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oracle\cifs-homes$\fmayer\My Documents\BE\Eau\Données_techniques\Eaux_pluviales\Guidance_BE\Facilitateur_test_Infiltration\Fiches BE_Traduction\"/>
    </mc:Choice>
  </mc:AlternateContent>
  <bookViews>
    <workbookView xWindow="-120" yWindow="-120" windowWidth="29040" windowHeight="15840" activeTab="3"/>
  </bookViews>
  <sheets>
    <sheet name="Voorbeeld" sheetId="10" r:id="rId1"/>
    <sheet name="KM1" sheetId="9" r:id="rId2"/>
    <sheet name="KM2" sheetId="11" r:id="rId3"/>
    <sheet name="KM3" sheetId="1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4" i="12" l="1"/>
  <c r="M44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H13" i="12"/>
  <c r="N44" i="11"/>
  <c r="M44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H13" i="11"/>
  <c r="G28" i="10"/>
  <c r="H28" i="10" s="1"/>
  <c r="G27" i="10"/>
  <c r="H27" i="10" s="1"/>
  <c r="G26" i="10"/>
  <c r="H26" i="10" s="1"/>
  <c r="H25" i="10"/>
  <c r="G25" i="10"/>
  <c r="G24" i="10"/>
  <c r="H24" i="10" s="1"/>
  <c r="G23" i="10"/>
  <c r="H23" i="10" s="1"/>
  <c r="G22" i="10"/>
  <c r="H22" i="10" s="1"/>
  <c r="H21" i="10"/>
  <c r="G21" i="10"/>
  <c r="G20" i="10"/>
  <c r="H20" i="10" s="1"/>
  <c r="G19" i="10"/>
  <c r="H19" i="10" s="1"/>
  <c r="G18" i="10"/>
  <c r="H18" i="10" s="1"/>
  <c r="H17" i="10"/>
  <c r="G17" i="10"/>
  <c r="G16" i="10"/>
  <c r="H13" i="10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H13" i="9"/>
  <c r="N44" i="10" l="1"/>
  <c r="M44" i="10"/>
  <c r="N44" i="9" l="1"/>
  <c r="M44" i="9"/>
</calcChain>
</file>

<file path=xl/sharedStrings.xml><?xml version="1.0" encoding="utf-8"?>
<sst xmlns="http://schemas.openxmlformats.org/spreadsheetml/2006/main" count="101" uniqueCount="30">
  <si>
    <t>INFILTRATIETEST VAN HET TYPE MATSUO - PUTTEST</t>
  </si>
  <si>
    <t>Alleen de gele vakken moeten worden ingevuld</t>
  </si>
  <si>
    <t>Dossier:</t>
  </si>
  <si>
    <t>Datum:</t>
  </si>
  <si>
    <t>d (m)</t>
  </si>
  <si>
    <t>l (m)</t>
  </si>
  <si>
    <t>b (m)</t>
  </si>
  <si>
    <t>C</t>
  </si>
  <si>
    <t>Referentie</t>
  </si>
  <si>
    <t>Gemeente:</t>
  </si>
  <si>
    <t>KM????</t>
  </si>
  <si>
    <t>Klant:</t>
  </si>
  <si>
    <t>Operator:</t>
  </si>
  <si>
    <t>t (min)</t>
  </si>
  <si>
    <r>
      <rPr>
        <b/>
        <sz val="10"/>
        <rFont val="Arial"/>
      </rPr>
      <t>∆</t>
    </r>
    <r>
      <rPr>
        <b/>
        <sz val="8"/>
        <color rgb="FF000000"/>
        <rFont val="Arial"/>
      </rPr>
      <t xml:space="preserve"> h / TN (m)</t>
    </r>
  </si>
  <si>
    <t>waterpeil (m)</t>
  </si>
  <si>
    <t>K (m/s)</t>
  </si>
  <si>
    <t>Analyse:</t>
  </si>
  <si>
    <t>-</t>
  </si>
  <si>
    <t>BODEMDOORSNEE</t>
  </si>
  <si>
    <t>Diepte (m)</t>
  </si>
  <si>
    <t>Type bodem</t>
  </si>
  <si>
    <t>0 - 0,2</t>
  </si>
  <si>
    <t>Teelaarde</t>
  </si>
  <si>
    <t>0,2 - 0,5</t>
  </si>
  <si>
    <t>Bruin leem + vuursteen</t>
  </si>
  <si>
    <t>Gemiddelde doorlatendheid</t>
  </si>
  <si>
    <t>K (mm/u)</t>
  </si>
  <si>
    <t>KM2</t>
  </si>
  <si>
    <t>KM1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</si>
</sst>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b/>
      <sz val="10"/>
      <name val="Arial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1" fontId="0" fillId="0" borderId="4" xfId="0" applyNumberFormat="1" applyBorder="1" applyAlignment="1">
      <alignment horizontal="center"/>
    </xf>
    <xf numFmtId="11" fontId="0" fillId="0" borderId="5" xfId="0" applyNumberFormat="1" applyBorder="1" applyAlignment="1">
      <alignment horizontal="center"/>
    </xf>
    <xf numFmtId="11" fontId="0" fillId="0" borderId="6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1" fontId="0" fillId="3" borderId="9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1" fontId="4" fillId="0" borderId="12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165" fontId="0" fillId="3" borderId="15" xfId="0" applyNumberFormat="1" applyFill="1" applyBorder="1" applyAlignment="1">
      <alignment horizontal="center"/>
    </xf>
    <xf numFmtId="165" fontId="0" fillId="3" borderId="16" xfId="0" applyNumberFormat="1" applyFill="1" applyBorder="1" applyAlignment="1">
      <alignment horizontal="center"/>
    </xf>
    <xf numFmtId="165" fontId="0" fillId="3" borderId="17" xfId="0" applyNumberFormat="1" applyFill="1" applyBorder="1" applyAlignment="1">
      <alignment horizontal="center"/>
    </xf>
    <xf numFmtId="2" fontId="0" fillId="4" borderId="18" xfId="0" applyNumberFormat="1" applyFill="1" applyBorder="1" applyAlignment="1">
      <alignment horizontal="center"/>
    </xf>
    <xf numFmtId="2" fontId="0" fillId="4" borderId="19" xfId="0" applyNumberFormat="1" applyFill="1" applyBorder="1" applyAlignment="1">
      <alignment horizontal="center"/>
    </xf>
    <xf numFmtId="0" fontId="1" fillId="0" borderId="0" xfId="0" applyFont="1" applyAlignment="1"/>
    <xf numFmtId="0" fontId="0" fillId="5" borderId="8" xfId="0" applyFill="1" applyBorder="1"/>
    <xf numFmtId="0" fontId="0" fillId="5" borderId="9" xfId="0" applyFill="1" applyBorder="1"/>
    <xf numFmtId="0" fontId="1" fillId="5" borderId="7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165" fontId="2" fillId="3" borderId="15" xfId="0" applyNumberFormat="1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1" fontId="0" fillId="5" borderId="7" xfId="0" applyNumberForma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7" fillId="0" borderId="0" xfId="0" applyFont="1"/>
    <xf numFmtId="0" fontId="0" fillId="5" borderId="2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5" borderId="18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15" fontId="0" fillId="5" borderId="21" xfId="0" applyNumberFormat="1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5" fontId="0" fillId="6" borderId="2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87390935675442"/>
          <c:y val="9.0909246116364792E-2"/>
          <c:w val="0.84384923034031067"/>
          <c:h val="0.6678333080086797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Voorbeeld!$E$16:$E$35</c:f>
              <c:numCache>
                <c:formatCode>0</c:formatCode>
                <c:ptCount val="2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 formatCode="0.0">
                  <c:v>45</c:v>
                </c:pt>
                <c:pt idx="8" formatCode="0.0">
                  <c:v>60</c:v>
                </c:pt>
                <c:pt idx="9" formatCode="0.0">
                  <c:v>75</c:v>
                </c:pt>
                <c:pt idx="10" formatCode="0.0">
                  <c:v>90</c:v>
                </c:pt>
                <c:pt idx="11">
                  <c:v>105</c:v>
                </c:pt>
                <c:pt idx="12">
                  <c:v>120</c:v>
                </c:pt>
              </c:numCache>
            </c:numRef>
          </c:xVal>
          <c:yVal>
            <c:numRef>
              <c:f>Voorbeeld!$G$16:$G$35</c:f>
              <c:numCache>
                <c:formatCode>0.00</c:formatCode>
                <c:ptCount val="20"/>
                <c:pt idx="0">
                  <c:v>0.45</c:v>
                </c:pt>
                <c:pt idx="1">
                  <c:v>0.4</c:v>
                </c:pt>
                <c:pt idx="2">
                  <c:v>0.35</c:v>
                </c:pt>
                <c:pt idx="3">
                  <c:v>0.3</c:v>
                </c:pt>
                <c:pt idx="4">
                  <c:v>0.25</c:v>
                </c:pt>
                <c:pt idx="5">
                  <c:v>0.2</c:v>
                </c:pt>
                <c:pt idx="6">
                  <c:v>0.18</c:v>
                </c:pt>
                <c:pt idx="7">
                  <c:v>0.15000000000000002</c:v>
                </c:pt>
                <c:pt idx="8">
                  <c:v>0.13</c:v>
                </c:pt>
                <c:pt idx="9">
                  <c:v>9.9999999999999978E-2</c:v>
                </c:pt>
                <c:pt idx="10">
                  <c:v>7.0000000000000007E-2</c:v>
                </c:pt>
                <c:pt idx="11">
                  <c:v>4.9999999999999989E-2</c:v>
                </c:pt>
                <c:pt idx="12">
                  <c:v>3.0000000000000027E-2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455-4B70-83CB-AD47B1570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604960"/>
        <c:axId val="184604568"/>
      </c:scatterChart>
      <c:valAx>
        <c:axId val="184604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t (min)</a:t>
                </a:r>
              </a:p>
            </c:rich>
          </c:tx>
          <c:layout>
            <c:manualLayout>
              <c:xMode val="edge"/>
              <c:yMode val="edge"/>
              <c:x val="0.50630948481208726"/>
              <c:y val="0.867134335480792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4604568"/>
        <c:crosses val="autoZero"/>
        <c:crossBetween val="midCat"/>
      </c:valAx>
      <c:valAx>
        <c:axId val="184604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h (m)</a:t>
                </a:r>
              </a:p>
            </c:rich>
          </c:tx>
          <c:layout>
            <c:manualLayout>
              <c:xMode val="edge"/>
              <c:yMode val="edge"/>
              <c:x val="2.5236645111194691E-2"/>
              <c:y val="0.3601405943138226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4604960"/>
        <c:crosses val="autoZero"/>
        <c:crossBetween val="midCat"/>
      </c:valAx>
      <c:spPr>
        <a:solidFill>
          <a:srgbClr val="99CC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87390935675442"/>
          <c:y val="9.0909246116364792E-2"/>
          <c:w val="0.84384923034031067"/>
          <c:h val="0.6678333080086797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'KM1'!$E$16:$E$35</c:f>
              <c:numCache>
                <c:formatCode>0</c:formatCode>
                <c:ptCount val="2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 formatCode="0.0">
                  <c:v>45</c:v>
                </c:pt>
                <c:pt idx="8" formatCode="0.0">
                  <c:v>60</c:v>
                </c:pt>
                <c:pt idx="9" formatCode="0.0">
                  <c:v>75</c:v>
                </c:pt>
                <c:pt idx="10" formatCode="0.0">
                  <c:v>90</c:v>
                </c:pt>
                <c:pt idx="11">
                  <c:v>105</c:v>
                </c:pt>
                <c:pt idx="12">
                  <c:v>120</c:v>
                </c:pt>
              </c:numCache>
            </c:numRef>
          </c:xVal>
          <c:yVal>
            <c:numRef>
              <c:f>'KM1'!$G$16:$G$35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C07-4A28-9890-6AB2A8F80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600648"/>
        <c:axId val="184602216"/>
      </c:scatterChart>
      <c:valAx>
        <c:axId val="184600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t (min)</a:t>
                </a:r>
              </a:p>
            </c:rich>
          </c:tx>
          <c:layout>
            <c:manualLayout>
              <c:xMode val="edge"/>
              <c:yMode val="edge"/>
              <c:x val="0.50630948481208726"/>
              <c:y val="0.867134335480792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4602216"/>
        <c:crosses val="autoZero"/>
        <c:crossBetween val="midCat"/>
      </c:valAx>
      <c:valAx>
        <c:axId val="184602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h (m)</a:t>
                </a:r>
              </a:p>
            </c:rich>
          </c:tx>
          <c:layout>
            <c:manualLayout>
              <c:xMode val="edge"/>
              <c:yMode val="edge"/>
              <c:x val="2.5236645111194691E-2"/>
              <c:y val="0.3601405943138226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4600648"/>
        <c:crosses val="autoZero"/>
        <c:crossBetween val="midCat"/>
      </c:valAx>
      <c:spPr>
        <a:solidFill>
          <a:srgbClr val="99CC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87390935675442"/>
          <c:y val="9.0909246116364792E-2"/>
          <c:w val="0.84384923034031067"/>
          <c:h val="0.6678333080086797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'KM2'!$E$16:$E$35</c:f>
              <c:numCache>
                <c:formatCode>0</c:formatCode>
                <c:ptCount val="2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 formatCode="0.0">
                  <c:v>45</c:v>
                </c:pt>
                <c:pt idx="8" formatCode="0.0">
                  <c:v>60</c:v>
                </c:pt>
                <c:pt idx="9" formatCode="0.0">
                  <c:v>75</c:v>
                </c:pt>
                <c:pt idx="10" formatCode="0.0">
                  <c:v>90</c:v>
                </c:pt>
                <c:pt idx="11">
                  <c:v>105</c:v>
                </c:pt>
                <c:pt idx="12">
                  <c:v>120</c:v>
                </c:pt>
              </c:numCache>
            </c:numRef>
          </c:xVal>
          <c:yVal>
            <c:numRef>
              <c:f>'KM2'!$G$16:$G$35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005-4953-9273-52E0CC6E0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602608"/>
        <c:axId val="184599864"/>
      </c:scatterChart>
      <c:valAx>
        <c:axId val="184602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t (min)</a:t>
                </a:r>
              </a:p>
            </c:rich>
          </c:tx>
          <c:layout>
            <c:manualLayout>
              <c:xMode val="edge"/>
              <c:yMode val="edge"/>
              <c:x val="0.50630948481208726"/>
              <c:y val="0.867134335480792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4599864"/>
        <c:crosses val="autoZero"/>
        <c:crossBetween val="midCat"/>
      </c:valAx>
      <c:valAx>
        <c:axId val="184599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h (m)</a:t>
                </a:r>
              </a:p>
            </c:rich>
          </c:tx>
          <c:layout>
            <c:manualLayout>
              <c:xMode val="edge"/>
              <c:yMode val="edge"/>
              <c:x val="2.5236645111194691E-2"/>
              <c:y val="0.3601405943138226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4602608"/>
        <c:crosses val="autoZero"/>
        <c:crossBetween val="midCat"/>
      </c:valAx>
      <c:spPr>
        <a:solidFill>
          <a:srgbClr val="99CC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87390935675442"/>
          <c:y val="9.0909246116364792E-2"/>
          <c:w val="0.84384923034031067"/>
          <c:h val="0.6678333080086797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'KM3'!$E$16:$E$35</c:f>
              <c:numCache>
                <c:formatCode>0</c:formatCode>
                <c:ptCount val="2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 formatCode="0.0">
                  <c:v>45</c:v>
                </c:pt>
                <c:pt idx="8" formatCode="0.0">
                  <c:v>60</c:v>
                </c:pt>
                <c:pt idx="9" formatCode="0.0">
                  <c:v>75</c:v>
                </c:pt>
                <c:pt idx="10" formatCode="0.0">
                  <c:v>90</c:v>
                </c:pt>
                <c:pt idx="11">
                  <c:v>105</c:v>
                </c:pt>
                <c:pt idx="12">
                  <c:v>120</c:v>
                </c:pt>
              </c:numCache>
            </c:numRef>
          </c:xVal>
          <c:yVal>
            <c:numRef>
              <c:f>'KM3'!$G$16:$G$35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6B9-4543-8682-E87167F1D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600256"/>
        <c:axId val="184601040"/>
      </c:scatterChart>
      <c:valAx>
        <c:axId val="184600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t (min)</a:t>
                </a:r>
              </a:p>
            </c:rich>
          </c:tx>
          <c:layout>
            <c:manualLayout>
              <c:xMode val="edge"/>
              <c:yMode val="edge"/>
              <c:x val="0.50630948481208726"/>
              <c:y val="0.867134335480792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4601040"/>
        <c:crosses val="autoZero"/>
        <c:crossBetween val="midCat"/>
      </c:valAx>
      <c:valAx>
        <c:axId val="184601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h (m)</a:t>
                </a:r>
              </a:p>
            </c:rich>
          </c:tx>
          <c:layout>
            <c:manualLayout>
              <c:xMode val="edge"/>
              <c:yMode val="edge"/>
              <c:x val="2.5236645111194691E-2"/>
              <c:y val="0.3601405943138226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4600256"/>
        <c:crosses val="autoZero"/>
        <c:crossBetween val="midCat"/>
      </c:valAx>
      <c:spPr>
        <a:solidFill>
          <a:srgbClr val="99CC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chart" Target="../charts/chart4.xm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41</xdr:row>
      <xdr:rowOff>9525</xdr:rowOff>
    </xdr:from>
    <xdr:to>
      <xdr:col>11</xdr:col>
      <xdr:colOff>247650</xdr:colOff>
      <xdr:row>57</xdr:row>
      <xdr:rowOff>85725</xdr:rowOff>
    </xdr:to>
    <xdr:graphicFrame macro="">
      <xdr:nvGraphicFramePr>
        <xdr:cNvPr id="2" name="Graphique 2">
          <a:extLst>
            <a:ext uri="{FF2B5EF4-FFF2-40B4-BE49-F238E27FC236}">
              <a16:creationId xmlns:a16="http://schemas.microsoft.com/office/drawing/2014/main" xmlns="" id="{50F389AC-4FFE-4B37-905D-A8FCA93999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0</xdr:colOff>
      <xdr:row>14</xdr:row>
      <xdr:rowOff>0</xdr:rowOff>
    </xdr:from>
    <xdr:to>
      <xdr:col>15</xdr:col>
      <xdr:colOff>333375</xdr:colOff>
      <xdr:row>24</xdr:row>
      <xdr:rowOff>76200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xmlns="" id="{3E867CDA-A69B-4292-AAA6-50797D7B5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486" t="30350" r="18842" b="52884"/>
        <a:stretch>
          <a:fillRect/>
        </a:stretch>
      </xdr:blipFill>
      <xdr:spPr bwMode="auto">
        <a:xfrm>
          <a:off x="11039475" y="2314575"/>
          <a:ext cx="1857375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28</xdr:row>
      <xdr:rowOff>0</xdr:rowOff>
    </xdr:from>
    <xdr:to>
      <xdr:col>11</xdr:col>
      <xdr:colOff>1057275</xdr:colOff>
      <xdr:row>38</xdr:row>
      <xdr:rowOff>152400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xmlns="" id="{12D1591C-D603-430E-A29D-ED6732FAC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4619625"/>
          <a:ext cx="306705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41</xdr:row>
      <xdr:rowOff>9525</xdr:rowOff>
    </xdr:from>
    <xdr:to>
      <xdr:col>11</xdr:col>
      <xdr:colOff>247650</xdr:colOff>
      <xdr:row>57</xdr:row>
      <xdr:rowOff>85725</xdr:rowOff>
    </xdr:to>
    <xdr:graphicFrame macro="">
      <xdr:nvGraphicFramePr>
        <xdr:cNvPr id="113674" name="Graphique 2">
          <a:extLst>
            <a:ext uri="{FF2B5EF4-FFF2-40B4-BE49-F238E27FC236}">
              <a16:creationId xmlns:a16="http://schemas.microsoft.com/office/drawing/2014/main" xmlns="" id="{8D29BA20-1AB2-4C98-9C34-E1D09681C2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0</xdr:colOff>
      <xdr:row>14</xdr:row>
      <xdr:rowOff>0</xdr:rowOff>
    </xdr:from>
    <xdr:to>
      <xdr:col>15</xdr:col>
      <xdr:colOff>333375</xdr:colOff>
      <xdr:row>24</xdr:row>
      <xdr:rowOff>76200</xdr:rowOff>
    </xdr:to>
    <xdr:pic>
      <xdr:nvPicPr>
        <xdr:cNvPr id="113675" name="Picture 4">
          <a:extLst>
            <a:ext uri="{FF2B5EF4-FFF2-40B4-BE49-F238E27FC236}">
              <a16:creationId xmlns:a16="http://schemas.microsoft.com/office/drawing/2014/main" xmlns="" id="{D94A5E4C-7C7A-4A0D-A3A9-87B944510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486" t="30350" r="18842" b="52884"/>
        <a:stretch>
          <a:fillRect/>
        </a:stretch>
      </xdr:blipFill>
      <xdr:spPr bwMode="auto">
        <a:xfrm>
          <a:off x="11039475" y="2314575"/>
          <a:ext cx="1857375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28</xdr:row>
      <xdr:rowOff>0</xdr:rowOff>
    </xdr:from>
    <xdr:to>
      <xdr:col>11</xdr:col>
      <xdr:colOff>1057275</xdr:colOff>
      <xdr:row>38</xdr:row>
      <xdr:rowOff>152400</xdr:rowOff>
    </xdr:to>
    <xdr:pic>
      <xdr:nvPicPr>
        <xdr:cNvPr id="113676" name="Picture 6">
          <a:extLst>
            <a:ext uri="{FF2B5EF4-FFF2-40B4-BE49-F238E27FC236}">
              <a16:creationId xmlns:a16="http://schemas.microsoft.com/office/drawing/2014/main" xmlns="" id="{273DCD09-3ECD-4AE4-8470-C64CAD426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4619625"/>
          <a:ext cx="306705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41</xdr:row>
      <xdr:rowOff>9525</xdr:rowOff>
    </xdr:from>
    <xdr:to>
      <xdr:col>11</xdr:col>
      <xdr:colOff>247650</xdr:colOff>
      <xdr:row>57</xdr:row>
      <xdr:rowOff>85725</xdr:rowOff>
    </xdr:to>
    <xdr:graphicFrame macro="">
      <xdr:nvGraphicFramePr>
        <xdr:cNvPr id="2" name="Graphique 2">
          <a:extLst>
            <a:ext uri="{FF2B5EF4-FFF2-40B4-BE49-F238E27FC236}">
              <a16:creationId xmlns:a16="http://schemas.microsoft.com/office/drawing/2014/main" xmlns="" id="{7D245D8C-ECC3-4DF7-8372-95D90E061B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0</xdr:colOff>
      <xdr:row>14</xdr:row>
      <xdr:rowOff>0</xdr:rowOff>
    </xdr:from>
    <xdr:to>
      <xdr:col>15</xdr:col>
      <xdr:colOff>333375</xdr:colOff>
      <xdr:row>24</xdr:row>
      <xdr:rowOff>76200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xmlns="" id="{75B7CDB4-02A7-4A38-B644-ABF9646B1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486" t="30350" r="18842" b="52884"/>
        <a:stretch>
          <a:fillRect/>
        </a:stretch>
      </xdr:blipFill>
      <xdr:spPr bwMode="auto">
        <a:xfrm>
          <a:off x="11039475" y="2314575"/>
          <a:ext cx="1857375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28</xdr:row>
      <xdr:rowOff>0</xdr:rowOff>
    </xdr:from>
    <xdr:to>
      <xdr:col>11</xdr:col>
      <xdr:colOff>1057275</xdr:colOff>
      <xdr:row>38</xdr:row>
      <xdr:rowOff>152400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xmlns="" id="{4DC043FF-924D-4A45-87C1-06FEAEF2D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4619625"/>
          <a:ext cx="306705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41</xdr:row>
      <xdr:rowOff>9525</xdr:rowOff>
    </xdr:from>
    <xdr:to>
      <xdr:col>11</xdr:col>
      <xdr:colOff>247650</xdr:colOff>
      <xdr:row>57</xdr:row>
      <xdr:rowOff>85725</xdr:rowOff>
    </xdr:to>
    <xdr:graphicFrame macro="">
      <xdr:nvGraphicFramePr>
        <xdr:cNvPr id="2" name="Graphique 2">
          <a:extLst>
            <a:ext uri="{FF2B5EF4-FFF2-40B4-BE49-F238E27FC236}">
              <a16:creationId xmlns:a16="http://schemas.microsoft.com/office/drawing/2014/main" xmlns="" id="{3E4B5038-98FE-4D7C-A555-755D77A3AF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0</xdr:colOff>
      <xdr:row>14</xdr:row>
      <xdr:rowOff>0</xdr:rowOff>
    </xdr:from>
    <xdr:to>
      <xdr:col>15</xdr:col>
      <xdr:colOff>333375</xdr:colOff>
      <xdr:row>24</xdr:row>
      <xdr:rowOff>76200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xmlns="" id="{7C854F7D-CAAE-4C99-86FF-93E4CA4AE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486" t="30350" r="18842" b="52884"/>
        <a:stretch>
          <a:fillRect/>
        </a:stretch>
      </xdr:blipFill>
      <xdr:spPr bwMode="auto">
        <a:xfrm>
          <a:off x="11039475" y="2314575"/>
          <a:ext cx="1857375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1681</xdr:colOff>
      <xdr:row>14</xdr:row>
      <xdr:rowOff>62193</xdr:rowOff>
    </xdr:from>
    <xdr:to>
      <xdr:col>15</xdr:col>
      <xdr:colOff>448721</xdr:colOff>
      <xdr:row>26</xdr:row>
      <xdr:rowOff>7396</xdr:rowOff>
    </xdr:to>
    <xdr:pic>
      <xdr:nvPicPr>
        <xdr:cNvPr id="6" name="Image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39475" y="2314575"/>
          <a:ext cx="1971040" cy="1872615"/>
        </a:xfrm>
        <a:prstGeom prst="rect">
          <a:avLst/>
        </a:prstGeom>
      </xdr:spPr>
    </xdr:pic>
    <xdr:clientData/>
  </xdr:twoCellAnchor>
  <xdr:twoCellAnchor editAs="oneCell">
    <xdr:from>
      <xdr:col>9</xdr:col>
      <xdr:colOff>5603</xdr:colOff>
      <xdr:row>26</xdr:row>
      <xdr:rowOff>148478</xdr:rowOff>
    </xdr:from>
    <xdr:to>
      <xdr:col>12</xdr:col>
      <xdr:colOff>37278</xdr:colOff>
      <xdr:row>38</xdr:row>
      <xdr:rowOff>57449</xdr:rowOff>
    </xdr:to>
    <xdr:pic>
      <xdr:nvPicPr>
        <xdr:cNvPr id="7" name="Image 6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0132" y="4328272"/>
          <a:ext cx="3202940" cy="1802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44"/>
  <sheetViews>
    <sheetView view="pageBreakPreview" zoomScale="85" zoomScaleNormal="85" zoomScaleSheetLayoutView="85" workbookViewId="0">
      <selection activeCell="C29" sqref="C29"/>
    </sheetView>
  </sheetViews>
  <sheetFormatPr baseColWidth="10" defaultColWidth="9.140625" defaultRowHeight="12.75" x14ac:dyDescent="0.2"/>
  <cols>
    <col min="1" max="1" width="13.85546875" bestFit="1" customWidth="1"/>
    <col min="2" max="8" width="11.42578125" customWidth="1"/>
    <col min="9" max="9" width="12.7109375" bestFit="1" customWidth="1"/>
    <col min="10" max="10" width="16.42578125" bestFit="1" customWidth="1"/>
    <col min="11" max="11" width="14.28515625" bestFit="1" customWidth="1"/>
    <col min="12" max="12" width="16.85546875" customWidth="1"/>
    <col min="13" max="256" width="11.42578125" customWidth="1"/>
  </cols>
  <sheetData>
    <row r="4" spans="1:15" x14ac:dyDescent="0.2">
      <c r="C4" s="46" t="s">
        <v>0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x14ac:dyDescent="0.2"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x14ac:dyDescent="0.2"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9" spans="1:15" x14ac:dyDescent="0.2">
      <c r="K9" s="37" t="s">
        <v>1</v>
      </c>
    </row>
    <row r="10" spans="1:15" ht="13.5" thickBot="1" x14ac:dyDescent="0.25"/>
    <row r="11" spans="1:15" ht="13.5" thickBot="1" x14ac:dyDescent="0.25">
      <c r="A11" s="32" t="s">
        <v>2</v>
      </c>
      <c r="B11" s="47"/>
      <c r="C11" s="48"/>
    </row>
    <row r="12" spans="1:15" ht="13.5" thickBot="1" x14ac:dyDescent="0.25">
      <c r="A12" s="33" t="s">
        <v>3</v>
      </c>
      <c r="B12" s="49"/>
      <c r="C12" s="39"/>
      <c r="E12" s="1" t="s">
        <v>4</v>
      </c>
      <c r="F12" s="2" t="s">
        <v>5</v>
      </c>
      <c r="G12" s="2" t="s">
        <v>6</v>
      </c>
      <c r="H12" s="2" t="s">
        <v>7</v>
      </c>
      <c r="I12" s="3" t="s">
        <v>8</v>
      </c>
    </row>
    <row r="13" spans="1:15" ht="13.5" thickBot="1" x14ac:dyDescent="0.25">
      <c r="A13" s="33" t="s">
        <v>9</v>
      </c>
      <c r="B13" s="38"/>
      <c r="C13" s="39"/>
      <c r="E13" s="7">
        <v>0.5</v>
      </c>
      <c r="F13" s="8">
        <v>0.5</v>
      </c>
      <c r="G13" s="8">
        <v>1</v>
      </c>
      <c r="H13" s="9">
        <f>(G13*F13)/(2*(G13+F13))</f>
        <v>0.16666666666666666</v>
      </c>
      <c r="I13" s="29" t="s">
        <v>10</v>
      </c>
    </row>
    <row r="14" spans="1:15" ht="13.5" thickBot="1" x14ac:dyDescent="0.25">
      <c r="A14" s="33" t="s">
        <v>11</v>
      </c>
      <c r="B14" s="38"/>
      <c r="C14" s="39"/>
    </row>
    <row r="15" spans="1:15" ht="13.5" thickBot="1" x14ac:dyDescent="0.25">
      <c r="A15" s="33" t="s">
        <v>12</v>
      </c>
      <c r="B15" s="38"/>
      <c r="C15" s="39"/>
      <c r="E15" s="1" t="s">
        <v>13</v>
      </c>
      <c r="F15" s="18" t="s">
        <v>14</v>
      </c>
      <c r="G15" s="2" t="s">
        <v>15</v>
      </c>
      <c r="H15" s="3" t="s">
        <v>16</v>
      </c>
    </row>
    <row r="16" spans="1:15" ht="13.5" thickBot="1" x14ac:dyDescent="0.25">
      <c r="A16" s="34" t="s">
        <v>17</v>
      </c>
      <c r="B16" s="40"/>
      <c r="C16" s="41"/>
      <c r="E16" s="35">
        <v>0</v>
      </c>
      <c r="F16" s="22">
        <v>0.05</v>
      </c>
      <c r="G16" s="23">
        <f t="shared" ref="G16:G28" si="0">$E$13-F16</f>
        <v>0.45</v>
      </c>
      <c r="H16" s="4" t="s">
        <v>18</v>
      </c>
    </row>
    <row r="17" spans="5:12" x14ac:dyDescent="0.2">
      <c r="E17" s="10">
        <v>5</v>
      </c>
      <c r="F17" s="20">
        <v>0.1</v>
      </c>
      <c r="G17" s="19">
        <f t="shared" si="0"/>
        <v>0.4</v>
      </c>
      <c r="H17" s="5">
        <f t="shared" ref="H17:H28" si="1">IF(G17=0,"",((-$H$13)/(60*E17))*LN((G17+$H$13)/($G$16+$H$13)))</f>
        <v>4.6976326682257287E-5</v>
      </c>
    </row>
    <row r="18" spans="5:12" ht="13.5" thickBot="1" x14ac:dyDescent="0.25">
      <c r="E18" s="10">
        <v>10</v>
      </c>
      <c r="F18" s="20">
        <v>0.15</v>
      </c>
      <c r="G18" s="19">
        <f t="shared" si="0"/>
        <v>0.35</v>
      </c>
      <c r="H18" s="5">
        <f t="shared" si="1"/>
        <v>4.9147418933077318E-5</v>
      </c>
      <c r="J18" s="43" t="s">
        <v>19</v>
      </c>
      <c r="K18" s="43"/>
    </row>
    <row r="19" spans="5:12" x14ac:dyDescent="0.2">
      <c r="E19" s="10">
        <v>15</v>
      </c>
      <c r="F19" s="20">
        <v>0.2</v>
      </c>
      <c r="G19" s="19">
        <f t="shared" si="0"/>
        <v>0.3</v>
      </c>
      <c r="H19" s="5">
        <f t="shared" si="1"/>
        <v>5.1613593049818626E-5</v>
      </c>
      <c r="J19" s="36" t="s">
        <v>20</v>
      </c>
      <c r="K19" s="44" t="s">
        <v>21</v>
      </c>
      <c r="L19" s="45"/>
    </row>
    <row r="20" spans="5:12" x14ac:dyDescent="0.2">
      <c r="E20" s="10">
        <v>20</v>
      </c>
      <c r="F20" s="20">
        <v>0.25</v>
      </c>
      <c r="G20" s="19">
        <f t="shared" si="0"/>
        <v>0.25</v>
      </c>
      <c r="H20" s="5">
        <f t="shared" si="1"/>
        <v>5.4450289968892209E-5</v>
      </c>
      <c r="J20" s="31" t="s">
        <v>22</v>
      </c>
      <c r="K20" s="38" t="s">
        <v>23</v>
      </c>
      <c r="L20" s="39"/>
    </row>
    <row r="21" spans="5:12" x14ac:dyDescent="0.2">
      <c r="E21" s="10">
        <v>25</v>
      </c>
      <c r="F21" s="20">
        <v>0.3</v>
      </c>
      <c r="G21" s="19">
        <f t="shared" si="0"/>
        <v>0.2</v>
      </c>
      <c r="H21" s="5">
        <f t="shared" si="1"/>
        <v>5.7763939920656493E-5</v>
      </c>
      <c r="J21" s="31" t="s">
        <v>24</v>
      </c>
      <c r="K21" s="38" t="s">
        <v>25</v>
      </c>
      <c r="L21" s="39"/>
    </row>
    <row r="22" spans="5:12" x14ac:dyDescent="0.2">
      <c r="E22" s="10">
        <v>30</v>
      </c>
      <c r="F22" s="20">
        <v>0.32</v>
      </c>
      <c r="G22" s="19">
        <f t="shared" si="0"/>
        <v>0.18</v>
      </c>
      <c r="H22" s="5">
        <f t="shared" si="1"/>
        <v>5.3330085734902975E-5</v>
      </c>
      <c r="J22" s="26"/>
      <c r="K22" s="38"/>
      <c r="L22" s="39"/>
    </row>
    <row r="23" spans="5:12" x14ac:dyDescent="0.2">
      <c r="E23" s="12">
        <v>45</v>
      </c>
      <c r="F23" s="20">
        <v>0.35</v>
      </c>
      <c r="G23" s="19">
        <f t="shared" si="0"/>
        <v>0.15000000000000002</v>
      </c>
      <c r="H23" s="5">
        <f t="shared" si="1"/>
        <v>4.1140674906036056E-5</v>
      </c>
      <c r="J23" s="26"/>
      <c r="K23" s="38"/>
      <c r="L23" s="39"/>
    </row>
    <row r="24" spans="5:12" x14ac:dyDescent="0.2">
      <c r="E24" s="12">
        <v>60</v>
      </c>
      <c r="F24" s="20">
        <v>0.37</v>
      </c>
      <c r="G24" s="19">
        <f t="shared" si="0"/>
        <v>0.13</v>
      </c>
      <c r="H24" s="5">
        <f t="shared" si="1"/>
        <v>3.3875900710471536E-5</v>
      </c>
      <c r="J24" s="26"/>
      <c r="K24" s="38"/>
      <c r="L24" s="39"/>
    </row>
    <row r="25" spans="5:12" ht="13.5" thickBot="1" x14ac:dyDescent="0.25">
      <c r="E25" s="12">
        <v>75</v>
      </c>
      <c r="F25" s="30">
        <v>0.4</v>
      </c>
      <c r="G25" s="19">
        <f t="shared" si="0"/>
        <v>9.9999999999999978E-2</v>
      </c>
      <c r="H25" s="5">
        <f t="shared" si="1"/>
        <v>3.1049229274238647E-5</v>
      </c>
      <c r="J25" s="27"/>
      <c r="K25" s="40"/>
      <c r="L25" s="41"/>
    </row>
    <row r="26" spans="5:12" x14ac:dyDescent="0.2">
      <c r="E26" s="12">
        <v>90</v>
      </c>
      <c r="F26" s="20">
        <v>0.43</v>
      </c>
      <c r="G26" s="19">
        <f t="shared" si="0"/>
        <v>7.0000000000000007E-2</v>
      </c>
      <c r="H26" s="5">
        <f t="shared" si="1"/>
        <v>2.9557899630771898E-5</v>
      </c>
    </row>
    <row r="27" spans="5:12" x14ac:dyDescent="0.2">
      <c r="E27" s="10">
        <v>105</v>
      </c>
      <c r="F27" s="20">
        <v>0.45</v>
      </c>
      <c r="G27" s="19">
        <f t="shared" si="0"/>
        <v>4.9999999999999989E-2</v>
      </c>
      <c r="H27" s="5">
        <f t="shared" si="1"/>
        <v>2.7671125798483802E-5</v>
      </c>
    </row>
    <row r="28" spans="5:12" x14ac:dyDescent="0.2">
      <c r="E28" s="10">
        <v>120</v>
      </c>
      <c r="F28" s="20">
        <v>0.47</v>
      </c>
      <c r="G28" s="19">
        <f t="shared" si="0"/>
        <v>3.0000000000000027E-2</v>
      </c>
      <c r="H28" s="5">
        <f t="shared" si="1"/>
        <v>2.6454129193810307E-5</v>
      </c>
    </row>
    <row r="29" spans="5:12" x14ac:dyDescent="0.2">
      <c r="E29" s="10"/>
      <c r="F29" s="20"/>
      <c r="G29" s="19"/>
      <c r="H29" s="5"/>
    </row>
    <row r="30" spans="5:12" x14ac:dyDescent="0.2">
      <c r="E30" s="10"/>
      <c r="F30" s="20"/>
      <c r="G30" s="19"/>
      <c r="H30" s="5"/>
    </row>
    <row r="31" spans="5:12" x14ac:dyDescent="0.2">
      <c r="E31" s="10"/>
      <c r="F31" s="20"/>
      <c r="G31" s="19"/>
      <c r="H31" s="5"/>
    </row>
    <row r="32" spans="5:12" x14ac:dyDescent="0.2">
      <c r="E32" s="10"/>
      <c r="F32" s="20"/>
      <c r="G32" s="19"/>
      <c r="H32" s="5"/>
    </row>
    <row r="33" spans="4:14" x14ac:dyDescent="0.2">
      <c r="E33" s="10"/>
      <c r="F33" s="20"/>
      <c r="G33" s="19"/>
      <c r="H33" s="5"/>
    </row>
    <row r="34" spans="4:14" x14ac:dyDescent="0.2">
      <c r="E34" s="10"/>
      <c r="F34" s="20"/>
      <c r="G34" s="19"/>
      <c r="H34" s="5"/>
    </row>
    <row r="35" spans="4:14" ht="13.5" thickBot="1" x14ac:dyDescent="0.25">
      <c r="E35" s="11"/>
      <c r="F35" s="21"/>
      <c r="G35" s="24"/>
      <c r="H35" s="6"/>
    </row>
    <row r="39" spans="4:14" x14ac:dyDescent="0.2">
      <c r="D39" s="25"/>
      <c r="E39" s="25"/>
    </row>
    <row r="40" spans="4:14" x14ac:dyDescent="0.2">
      <c r="E40" s="13"/>
    </row>
    <row r="42" spans="4:14" ht="16.5" customHeight="1" thickBot="1" x14ac:dyDescent="0.25">
      <c r="M42" s="42" t="s">
        <v>26</v>
      </c>
      <c r="N42" s="42"/>
    </row>
    <row r="43" spans="4:14" x14ac:dyDescent="0.2">
      <c r="M43" s="14" t="s">
        <v>16</v>
      </c>
      <c r="N43" s="15" t="s">
        <v>27</v>
      </c>
    </row>
    <row r="44" spans="4:14" ht="13.5" thickBot="1" x14ac:dyDescent="0.25">
      <c r="M44" s="16">
        <f>AVERAGE(H17:H35)</f>
        <v>4.1919217816951429E-5</v>
      </c>
      <c r="N44" s="17">
        <f>((AVERAGE(H17:H35))*3600*1000)</f>
        <v>150.90918414102515</v>
      </c>
    </row>
  </sheetData>
  <mergeCells count="16">
    <mergeCell ref="B15:C15"/>
    <mergeCell ref="C4:O6"/>
    <mergeCell ref="B11:C11"/>
    <mergeCell ref="B12:C12"/>
    <mergeCell ref="B13:C13"/>
    <mergeCell ref="B14:C14"/>
    <mergeCell ref="K23:L23"/>
    <mergeCell ref="K24:L24"/>
    <mergeCell ref="K25:L25"/>
    <mergeCell ref="M42:N42"/>
    <mergeCell ref="B16:C16"/>
    <mergeCell ref="J18:K18"/>
    <mergeCell ref="K19:L19"/>
    <mergeCell ref="K20:L20"/>
    <mergeCell ref="K21:L21"/>
    <mergeCell ref="K22:L22"/>
  </mergeCells>
  <pageMargins left="0.78740157499999996" right="0.78740157499999996" top="0.984251969" bottom="0.984251969" header="0.4921259845" footer="0.4921259845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44"/>
  <sheetViews>
    <sheetView view="pageBreakPreview" topLeftCell="A4" zoomScale="85" zoomScaleNormal="85" zoomScaleSheetLayoutView="85" workbookViewId="0">
      <selection activeCell="D51" sqref="D51"/>
    </sheetView>
  </sheetViews>
  <sheetFormatPr baseColWidth="10" defaultColWidth="9.140625" defaultRowHeight="12.75" x14ac:dyDescent="0.2"/>
  <cols>
    <col min="1" max="1" width="13.85546875" customWidth="1"/>
    <col min="2" max="8" width="11.42578125" customWidth="1"/>
    <col min="9" max="9" width="12.7109375" bestFit="1" customWidth="1"/>
    <col min="10" max="10" width="16.42578125" bestFit="1" customWidth="1"/>
    <col min="11" max="11" width="14.28515625" bestFit="1" customWidth="1"/>
    <col min="12" max="12" width="16.85546875" customWidth="1"/>
    <col min="13" max="256" width="11.42578125" customWidth="1"/>
  </cols>
  <sheetData>
    <row r="4" spans="1:15" x14ac:dyDescent="0.2">
      <c r="C4" s="46" t="s">
        <v>0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x14ac:dyDescent="0.2"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x14ac:dyDescent="0.2"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9" spans="1:15" x14ac:dyDescent="0.2">
      <c r="K9" s="37"/>
    </row>
    <row r="10" spans="1:15" ht="13.5" thickBot="1" x14ac:dyDescent="0.25"/>
    <row r="11" spans="1:15" ht="13.5" thickBot="1" x14ac:dyDescent="0.25">
      <c r="A11" s="32" t="s">
        <v>2</v>
      </c>
      <c r="B11" s="56"/>
      <c r="C11" s="57"/>
    </row>
    <row r="12" spans="1:15" ht="13.5" thickBot="1" x14ac:dyDescent="0.25">
      <c r="A12" s="33" t="s">
        <v>3</v>
      </c>
      <c r="B12" s="58"/>
      <c r="C12" s="51"/>
      <c r="E12" s="1" t="s">
        <v>4</v>
      </c>
      <c r="F12" s="2" t="s">
        <v>5</v>
      </c>
      <c r="G12" s="2" t="s">
        <v>6</v>
      </c>
      <c r="H12" s="2" t="s">
        <v>7</v>
      </c>
      <c r="I12" s="3" t="s">
        <v>8</v>
      </c>
    </row>
    <row r="13" spans="1:15" ht="13.5" thickBot="1" x14ac:dyDescent="0.25">
      <c r="A13" s="33" t="s">
        <v>9</v>
      </c>
      <c r="B13" s="50"/>
      <c r="C13" s="51"/>
      <c r="E13" s="7"/>
      <c r="F13" s="8"/>
      <c r="G13" s="8"/>
      <c r="H13" s="9" t="e">
        <f>(G13*F13)/(2*(G13+F13))</f>
        <v>#DIV/0!</v>
      </c>
      <c r="I13" s="29" t="s">
        <v>29</v>
      </c>
    </row>
    <row r="14" spans="1:15" ht="13.5" thickBot="1" x14ac:dyDescent="0.25">
      <c r="A14" s="33" t="s">
        <v>11</v>
      </c>
      <c r="B14" s="50"/>
      <c r="C14" s="51"/>
    </row>
    <row r="15" spans="1:15" ht="13.5" thickBot="1" x14ac:dyDescent="0.25">
      <c r="A15" s="33" t="s">
        <v>12</v>
      </c>
      <c r="B15" s="50"/>
      <c r="C15" s="51"/>
      <c r="E15" s="1" t="s">
        <v>13</v>
      </c>
      <c r="F15" s="18" t="s">
        <v>14</v>
      </c>
      <c r="G15" s="2" t="s">
        <v>15</v>
      </c>
      <c r="H15" s="3" t="s">
        <v>16</v>
      </c>
    </row>
    <row r="16" spans="1:15" ht="13.5" thickBot="1" x14ac:dyDescent="0.25">
      <c r="A16" s="34" t="s">
        <v>17</v>
      </c>
      <c r="B16" s="52"/>
      <c r="C16" s="53"/>
      <c r="E16" s="35">
        <v>0</v>
      </c>
      <c r="F16" s="22"/>
      <c r="G16" s="23">
        <f t="shared" ref="G16:G28" si="0">$E$13-F16</f>
        <v>0</v>
      </c>
      <c r="H16" s="4" t="s">
        <v>18</v>
      </c>
    </row>
    <row r="17" spans="5:12" x14ac:dyDescent="0.2">
      <c r="E17" s="10">
        <v>5</v>
      </c>
      <c r="F17" s="20"/>
      <c r="G17" s="19">
        <f t="shared" si="0"/>
        <v>0</v>
      </c>
      <c r="H17" s="5"/>
    </row>
    <row r="18" spans="5:12" ht="13.5" thickBot="1" x14ac:dyDescent="0.25">
      <c r="E18" s="10">
        <v>10</v>
      </c>
      <c r="F18" s="20"/>
      <c r="G18" s="19">
        <f t="shared" si="0"/>
        <v>0</v>
      </c>
      <c r="H18" s="5"/>
      <c r="J18" s="43" t="s">
        <v>19</v>
      </c>
      <c r="K18" s="43"/>
    </row>
    <row r="19" spans="5:12" x14ac:dyDescent="0.2">
      <c r="E19" s="10">
        <v>15</v>
      </c>
      <c r="F19" s="20"/>
      <c r="G19" s="19">
        <f t="shared" si="0"/>
        <v>0</v>
      </c>
      <c r="H19" s="5"/>
      <c r="J19" s="28" t="s">
        <v>20</v>
      </c>
      <c r="K19" s="54" t="s">
        <v>21</v>
      </c>
      <c r="L19" s="55"/>
    </row>
    <row r="20" spans="5:12" x14ac:dyDescent="0.2">
      <c r="E20" s="10">
        <v>20</v>
      </c>
      <c r="F20" s="20"/>
      <c r="G20" s="19">
        <f t="shared" si="0"/>
        <v>0</v>
      </c>
      <c r="H20" s="5"/>
      <c r="J20" s="31"/>
      <c r="K20" s="38"/>
      <c r="L20" s="39"/>
    </row>
    <row r="21" spans="5:12" x14ac:dyDescent="0.2">
      <c r="E21" s="10">
        <v>25</v>
      </c>
      <c r="F21" s="20"/>
      <c r="G21" s="19">
        <f t="shared" si="0"/>
        <v>0</v>
      </c>
      <c r="H21" s="5"/>
      <c r="J21" s="31"/>
      <c r="K21" s="38"/>
      <c r="L21" s="39"/>
    </row>
    <row r="22" spans="5:12" x14ac:dyDescent="0.2">
      <c r="E22" s="10">
        <v>30</v>
      </c>
      <c r="F22" s="20"/>
      <c r="G22" s="19">
        <f t="shared" si="0"/>
        <v>0</v>
      </c>
      <c r="H22" s="5"/>
      <c r="J22" s="26"/>
      <c r="K22" s="38"/>
      <c r="L22" s="39"/>
    </row>
    <row r="23" spans="5:12" x14ac:dyDescent="0.2">
      <c r="E23" s="12">
        <v>45</v>
      </c>
      <c r="F23" s="20"/>
      <c r="G23" s="19">
        <f t="shared" si="0"/>
        <v>0</v>
      </c>
      <c r="H23" s="5"/>
      <c r="J23" s="26"/>
      <c r="K23" s="38"/>
      <c r="L23" s="39"/>
    </row>
    <row r="24" spans="5:12" x14ac:dyDescent="0.2">
      <c r="E24" s="12">
        <v>60</v>
      </c>
      <c r="F24" s="20"/>
      <c r="G24" s="19">
        <f t="shared" si="0"/>
        <v>0</v>
      </c>
      <c r="H24" s="5"/>
      <c r="J24" s="26"/>
      <c r="K24" s="38"/>
      <c r="L24" s="39"/>
    </row>
    <row r="25" spans="5:12" ht="13.5" thickBot="1" x14ac:dyDescent="0.25">
      <c r="E25" s="12">
        <v>75</v>
      </c>
      <c r="F25" s="30"/>
      <c r="G25" s="19">
        <f t="shared" si="0"/>
        <v>0</v>
      </c>
      <c r="H25" s="5"/>
      <c r="J25" s="27"/>
      <c r="K25" s="40"/>
      <c r="L25" s="41"/>
    </row>
    <row r="26" spans="5:12" x14ac:dyDescent="0.2">
      <c r="E26" s="12">
        <v>90</v>
      </c>
      <c r="F26" s="20"/>
      <c r="G26" s="19">
        <f t="shared" si="0"/>
        <v>0</v>
      </c>
      <c r="H26" s="5"/>
    </row>
    <row r="27" spans="5:12" x14ac:dyDescent="0.2">
      <c r="E27" s="10">
        <v>105</v>
      </c>
      <c r="F27" s="20"/>
      <c r="G27" s="19">
        <f t="shared" si="0"/>
        <v>0</v>
      </c>
      <c r="H27" s="5"/>
    </row>
    <row r="28" spans="5:12" x14ac:dyDescent="0.2">
      <c r="E28" s="10">
        <v>120</v>
      </c>
      <c r="F28" s="20"/>
      <c r="G28" s="19">
        <f t="shared" si="0"/>
        <v>0</v>
      </c>
      <c r="H28" s="5"/>
    </row>
    <row r="29" spans="5:12" x14ac:dyDescent="0.2">
      <c r="E29" s="10"/>
      <c r="F29" s="20"/>
      <c r="G29" s="19"/>
      <c r="H29" s="5"/>
    </row>
    <row r="30" spans="5:12" x14ac:dyDescent="0.2">
      <c r="E30" s="10"/>
      <c r="F30" s="20"/>
      <c r="G30" s="19"/>
      <c r="H30" s="5"/>
    </row>
    <row r="31" spans="5:12" x14ac:dyDescent="0.2">
      <c r="E31" s="10"/>
      <c r="F31" s="20"/>
      <c r="G31" s="19"/>
      <c r="H31" s="5"/>
    </row>
    <row r="32" spans="5:12" x14ac:dyDescent="0.2">
      <c r="E32" s="10"/>
      <c r="F32" s="20"/>
      <c r="G32" s="19"/>
      <c r="H32" s="5"/>
    </row>
    <row r="33" spans="4:14" x14ac:dyDescent="0.2">
      <c r="E33" s="10"/>
      <c r="F33" s="20"/>
      <c r="G33" s="19"/>
      <c r="H33" s="5"/>
    </row>
    <row r="34" spans="4:14" x14ac:dyDescent="0.2">
      <c r="E34" s="10"/>
      <c r="F34" s="20"/>
      <c r="G34" s="19"/>
      <c r="H34" s="5"/>
    </row>
    <row r="35" spans="4:14" ht="13.5" thickBot="1" x14ac:dyDescent="0.25">
      <c r="E35" s="11"/>
      <c r="F35" s="21"/>
      <c r="G35" s="24"/>
      <c r="H35" s="6"/>
    </row>
    <row r="39" spans="4:14" x14ac:dyDescent="0.2">
      <c r="D39" s="25"/>
      <c r="E39" s="25"/>
    </row>
    <row r="40" spans="4:14" x14ac:dyDescent="0.2">
      <c r="E40" s="13"/>
    </row>
    <row r="42" spans="4:14" ht="16.5" customHeight="1" thickBot="1" x14ac:dyDescent="0.25">
      <c r="M42" s="42" t="s">
        <v>26</v>
      </c>
      <c r="N42" s="42"/>
    </row>
    <row r="43" spans="4:14" x14ac:dyDescent="0.2">
      <c r="M43" s="14" t="s">
        <v>16</v>
      </c>
      <c r="N43" s="15" t="s">
        <v>27</v>
      </c>
    </row>
    <row r="44" spans="4:14" ht="13.5" thickBot="1" x14ac:dyDescent="0.25">
      <c r="M44" s="16" t="e">
        <f>AVERAGE(H17:H35)</f>
        <v>#DIV/0!</v>
      </c>
      <c r="N44" s="17" t="e">
        <f>((AVERAGE(H17:H35))*3600*1000)</f>
        <v>#DIV/0!</v>
      </c>
    </row>
  </sheetData>
  <mergeCells count="16">
    <mergeCell ref="C4:O6"/>
    <mergeCell ref="B11:C11"/>
    <mergeCell ref="B12:C12"/>
    <mergeCell ref="B13:C13"/>
    <mergeCell ref="B14:C14"/>
    <mergeCell ref="B15:C15"/>
    <mergeCell ref="K23:L23"/>
    <mergeCell ref="K24:L24"/>
    <mergeCell ref="K25:L25"/>
    <mergeCell ref="M42:N42"/>
    <mergeCell ref="B16:C16"/>
    <mergeCell ref="J18:K18"/>
    <mergeCell ref="K19:L19"/>
    <mergeCell ref="K20:L20"/>
    <mergeCell ref="K21:L21"/>
    <mergeCell ref="K22:L22"/>
  </mergeCells>
  <pageMargins left="0.78740157499999996" right="0.78740157499999996" top="0.984251969" bottom="0.984251969" header="0.4921259845" footer="0.4921259845"/>
  <pageSetup paperSize="9" scale="6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44"/>
  <sheetViews>
    <sheetView view="pageBreakPreview" topLeftCell="A4" zoomScale="85" zoomScaleNormal="85" zoomScaleSheetLayoutView="85" workbookViewId="0">
      <selection activeCell="C40" sqref="C40"/>
    </sheetView>
  </sheetViews>
  <sheetFormatPr baseColWidth="10" defaultColWidth="9.140625" defaultRowHeight="12.75" x14ac:dyDescent="0.2"/>
  <cols>
    <col min="1" max="1" width="13.85546875" customWidth="1"/>
    <col min="2" max="8" width="11.42578125" customWidth="1"/>
    <col min="9" max="9" width="12.7109375" bestFit="1" customWidth="1"/>
    <col min="10" max="10" width="16.42578125" bestFit="1" customWidth="1"/>
    <col min="11" max="11" width="14.28515625" bestFit="1" customWidth="1"/>
    <col min="12" max="12" width="16.85546875" customWidth="1"/>
    <col min="13" max="256" width="11.42578125" customWidth="1"/>
  </cols>
  <sheetData>
    <row r="4" spans="1:15" x14ac:dyDescent="0.2">
      <c r="C4" s="46" t="s">
        <v>0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x14ac:dyDescent="0.2"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x14ac:dyDescent="0.2"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9" spans="1:15" x14ac:dyDescent="0.2">
      <c r="K9" s="37"/>
    </row>
    <row r="10" spans="1:15" ht="13.5" thickBot="1" x14ac:dyDescent="0.25"/>
    <row r="11" spans="1:15" ht="13.5" thickBot="1" x14ac:dyDescent="0.25">
      <c r="A11" s="32" t="s">
        <v>2</v>
      </c>
      <c r="B11" s="56"/>
      <c r="C11" s="57"/>
    </row>
    <row r="12" spans="1:15" ht="13.5" thickBot="1" x14ac:dyDescent="0.25">
      <c r="A12" s="33" t="s">
        <v>3</v>
      </c>
      <c r="B12" s="58"/>
      <c r="C12" s="51"/>
      <c r="E12" s="1" t="s">
        <v>4</v>
      </c>
      <c r="F12" s="2" t="s">
        <v>5</v>
      </c>
      <c r="G12" s="2" t="s">
        <v>6</v>
      </c>
      <c r="H12" s="2" t="s">
        <v>7</v>
      </c>
      <c r="I12" s="3" t="s">
        <v>8</v>
      </c>
    </row>
    <row r="13" spans="1:15" ht="13.5" thickBot="1" x14ac:dyDescent="0.25">
      <c r="A13" s="33" t="s">
        <v>9</v>
      </c>
      <c r="B13" s="50"/>
      <c r="C13" s="51"/>
      <c r="E13" s="7"/>
      <c r="F13" s="8"/>
      <c r="G13" s="8"/>
      <c r="H13" s="9" t="e">
        <f>(G13*F13)/(2*(G13+F13))</f>
        <v>#DIV/0!</v>
      </c>
      <c r="I13" s="29" t="s">
        <v>28</v>
      </c>
    </row>
    <row r="14" spans="1:15" ht="13.5" thickBot="1" x14ac:dyDescent="0.25">
      <c r="A14" s="33" t="s">
        <v>11</v>
      </c>
      <c r="B14" s="50"/>
      <c r="C14" s="51"/>
    </row>
    <row r="15" spans="1:15" ht="13.5" thickBot="1" x14ac:dyDescent="0.25">
      <c r="A15" s="33" t="s">
        <v>12</v>
      </c>
      <c r="B15" s="50"/>
      <c r="C15" s="51"/>
      <c r="E15" s="1" t="s">
        <v>13</v>
      </c>
      <c r="F15" s="18" t="s">
        <v>14</v>
      </c>
      <c r="G15" s="2" t="s">
        <v>15</v>
      </c>
      <c r="H15" s="3" t="s">
        <v>16</v>
      </c>
    </row>
    <row r="16" spans="1:15" ht="13.5" thickBot="1" x14ac:dyDescent="0.25">
      <c r="A16" s="34" t="s">
        <v>17</v>
      </c>
      <c r="B16" s="52"/>
      <c r="C16" s="53"/>
      <c r="E16" s="35">
        <v>0</v>
      </c>
      <c r="F16" s="22"/>
      <c r="G16" s="23">
        <f t="shared" ref="G16:G28" si="0">$E$13-F16</f>
        <v>0</v>
      </c>
      <c r="H16" s="4" t="s">
        <v>18</v>
      </c>
    </row>
    <row r="17" spans="5:12" x14ac:dyDescent="0.2">
      <c r="E17" s="10">
        <v>5</v>
      </c>
      <c r="F17" s="20"/>
      <c r="G17" s="19">
        <f t="shared" si="0"/>
        <v>0</v>
      </c>
      <c r="H17" s="5"/>
    </row>
    <row r="18" spans="5:12" ht="13.5" thickBot="1" x14ac:dyDescent="0.25">
      <c r="E18" s="10">
        <v>10</v>
      </c>
      <c r="F18" s="20"/>
      <c r="G18" s="19">
        <f t="shared" si="0"/>
        <v>0</v>
      </c>
      <c r="H18" s="5"/>
      <c r="J18" s="43" t="s">
        <v>19</v>
      </c>
      <c r="K18" s="43"/>
    </row>
    <row r="19" spans="5:12" x14ac:dyDescent="0.2">
      <c r="E19" s="10">
        <v>15</v>
      </c>
      <c r="F19" s="20"/>
      <c r="G19" s="19">
        <f t="shared" si="0"/>
        <v>0</v>
      </c>
      <c r="H19" s="5"/>
      <c r="J19" s="28" t="s">
        <v>20</v>
      </c>
      <c r="K19" s="54" t="s">
        <v>21</v>
      </c>
      <c r="L19" s="55"/>
    </row>
    <row r="20" spans="5:12" x14ac:dyDescent="0.2">
      <c r="E20" s="10">
        <v>20</v>
      </c>
      <c r="F20" s="20"/>
      <c r="G20" s="19">
        <f t="shared" si="0"/>
        <v>0</v>
      </c>
      <c r="H20" s="5"/>
      <c r="J20" s="31"/>
      <c r="K20" s="38"/>
      <c r="L20" s="39"/>
    </row>
    <row r="21" spans="5:12" x14ac:dyDescent="0.2">
      <c r="E21" s="10">
        <v>25</v>
      </c>
      <c r="F21" s="20"/>
      <c r="G21" s="19">
        <f t="shared" si="0"/>
        <v>0</v>
      </c>
      <c r="H21" s="5"/>
      <c r="J21" s="31"/>
      <c r="K21" s="38"/>
      <c r="L21" s="39"/>
    </row>
    <row r="22" spans="5:12" x14ac:dyDescent="0.2">
      <c r="E22" s="10">
        <v>30</v>
      </c>
      <c r="F22" s="20"/>
      <c r="G22" s="19">
        <f t="shared" si="0"/>
        <v>0</v>
      </c>
      <c r="H22" s="5"/>
      <c r="J22" s="26"/>
      <c r="K22" s="38"/>
      <c r="L22" s="39"/>
    </row>
    <row r="23" spans="5:12" x14ac:dyDescent="0.2">
      <c r="E23" s="12">
        <v>45</v>
      </c>
      <c r="F23" s="20"/>
      <c r="G23" s="19">
        <f t="shared" si="0"/>
        <v>0</v>
      </c>
      <c r="H23" s="5"/>
      <c r="J23" s="26"/>
      <c r="K23" s="38"/>
      <c r="L23" s="39"/>
    </row>
    <row r="24" spans="5:12" x14ac:dyDescent="0.2">
      <c r="E24" s="12">
        <v>60</v>
      </c>
      <c r="F24" s="20"/>
      <c r="G24" s="19">
        <f t="shared" si="0"/>
        <v>0</v>
      </c>
      <c r="H24" s="5"/>
      <c r="J24" s="26"/>
      <c r="K24" s="38"/>
      <c r="L24" s="39"/>
    </row>
    <row r="25" spans="5:12" ht="13.5" thickBot="1" x14ac:dyDescent="0.25">
      <c r="E25" s="12">
        <v>75</v>
      </c>
      <c r="F25" s="30"/>
      <c r="G25" s="19">
        <f t="shared" si="0"/>
        <v>0</v>
      </c>
      <c r="H25" s="5"/>
      <c r="J25" s="27"/>
      <c r="K25" s="40"/>
      <c r="L25" s="41"/>
    </row>
    <row r="26" spans="5:12" x14ac:dyDescent="0.2">
      <c r="E26" s="12">
        <v>90</v>
      </c>
      <c r="F26" s="20"/>
      <c r="G26" s="19">
        <f t="shared" si="0"/>
        <v>0</v>
      </c>
      <c r="H26" s="5"/>
    </row>
    <row r="27" spans="5:12" x14ac:dyDescent="0.2">
      <c r="E27" s="10">
        <v>105</v>
      </c>
      <c r="F27" s="20"/>
      <c r="G27" s="19">
        <f t="shared" si="0"/>
        <v>0</v>
      </c>
      <c r="H27" s="5"/>
    </row>
    <row r="28" spans="5:12" x14ac:dyDescent="0.2">
      <c r="E28" s="10">
        <v>120</v>
      </c>
      <c r="F28" s="20"/>
      <c r="G28" s="19">
        <f t="shared" si="0"/>
        <v>0</v>
      </c>
      <c r="H28" s="5"/>
    </row>
    <row r="29" spans="5:12" x14ac:dyDescent="0.2">
      <c r="E29" s="10"/>
      <c r="F29" s="20"/>
      <c r="G29" s="19"/>
      <c r="H29" s="5"/>
    </row>
    <row r="30" spans="5:12" x14ac:dyDescent="0.2">
      <c r="E30" s="10"/>
      <c r="F30" s="20"/>
      <c r="G30" s="19"/>
      <c r="H30" s="5"/>
    </row>
    <row r="31" spans="5:12" x14ac:dyDescent="0.2">
      <c r="E31" s="10"/>
      <c r="F31" s="20"/>
      <c r="G31" s="19"/>
      <c r="H31" s="5"/>
    </row>
    <row r="32" spans="5:12" x14ac:dyDescent="0.2">
      <c r="E32" s="10"/>
      <c r="F32" s="20"/>
      <c r="G32" s="19"/>
      <c r="H32" s="5"/>
    </row>
    <row r="33" spans="4:14" x14ac:dyDescent="0.2">
      <c r="E33" s="10"/>
      <c r="F33" s="20"/>
      <c r="G33" s="19"/>
      <c r="H33" s="5"/>
    </row>
    <row r="34" spans="4:14" x14ac:dyDescent="0.2">
      <c r="E34" s="10"/>
      <c r="F34" s="20"/>
      <c r="G34" s="19"/>
      <c r="H34" s="5"/>
    </row>
    <row r="35" spans="4:14" ht="13.5" thickBot="1" x14ac:dyDescent="0.25">
      <c r="E35" s="11"/>
      <c r="F35" s="21"/>
      <c r="G35" s="24"/>
      <c r="H35" s="6"/>
    </row>
    <row r="39" spans="4:14" x14ac:dyDescent="0.2">
      <c r="D39" s="25"/>
      <c r="E39" s="25"/>
    </row>
    <row r="40" spans="4:14" x14ac:dyDescent="0.2">
      <c r="E40" s="13"/>
    </row>
    <row r="42" spans="4:14" ht="16.5" customHeight="1" thickBot="1" x14ac:dyDescent="0.25">
      <c r="M42" s="42" t="s">
        <v>26</v>
      </c>
      <c r="N42" s="42"/>
    </row>
    <row r="43" spans="4:14" x14ac:dyDescent="0.2">
      <c r="M43" s="14" t="s">
        <v>16</v>
      </c>
      <c r="N43" s="15" t="s">
        <v>27</v>
      </c>
    </row>
    <row r="44" spans="4:14" ht="13.5" thickBot="1" x14ac:dyDescent="0.25">
      <c r="M44" s="16" t="e">
        <f>AVERAGE(H17:H35)</f>
        <v>#DIV/0!</v>
      </c>
      <c r="N44" s="17" t="e">
        <f>((AVERAGE(H17:H35))*3600*1000)</f>
        <v>#DIV/0!</v>
      </c>
    </row>
  </sheetData>
  <mergeCells count="16">
    <mergeCell ref="B15:C15"/>
    <mergeCell ref="C4:O6"/>
    <mergeCell ref="B11:C11"/>
    <mergeCell ref="B12:C12"/>
    <mergeCell ref="B13:C13"/>
    <mergeCell ref="B14:C14"/>
    <mergeCell ref="K23:L23"/>
    <mergeCell ref="K24:L24"/>
    <mergeCell ref="K25:L25"/>
    <mergeCell ref="M42:N42"/>
    <mergeCell ref="B16:C16"/>
    <mergeCell ref="J18:K18"/>
    <mergeCell ref="K19:L19"/>
    <mergeCell ref="K20:L20"/>
    <mergeCell ref="K21:L21"/>
    <mergeCell ref="K22:L22"/>
  </mergeCells>
  <pageMargins left="0.78740157499999996" right="0.78740157499999996" top="0.984251969" bottom="0.984251969" header="0.4921259845" footer="0.4921259845"/>
  <pageSetup paperSize="9"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44"/>
  <sheetViews>
    <sheetView tabSelected="1" view="pageBreakPreview" zoomScale="85" zoomScaleNormal="85" zoomScaleSheetLayoutView="85" workbookViewId="0">
      <selection activeCell="M32" sqref="M32"/>
    </sheetView>
  </sheetViews>
  <sheetFormatPr baseColWidth="10" defaultColWidth="9.140625" defaultRowHeight="12.75" x14ac:dyDescent="0.2"/>
  <cols>
    <col min="1" max="1" width="13.85546875" customWidth="1"/>
    <col min="2" max="8" width="11.42578125" customWidth="1"/>
    <col min="9" max="9" width="12.7109375" bestFit="1" customWidth="1"/>
    <col min="10" max="10" width="16.42578125" bestFit="1" customWidth="1"/>
    <col min="11" max="11" width="14.28515625" bestFit="1" customWidth="1"/>
    <col min="12" max="12" width="16.85546875" customWidth="1"/>
    <col min="13" max="256" width="11.42578125" customWidth="1"/>
  </cols>
  <sheetData>
    <row r="4" spans="1:15" x14ac:dyDescent="0.2">
      <c r="C4" s="46" t="s">
        <v>0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x14ac:dyDescent="0.2"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x14ac:dyDescent="0.2"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9" spans="1:15" x14ac:dyDescent="0.2">
      <c r="K9" s="37"/>
    </row>
    <row r="10" spans="1:15" ht="13.5" thickBot="1" x14ac:dyDescent="0.25"/>
    <row r="11" spans="1:15" ht="13.5" thickBot="1" x14ac:dyDescent="0.25">
      <c r="A11" s="32" t="s">
        <v>2</v>
      </c>
      <c r="B11" s="56"/>
      <c r="C11" s="57"/>
    </row>
    <row r="12" spans="1:15" ht="13.5" thickBot="1" x14ac:dyDescent="0.25">
      <c r="A12" s="33" t="s">
        <v>3</v>
      </c>
      <c r="B12" s="58"/>
      <c r="C12" s="51"/>
      <c r="E12" s="1" t="s">
        <v>4</v>
      </c>
      <c r="F12" s="2" t="s">
        <v>5</v>
      </c>
      <c r="G12" s="2" t="s">
        <v>6</v>
      </c>
      <c r="H12" s="2" t="s">
        <v>7</v>
      </c>
      <c r="I12" s="3" t="s">
        <v>8</v>
      </c>
    </row>
    <row r="13" spans="1:15" ht="13.5" thickBot="1" x14ac:dyDescent="0.25">
      <c r="A13" s="33" t="s">
        <v>9</v>
      </c>
      <c r="B13" s="50"/>
      <c r="C13" s="51"/>
      <c r="E13" s="7"/>
      <c r="F13" s="8"/>
      <c r="G13" s="8"/>
      <c r="H13" s="9" t="e">
        <f>(G13*F13)/(2*(G13+F13))</f>
        <v>#DIV/0!</v>
      </c>
      <c r="I13" s="29" t="s">
        <v>28</v>
      </c>
    </row>
    <row r="14" spans="1:15" ht="13.5" thickBot="1" x14ac:dyDescent="0.25">
      <c r="A14" s="33" t="s">
        <v>11</v>
      </c>
      <c r="B14" s="50"/>
      <c r="C14" s="51"/>
    </row>
    <row r="15" spans="1:15" ht="13.5" thickBot="1" x14ac:dyDescent="0.25">
      <c r="A15" s="33" t="s">
        <v>12</v>
      </c>
      <c r="B15" s="50"/>
      <c r="C15" s="51"/>
      <c r="E15" s="1" t="s">
        <v>13</v>
      </c>
      <c r="F15" s="18" t="s">
        <v>14</v>
      </c>
      <c r="G15" s="2" t="s">
        <v>15</v>
      </c>
      <c r="H15" s="3" t="s">
        <v>16</v>
      </c>
    </row>
    <row r="16" spans="1:15" ht="13.5" thickBot="1" x14ac:dyDescent="0.25">
      <c r="A16" s="34" t="s">
        <v>17</v>
      </c>
      <c r="B16" s="52"/>
      <c r="C16" s="53"/>
      <c r="E16" s="35">
        <v>0</v>
      </c>
      <c r="F16" s="22"/>
      <c r="G16" s="23">
        <f t="shared" ref="G16:G28" si="0">$E$13-F16</f>
        <v>0</v>
      </c>
      <c r="H16" s="4" t="s">
        <v>18</v>
      </c>
    </row>
    <row r="17" spans="5:12" x14ac:dyDescent="0.2">
      <c r="E17" s="10">
        <v>5</v>
      </c>
      <c r="F17" s="20"/>
      <c r="G17" s="19">
        <f t="shared" si="0"/>
        <v>0</v>
      </c>
      <c r="H17" s="5"/>
    </row>
    <row r="18" spans="5:12" ht="13.5" thickBot="1" x14ac:dyDescent="0.25">
      <c r="E18" s="10">
        <v>10</v>
      </c>
      <c r="F18" s="20"/>
      <c r="G18" s="19">
        <f t="shared" si="0"/>
        <v>0</v>
      </c>
      <c r="H18" s="5"/>
      <c r="J18" s="43" t="s">
        <v>19</v>
      </c>
      <c r="K18" s="43"/>
    </row>
    <row r="19" spans="5:12" x14ac:dyDescent="0.2">
      <c r="E19" s="10">
        <v>15</v>
      </c>
      <c r="F19" s="20"/>
      <c r="G19" s="19">
        <f t="shared" si="0"/>
        <v>0</v>
      </c>
      <c r="H19" s="5"/>
      <c r="J19" s="28" t="s">
        <v>20</v>
      </c>
      <c r="K19" s="54" t="s">
        <v>21</v>
      </c>
      <c r="L19" s="55"/>
    </row>
    <row r="20" spans="5:12" x14ac:dyDescent="0.2">
      <c r="E20" s="10">
        <v>20</v>
      </c>
      <c r="F20" s="20"/>
      <c r="G20" s="19">
        <f t="shared" si="0"/>
        <v>0</v>
      </c>
      <c r="H20" s="5"/>
      <c r="J20" s="31"/>
      <c r="K20" s="38"/>
      <c r="L20" s="39"/>
    </row>
    <row r="21" spans="5:12" x14ac:dyDescent="0.2">
      <c r="E21" s="10">
        <v>25</v>
      </c>
      <c r="F21" s="20"/>
      <c r="G21" s="19">
        <f t="shared" si="0"/>
        <v>0</v>
      </c>
      <c r="H21" s="5"/>
      <c r="J21" s="31"/>
      <c r="K21" s="38"/>
      <c r="L21" s="39"/>
    </row>
    <row r="22" spans="5:12" x14ac:dyDescent="0.2">
      <c r="E22" s="10">
        <v>30</v>
      </c>
      <c r="F22" s="20"/>
      <c r="G22" s="19">
        <f t="shared" si="0"/>
        <v>0</v>
      </c>
      <c r="H22" s="5"/>
      <c r="J22" s="26"/>
      <c r="K22" s="38"/>
      <c r="L22" s="39"/>
    </row>
    <row r="23" spans="5:12" x14ac:dyDescent="0.2">
      <c r="E23" s="12">
        <v>45</v>
      </c>
      <c r="F23" s="20"/>
      <c r="G23" s="19">
        <f t="shared" si="0"/>
        <v>0</v>
      </c>
      <c r="H23" s="5"/>
      <c r="J23" s="26"/>
      <c r="K23" s="38"/>
      <c r="L23" s="39"/>
    </row>
    <row r="24" spans="5:12" x14ac:dyDescent="0.2">
      <c r="E24" s="12">
        <v>60</v>
      </c>
      <c r="F24" s="20"/>
      <c r="G24" s="19">
        <f t="shared" si="0"/>
        <v>0</v>
      </c>
      <c r="H24" s="5"/>
      <c r="J24" s="26"/>
      <c r="K24" s="38"/>
      <c r="L24" s="39"/>
    </row>
    <row r="25" spans="5:12" ht="13.5" thickBot="1" x14ac:dyDescent="0.25">
      <c r="E25" s="12">
        <v>75</v>
      </c>
      <c r="F25" s="30"/>
      <c r="G25" s="19">
        <f t="shared" si="0"/>
        <v>0</v>
      </c>
      <c r="H25" s="5"/>
      <c r="J25" s="27"/>
      <c r="K25" s="40"/>
      <c r="L25" s="41"/>
    </row>
    <row r="26" spans="5:12" x14ac:dyDescent="0.2">
      <c r="E26" s="12">
        <v>90</v>
      </c>
      <c r="F26" s="20"/>
      <c r="G26" s="19">
        <f t="shared" si="0"/>
        <v>0</v>
      </c>
      <c r="H26" s="5"/>
    </row>
    <row r="27" spans="5:12" x14ac:dyDescent="0.2">
      <c r="E27" s="10">
        <v>105</v>
      </c>
      <c r="F27" s="20"/>
      <c r="G27" s="19">
        <f t="shared" si="0"/>
        <v>0</v>
      </c>
      <c r="H27" s="5"/>
    </row>
    <row r="28" spans="5:12" x14ac:dyDescent="0.2">
      <c r="E28" s="10">
        <v>120</v>
      </c>
      <c r="F28" s="20"/>
      <c r="G28" s="19">
        <f t="shared" si="0"/>
        <v>0</v>
      </c>
      <c r="H28" s="5"/>
    </row>
    <row r="29" spans="5:12" x14ac:dyDescent="0.2">
      <c r="E29" s="10"/>
      <c r="F29" s="20"/>
      <c r="G29" s="19"/>
      <c r="H29" s="5"/>
    </row>
    <row r="30" spans="5:12" x14ac:dyDescent="0.2">
      <c r="E30" s="10"/>
      <c r="F30" s="20"/>
      <c r="G30" s="19"/>
      <c r="H30" s="5"/>
    </row>
    <row r="31" spans="5:12" x14ac:dyDescent="0.2">
      <c r="E31" s="10"/>
      <c r="F31" s="20"/>
      <c r="G31" s="19"/>
      <c r="H31" s="5"/>
    </row>
    <row r="32" spans="5:12" x14ac:dyDescent="0.2">
      <c r="E32" s="10"/>
      <c r="F32" s="20"/>
      <c r="G32" s="19"/>
      <c r="H32" s="5"/>
    </row>
    <row r="33" spans="4:14" x14ac:dyDescent="0.2">
      <c r="E33" s="10"/>
      <c r="F33" s="20"/>
      <c r="G33" s="19"/>
      <c r="H33" s="5"/>
    </row>
    <row r="34" spans="4:14" x14ac:dyDescent="0.2">
      <c r="E34" s="10"/>
      <c r="F34" s="20"/>
      <c r="G34" s="19"/>
      <c r="H34" s="5"/>
    </row>
    <row r="35" spans="4:14" ht="13.5" thickBot="1" x14ac:dyDescent="0.25">
      <c r="E35" s="11"/>
      <c r="F35" s="21"/>
      <c r="G35" s="24"/>
      <c r="H35" s="6"/>
    </row>
    <row r="39" spans="4:14" x14ac:dyDescent="0.2">
      <c r="D39" s="25"/>
      <c r="E39" s="25"/>
    </row>
    <row r="40" spans="4:14" x14ac:dyDescent="0.2">
      <c r="E40" s="13"/>
    </row>
    <row r="42" spans="4:14" ht="16.5" customHeight="1" thickBot="1" x14ac:dyDescent="0.25">
      <c r="M42" s="42" t="s">
        <v>26</v>
      </c>
      <c r="N42" s="42"/>
    </row>
    <row r="43" spans="4:14" x14ac:dyDescent="0.2">
      <c r="M43" s="14" t="s">
        <v>16</v>
      </c>
      <c r="N43" s="15" t="s">
        <v>27</v>
      </c>
    </row>
    <row r="44" spans="4:14" ht="13.5" thickBot="1" x14ac:dyDescent="0.25">
      <c r="M44" s="16" t="e">
        <f>AVERAGE(H17:H35)</f>
        <v>#DIV/0!</v>
      </c>
      <c r="N44" s="17" t="e">
        <f>((AVERAGE(H17:H35))*3600*1000)</f>
        <v>#DIV/0!</v>
      </c>
    </row>
  </sheetData>
  <mergeCells count="16">
    <mergeCell ref="B15:C15"/>
    <mergeCell ref="C4:O6"/>
    <mergeCell ref="B11:C11"/>
    <mergeCell ref="B12:C12"/>
    <mergeCell ref="B13:C13"/>
    <mergeCell ref="B14:C14"/>
    <mergeCell ref="K23:L23"/>
    <mergeCell ref="K24:L24"/>
    <mergeCell ref="K25:L25"/>
    <mergeCell ref="M42:N42"/>
    <mergeCell ref="B16:C16"/>
    <mergeCell ref="J18:K18"/>
    <mergeCell ref="K19:L19"/>
    <mergeCell ref="K20:L20"/>
    <mergeCell ref="K21:L21"/>
    <mergeCell ref="K22:L22"/>
  </mergeCells>
  <pageMargins left="0.78740157499999996" right="0.78740157499999996" top="0.984251969" bottom="0.984251969" header="0.4921259845" footer="0.4921259845"/>
  <pageSetup paperSize="9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Voorbeeld</vt:lpstr>
      <vt:lpstr>KM1</vt:lpstr>
      <vt:lpstr>KM2</vt:lpstr>
      <vt:lpstr>KM3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Tranchet</dc:creator>
  <cp:lastModifiedBy>MAYER Francois</cp:lastModifiedBy>
  <cp:lastPrinted>2015-04-28T14:13:51Z</cp:lastPrinted>
  <dcterms:created xsi:type="dcterms:W3CDTF">2002-05-22T08:37:42Z</dcterms:created>
  <dcterms:modified xsi:type="dcterms:W3CDTF">2021-03-25T09:52:45Z</dcterms:modified>
</cp:coreProperties>
</file>