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375351B8-4059-44B0-99FB-6E5546019DAB}" xr6:coauthVersionLast="47" xr6:coauthVersionMax="47" xr10:uidLastSave="{00000000-0000-0000-0000-000000000000}"/>
  <workbookProtection workbookAlgorithmName="SHA-512" workbookHashValue="9CJBfThgi2YVIKmXczzOJHcs1WS1KfW/KRgwutVRLKJB3kUua8AJp+Z/kScM/KlqYTAA6llFLORwkM/bVu5mEw==" workbookSaltValue="vHdRnO4IWKhxCylw2D/rlg==" workbookSpinCount="100000" lockStructure="1"/>
  <bookViews>
    <workbookView xWindow="28680" yWindow="-120" windowWidth="29040" windowHeight="15840" activeTab="2" xr2:uid="{00000000-000D-0000-FFFF-FFFF00000000}"/>
  </bookViews>
  <sheets>
    <sheet name="Locatie" sheetId="8" r:id="rId1"/>
    <sheet name="Conditionering" sheetId="7" r:id="rId2"/>
    <sheet name="Inventaris" sheetId="6" r:id="rId3"/>
    <sheet name="Fouten" sheetId="12" r:id="rId4"/>
    <sheet name="Resultaten" sheetId="10" r:id="rId5"/>
    <sheet name="ComboValue" sheetId="1" state="hidden" r:id="rId6"/>
  </sheets>
  <definedNames>
    <definedName name="C_01">ComboValue!$W$2</definedName>
    <definedName name="C_02">ComboValue!$X$2</definedName>
    <definedName name="C_03">ComboValue!$Y$2</definedName>
    <definedName name="C_04">ComboValue!$Z$2</definedName>
    <definedName name="C_05">ComboValue!$AA$2</definedName>
    <definedName name="C_06">ComboValue!$AB$2:$AB$4</definedName>
    <definedName name="C_07">ComboValue!$AC$2:$AC$4</definedName>
    <definedName name="C_08">ComboValue!$AD$2</definedName>
    <definedName name="C_09">ComboValue!$AE$2</definedName>
    <definedName name="C_10">ComboValue!$AF$2</definedName>
    <definedName name="C_11">ComboValue!$AG$2</definedName>
    <definedName name="C_12">ComboValue!$AH$2</definedName>
    <definedName name="C_13">ComboValue!$AI$2</definedName>
    <definedName name="C_14">ComboValue!$AJ$2</definedName>
    <definedName name="D_01">ComboValue!$W$8</definedName>
    <definedName name="D_02">ComboValue!$X$8</definedName>
    <definedName name="D_03">ComboValue!$Y$8</definedName>
    <definedName name="D_04">ComboValue!$Z$8</definedName>
    <definedName name="D_05">ComboValue!$AA$8</definedName>
    <definedName name="D_06">ComboValue!$AB$8:$AB$10</definedName>
    <definedName name="D_07">ComboValue!$AC$8:$AC$10</definedName>
    <definedName name="D_08">ComboValue!$AD$8</definedName>
    <definedName name="D_09">ComboValue!$AE$8</definedName>
    <definedName name="D_10">ComboValue!$AF$8</definedName>
    <definedName name="D_11">ComboValue!$AG$8</definedName>
    <definedName name="D_12">ComboValue!$AH$8</definedName>
    <definedName name="D_13">ComboValue!$AI$8</definedName>
    <definedName name="D_14">ComboValue!$AJ$8</definedName>
    <definedName name="Gaz_Fr">ComboValue!$D$2:$D$4</definedName>
    <definedName name="Gaz_Nl">ComboValue!$E$2:$E$4</definedName>
    <definedName name="Tous_Fr">ComboValue!$D$2:$D$15</definedName>
    <definedName name="Tous_Nl">ComboValue!$E$2:$E$15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6" l="1"/>
  <c r="O7" i="6"/>
  <c r="AU7" i="6"/>
  <c r="AW7" i="6"/>
  <c r="AX7" i="6"/>
  <c r="AY7" i="6"/>
  <c r="O8" i="6"/>
  <c r="AU8" i="6"/>
  <c r="AW8" i="6"/>
  <c r="BY8" i="6" s="1"/>
  <c r="AX8" i="6"/>
  <c r="AY8" i="6"/>
  <c r="CA8" i="6" s="1"/>
  <c r="AU9" i="6"/>
  <c r="AW9" i="6"/>
  <c r="AX9" i="6"/>
  <c r="AY9" i="6"/>
  <c r="CA9" i="6" s="1"/>
  <c r="O10" i="6"/>
  <c r="AU10" i="6"/>
  <c r="AW10" i="6"/>
  <c r="AX10" i="6"/>
  <c r="AY10" i="6"/>
  <c r="CA10" i="6" s="1"/>
  <c r="O11" i="6"/>
  <c r="AU11" i="6"/>
  <c r="AW11" i="6"/>
  <c r="AX11" i="6"/>
  <c r="AY11" i="6"/>
  <c r="CA11" i="6" s="1"/>
  <c r="O12" i="6"/>
  <c r="AU12" i="6"/>
  <c r="AW12" i="6"/>
  <c r="BY12" i="6" s="1"/>
  <c r="AX12" i="6"/>
  <c r="AY12" i="6"/>
  <c r="CA12" i="6" s="1"/>
  <c r="O13" i="6"/>
  <c r="AU13" i="6"/>
  <c r="AW13" i="6"/>
  <c r="AX13" i="6"/>
  <c r="AY13" i="6"/>
  <c r="CA13" i="6" s="1"/>
  <c r="O14" i="6"/>
  <c r="AU14" i="6"/>
  <c r="AW14" i="6"/>
  <c r="AX14" i="6"/>
  <c r="AY14" i="6"/>
  <c r="CA14" i="6" s="1"/>
  <c r="O15" i="6"/>
  <c r="AU15" i="6"/>
  <c r="AW15" i="6"/>
  <c r="AX15" i="6"/>
  <c r="AY15" i="6"/>
  <c r="CA15" i="6" s="1"/>
  <c r="O16" i="6"/>
  <c r="AU16" i="6"/>
  <c r="AW16" i="6"/>
  <c r="BY16" i="6" s="1"/>
  <c r="AX16" i="6"/>
  <c r="AY16" i="6"/>
  <c r="CA16" i="6" s="1"/>
  <c r="O17" i="6"/>
  <c r="AU17" i="6"/>
  <c r="AW17" i="6"/>
  <c r="AX17" i="6"/>
  <c r="AY17" i="6"/>
  <c r="CA17" i="6" s="1"/>
  <c r="O18" i="6"/>
  <c r="AU18" i="6"/>
  <c r="AW18" i="6"/>
  <c r="AX18" i="6"/>
  <c r="AY18" i="6"/>
  <c r="CA18" i="6" s="1"/>
  <c r="O19" i="6"/>
  <c r="AU19" i="6"/>
  <c r="AW19" i="6"/>
  <c r="AX19" i="6"/>
  <c r="AY19" i="6"/>
  <c r="CA19" i="6" s="1"/>
  <c r="O20" i="6"/>
  <c r="AU20" i="6"/>
  <c r="AW20" i="6"/>
  <c r="BY20" i="6" s="1"/>
  <c r="AX20" i="6"/>
  <c r="AY20" i="6"/>
  <c r="CA20" i="6" s="1"/>
  <c r="O21" i="6"/>
  <c r="AU21" i="6"/>
  <c r="AW21" i="6"/>
  <c r="AX21" i="6"/>
  <c r="AY21" i="6"/>
  <c r="CA21" i="6" s="1"/>
  <c r="O22" i="6"/>
  <c r="AU22" i="6"/>
  <c r="AW22" i="6"/>
  <c r="AX22" i="6"/>
  <c r="AY22" i="6"/>
  <c r="CA22" i="6" s="1"/>
  <c r="O23" i="6"/>
  <c r="AU23" i="6"/>
  <c r="AW23" i="6"/>
  <c r="AX23" i="6"/>
  <c r="AY23" i="6"/>
  <c r="CA23" i="6" s="1"/>
  <c r="O24" i="6"/>
  <c r="AU24" i="6"/>
  <c r="AW24" i="6"/>
  <c r="BY24" i="6" s="1"/>
  <c r="AX24" i="6"/>
  <c r="AY24" i="6"/>
  <c r="CA24" i="6" s="1"/>
  <c r="O25" i="6"/>
  <c r="AU25" i="6"/>
  <c r="AW25" i="6"/>
  <c r="AX25" i="6"/>
  <c r="AY25" i="6"/>
  <c r="CA25" i="6" s="1"/>
  <c r="O26" i="6"/>
  <c r="AU26" i="6"/>
  <c r="AW26" i="6"/>
  <c r="AX26" i="6"/>
  <c r="AY26" i="6"/>
  <c r="CA26" i="6" s="1"/>
  <c r="O27" i="6"/>
  <c r="AU27" i="6"/>
  <c r="AW27" i="6"/>
  <c r="AX27" i="6"/>
  <c r="AY27" i="6"/>
  <c r="CA27" i="6" s="1"/>
  <c r="O28" i="6"/>
  <c r="AU28" i="6"/>
  <c r="AW28" i="6"/>
  <c r="BY28" i="6" s="1"/>
  <c r="AX28" i="6"/>
  <c r="AY28" i="6"/>
  <c r="CA28" i="6" s="1"/>
  <c r="O29" i="6"/>
  <c r="AU29" i="6"/>
  <c r="AW29" i="6"/>
  <c r="AX29" i="6"/>
  <c r="AY29" i="6"/>
  <c r="CA29" i="6" s="1"/>
  <c r="O30" i="6"/>
  <c r="AU30" i="6"/>
  <c r="AW30" i="6"/>
  <c r="AX30" i="6"/>
  <c r="AY30" i="6"/>
  <c r="CA30" i="6" s="1"/>
  <c r="O31" i="6"/>
  <c r="AU31" i="6"/>
  <c r="AW31" i="6"/>
  <c r="AX31" i="6"/>
  <c r="AY31" i="6"/>
  <c r="CA31" i="6" s="1"/>
  <c r="O32" i="6"/>
  <c r="AU32" i="6"/>
  <c r="AW32" i="6"/>
  <c r="BY32" i="6" s="1"/>
  <c r="AX32" i="6"/>
  <c r="AY32" i="6"/>
  <c r="CA32" i="6" s="1"/>
  <c r="O33" i="6"/>
  <c r="AU33" i="6"/>
  <c r="AW33" i="6"/>
  <c r="AX33" i="6"/>
  <c r="AY33" i="6"/>
  <c r="CA33" i="6" s="1"/>
  <c r="O34" i="6"/>
  <c r="AU34" i="6"/>
  <c r="AW34" i="6"/>
  <c r="AX34" i="6"/>
  <c r="AY34" i="6"/>
  <c r="CA34" i="6" s="1"/>
  <c r="O35" i="6"/>
  <c r="AU35" i="6"/>
  <c r="AW35" i="6"/>
  <c r="AX35" i="6"/>
  <c r="AY35" i="6"/>
  <c r="CA35" i="6" s="1"/>
  <c r="O36" i="6"/>
  <c r="AU36" i="6"/>
  <c r="AW36" i="6"/>
  <c r="BY36" i="6" s="1"/>
  <c r="AX36" i="6"/>
  <c r="AY36" i="6"/>
  <c r="CA36" i="6" s="1"/>
  <c r="O37" i="6"/>
  <c r="AU37" i="6"/>
  <c r="AW37" i="6"/>
  <c r="AX37" i="6"/>
  <c r="AY37" i="6"/>
  <c r="CA37" i="6" s="1"/>
  <c r="O38" i="6"/>
  <c r="AU38" i="6"/>
  <c r="AW38" i="6"/>
  <c r="AX38" i="6"/>
  <c r="AY38" i="6"/>
  <c r="CA38" i="6" s="1"/>
  <c r="O39" i="6"/>
  <c r="AU39" i="6"/>
  <c r="AW39" i="6"/>
  <c r="AX39" i="6"/>
  <c r="AY39" i="6"/>
  <c r="CA39" i="6" s="1"/>
  <c r="O40" i="6"/>
  <c r="AU40" i="6"/>
  <c r="AW40" i="6"/>
  <c r="BY40" i="6" s="1"/>
  <c r="AX40" i="6"/>
  <c r="AY40" i="6"/>
  <c r="CA40" i="6" s="1"/>
  <c r="O41" i="6"/>
  <c r="AU41" i="6"/>
  <c r="AW41" i="6"/>
  <c r="AX41" i="6"/>
  <c r="AY41" i="6"/>
  <c r="CA41" i="6" s="1"/>
  <c r="O42" i="6"/>
  <c r="AU42" i="6"/>
  <c r="AW42" i="6"/>
  <c r="AX42" i="6"/>
  <c r="AY42" i="6"/>
  <c r="CA42" i="6" s="1"/>
  <c r="O43" i="6"/>
  <c r="AU43" i="6"/>
  <c r="AW43" i="6"/>
  <c r="AX43" i="6"/>
  <c r="AY43" i="6"/>
  <c r="CA43" i="6" s="1"/>
  <c r="O44" i="6"/>
  <c r="AU44" i="6"/>
  <c r="AW44" i="6"/>
  <c r="BY44" i="6" s="1"/>
  <c r="AX44" i="6"/>
  <c r="AY44" i="6"/>
  <c r="CA44" i="6" s="1"/>
  <c r="O45" i="6"/>
  <c r="AU45" i="6"/>
  <c r="AW45" i="6"/>
  <c r="AX45" i="6"/>
  <c r="AY45" i="6"/>
  <c r="CA45" i="6" s="1"/>
  <c r="O46" i="6"/>
  <c r="AU46" i="6"/>
  <c r="AW46" i="6"/>
  <c r="AX46" i="6"/>
  <c r="AY46" i="6"/>
  <c r="CA46" i="6" s="1"/>
  <c r="O47" i="6"/>
  <c r="AU47" i="6"/>
  <c r="AW47" i="6"/>
  <c r="AX47" i="6"/>
  <c r="AY47" i="6"/>
  <c r="CA47" i="6" s="1"/>
  <c r="O48" i="6"/>
  <c r="AU48" i="6"/>
  <c r="AW48" i="6"/>
  <c r="BY48" i="6" s="1"/>
  <c r="AX48" i="6"/>
  <c r="AY48" i="6"/>
  <c r="CA48" i="6" s="1"/>
  <c r="O49" i="6"/>
  <c r="AU49" i="6"/>
  <c r="AW49" i="6"/>
  <c r="AX49" i="6"/>
  <c r="AY49" i="6"/>
  <c r="CA49" i="6" s="1"/>
  <c r="O50" i="6"/>
  <c r="AU50" i="6"/>
  <c r="AW50" i="6"/>
  <c r="AX50" i="6"/>
  <c r="AY50" i="6"/>
  <c r="CA50" i="6" s="1"/>
  <c r="O51" i="6"/>
  <c r="AU51" i="6"/>
  <c r="AW51" i="6"/>
  <c r="AX51" i="6"/>
  <c r="AY51" i="6"/>
  <c r="CA51" i="6" s="1"/>
  <c r="O52" i="6"/>
  <c r="AU52" i="6"/>
  <c r="AW52" i="6"/>
  <c r="BY52" i="6" s="1"/>
  <c r="AX52" i="6"/>
  <c r="AY52" i="6"/>
  <c r="CA52" i="6" s="1"/>
  <c r="O53" i="6"/>
  <c r="AU53" i="6"/>
  <c r="AW53" i="6"/>
  <c r="AX53" i="6"/>
  <c r="AY53" i="6"/>
  <c r="CA53" i="6" s="1"/>
  <c r="O54" i="6"/>
  <c r="AU54" i="6"/>
  <c r="AW54" i="6"/>
  <c r="AX54" i="6"/>
  <c r="AY54" i="6"/>
  <c r="CA54" i="6" s="1"/>
  <c r="O55" i="6"/>
  <c r="AU55" i="6"/>
  <c r="AW55" i="6"/>
  <c r="AX55" i="6"/>
  <c r="AY55" i="6"/>
  <c r="CA55" i="6" s="1"/>
  <c r="O56" i="6"/>
  <c r="AU56" i="6"/>
  <c r="AW56" i="6"/>
  <c r="BY56" i="6" s="1"/>
  <c r="AX56" i="6"/>
  <c r="AY56" i="6"/>
  <c r="CA56" i="6" s="1"/>
  <c r="O57" i="6"/>
  <c r="AU57" i="6"/>
  <c r="AW57" i="6"/>
  <c r="AX57" i="6"/>
  <c r="AY57" i="6"/>
  <c r="CA57" i="6" s="1"/>
  <c r="O58" i="6"/>
  <c r="AU58" i="6"/>
  <c r="AW58" i="6"/>
  <c r="AX58" i="6"/>
  <c r="AY58" i="6"/>
  <c r="CA58" i="6" s="1"/>
  <c r="O59" i="6"/>
  <c r="AU59" i="6"/>
  <c r="AW59" i="6"/>
  <c r="AX59" i="6"/>
  <c r="AY59" i="6"/>
  <c r="CA59" i="6" s="1"/>
  <c r="O60" i="6"/>
  <c r="AU60" i="6"/>
  <c r="AW60" i="6"/>
  <c r="BY60" i="6" s="1"/>
  <c r="AX60" i="6"/>
  <c r="AY60" i="6"/>
  <c r="CA60" i="6" s="1"/>
  <c r="O61" i="6"/>
  <c r="AU61" i="6"/>
  <c r="AW61" i="6"/>
  <c r="AX61" i="6"/>
  <c r="AY61" i="6"/>
  <c r="CA61" i="6" s="1"/>
  <c r="O62" i="6"/>
  <c r="AU62" i="6"/>
  <c r="AW62" i="6"/>
  <c r="AX62" i="6"/>
  <c r="AY62" i="6"/>
  <c r="CA62" i="6" s="1"/>
  <c r="O63" i="6"/>
  <c r="AU63" i="6"/>
  <c r="AW63" i="6"/>
  <c r="AX63" i="6"/>
  <c r="AY63" i="6"/>
  <c r="CA63" i="6" s="1"/>
  <c r="O64" i="6"/>
  <c r="AU64" i="6"/>
  <c r="AW64" i="6"/>
  <c r="BY64" i="6" s="1"/>
  <c r="AX64" i="6"/>
  <c r="AY64" i="6"/>
  <c r="CA64" i="6" s="1"/>
  <c r="O65" i="6"/>
  <c r="AU65" i="6"/>
  <c r="AW65" i="6"/>
  <c r="AX65" i="6"/>
  <c r="AY65" i="6"/>
  <c r="CA65" i="6" s="1"/>
  <c r="O66" i="6"/>
  <c r="AU66" i="6"/>
  <c r="AW66" i="6"/>
  <c r="AX66" i="6"/>
  <c r="AY66" i="6"/>
  <c r="CA66" i="6" s="1"/>
  <c r="O67" i="6"/>
  <c r="AU67" i="6"/>
  <c r="AW67" i="6"/>
  <c r="AX67" i="6"/>
  <c r="AY67" i="6"/>
  <c r="CA67" i="6" s="1"/>
  <c r="O68" i="6"/>
  <c r="AU68" i="6"/>
  <c r="AW68" i="6"/>
  <c r="BY68" i="6" s="1"/>
  <c r="AX68" i="6"/>
  <c r="AY68" i="6"/>
  <c r="CA68" i="6" s="1"/>
  <c r="O69" i="6"/>
  <c r="AU69" i="6"/>
  <c r="AW69" i="6"/>
  <c r="AX69" i="6"/>
  <c r="AY69" i="6"/>
  <c r="CA69" i="6" s="1"/>
  <c r="O70" i="6"/>
  <c r="AU70" i="6"/>
  <c r="AW70" i="6"/>
  <c r="AX70" i="6"/>
  <c r="AY70" i="6"/>
  <c r="CA70" i="6" s="1"/>
  <c r="O71" i="6"/>
  <c r="AU71" i="6"/>
  <c r="AW71" i="6"/>
  <c r="AX71" i="6"/>
  <c r="AY71" i="6"/>
  <c r="CA71" i="6" s="1"/>
  <c r="O72" i="6"/>
  <c r="AU72" i="6"/>
  <c r="AW72" i="6"/>
  <c r="BY72" i="6" s="1"/>
  <c r="AX72" i="6"/>
  <c r="AY72" i="6"/>
  <c r="CA72" i="6" s="1"/>
  <c r="O73" i="6"/>
  <c r="AU73" i="6"/>
  <c r="AW73" i="6"/>
  <c r="AX73" i="6"/>
  <c r="AY73" i="6"/>
  <c r="CA73" i="6" s="1"/>
  <c r="O74" i="6"/>
  <c r="AU74" i="6"/>
  <c r="AW74" i="6"/>
  <c r="AX74" i="6"/>
  <c r="AY74" i="6"/>
  <c r="CA74" i="6" s="1"/>
  <c r="O75" i="6"/>
  <c r="AU75" i="6"/>
  <c r="AW75" i="6"/>
  <c r="AX75" i="6"/>
  <c r="AY75" i="6"/>
  <c r="CA75" i="6" s="1"/>
  <c r="O76" i="6"/>
  <c r="AU76" i="6"/>
  <c r="AW76" i="6"/>
  <c r="BY76" i="6" s="1"/>
  <c r="AX76" i="6"/>
  <c r="AY76" i="6"/>
  <c r="CA76" i="6" s="1"/>
  <c r="O77" i="6"/>
  <c r="AU77" i="6"/>
  <c r="AW77" i="6"/>
  <c r="AX77" i="6"/>
  <c r="AY77" i="6"/>
  <c r="CA77" i="6" s="1"/>
  <c r="O78" i="6"/>
  <c r="AU78" i="6"/>
  <c r="AW78" i="6"/>
  <c r="AX78" i="6"/>
  <c r="AY78" i="6"/>
  <c r="CA78" i="6" s="1"/>
  <c r="O79" i="6"/>
  <c r="AU79" i="6"/>
  <c r="AW79" i="6"/>
  <c r="AX79" i="6"/>
  <c r="AY79" i="6"/>
  <c r="CA79" i="6" s="1"/>
  <c r="O80" i="6"/>
  <c r="AU80" i="6"/>
  <c r="AW80" i="6"/>
  <c r="BY80" i="6" s="1"/>
  <c r="AX80" i="6"/>
  <c r="AY80" i="6"/>
  <c r="CA80" i="6" s="1"/>
  <c r="O81" i="6"/>
  <c r="AU81" i="6"/>
  <c r="AW81" i="6"/>
  <c r="AX81" i="6"/>
  <c r="AY81" i="6"/>
  <c r="CA81" i="6" s="1"/>
  <c r="O82" i="6"/>
  <c r="AU82" i="6"/>
  <c r="AW82" i="6"/>
  <c r="AX82" i="6"/>
  <c r="AY82" i="6"/>
  <c r="CA82" i="6" s="1"/>
  <c r="O83" i="6"/>
  <c r="AU83" i="6"/>
  <c r="AW83" i="6"/>
  <c r="AX83" i="6"/>
  <c r="AY83" i="6"/>
  <c r="CA83" i="6" s="1"/>
  <c r="O84" i="6"/>
  <c r="AU84" i="6"/>
  <c r="AW84" i="6"/>
  <c r="BY84" i="6" s="1"/>
  <c r="AX84" i="6"/>
  <c r="AY84" i="6"/>
  <c r="CA84" i="6" s="1"/>
  <c r="O85" i="6"/>
  <c r="AU85" i="6"/>
  <c r="AW85" i="6"/>
  <c r="AX85" i="6"/>
  <c r="AY85" i="6"/>
  <c r="CA85" i="6" s="1"/>
  <c r="O86" i="6"/>
  <c r="AU86" i="6"/>
  <c r="AW86" i="6"/>
  <c r="AX86" i="6"/>
  <c r="AY86" i="6"/>
  <c r="CA86" i="6" s="1"/>
  <c r="O87" i="6"/>
  <c r="AU87" i="6"/>
  <c r="AW87" i="6"/>
  <c r="AX87" i="6"/>
  <c r="AY87" i="6"/>
  <c r="CA87" i="6" s="1"/>
  <c r="O88" i="6"/>
  <c r="AU88" i="6"/>
  <c r="AW88" i="6"/>
  <c r="BY88" i="6" s="1"/>
  <c r="AX88" i="6"/>
  <c r="AY88" i="6"/>
  <c r="CA88" i="6" s="1"/>
  <c r="O89" i="6"/>
  <c r="AU89" i="6"/>
  <c r="AW89" i="6"/>
  <c r="AX89" i="6"/>
  <c r="AY89" i="6"/>
  <c r="CA89" i="6" s="1"/>
  <c r="O90" i="6"/>
  <c r="AU90" i="6"/>
  <c r="AW90" i="6"/>
  <c r="AX90" i="6"/>
  <c r="AY90" i="6"/>
  <c r="CA90" i="6" s="1"/>
  <c r="O91" i="6"/>
  <c r="AU91" i="6"/>
  <c r="AW91" i="6"/>
  <c r="AX91" i="6"/>
  <c r="AY91" i="6"/>
  <c r="CA91" i="6" s="1"/>
  <c r="O92" i="6"/>
  <c r="AU92" i="6"/>
  <c r="AW92" i="6"/>
  <c r="BY92" i="6" s="1"/>
  <c r="AX92" i="6"/>
  <c r="AY92" i="6"/>
  <c r="CA92" i="6" s="1"/>
  <c r="O93" i="6"/>
  <c r="AU93" i="6"/>
  <c r="AW93" i="6"/>
  <c r="AX93" i="6"/>
  <c r="AY93" i="6"/>
  <c r="CA93" i="6" s="1"/>
  <c r="O94" i="6"/>
  <c r="AU94" i="6"/>
  <c r="AW94" i="6"/>
  <c r="AX94" i="6"/>
  <c r="AY94" i="6"/>
  <c r="CA94" i="6" s="1"/>
  <c r="O95" i="6"/>
  <c r="AU95" i="6"/>
  <c r="AW95" i="6"/>
  <c r="AX95" i="6"/>
  <c r="AY95" i="6"/>
  <c r="CA95" i="6" s="1"/>
  <c r="O96" i="6"/>
  <c r="AU96" i="6"/>
  <c r="AW96" i="6"/>
  <c r="BY96" i="6" s="1"/>
  <c r="AX96" i="6"/>
  <c r="AY96" i="6"/>
  <c r="CA96" i="6" s="1"/>
  <c r="O97" i="6"/>
  <c r="AU97" i="6"/>
  <c r="AW97" i="6"/>
  <c r="AX97" i="6"/>
  <c r="AY97" i="6"/>
  <c r="CA97" i="6" s="1"/>
  <c r="O98" i="6"/>
  <c r="AU98" i="6"/>
  <c r="AW98" i="6"/>
  <c r="AX98" i="6"/>
  <c r="AY98" i="6"/>
  <c r="CA98" i="6" s="1"/>
  <c r="O99" i="6"/>
  <c r="AU99" i="6"/>
  <c r="AW99" i="6"/>
  <c r="AX99" i="6"/>
  <c r="AY99" i="6"/>
  <c r="CA99" i="6" s="1"/>
  <c r="O100" i="6"/>
  <c r="AU100" i="6"/>
  <c r="AW100" i="6"/>
  <c r="BY100" i="6" s="1"/>
  <c r="AX100" i="6"/>
  <c r="AY100" i="6"/>
  <c r="CA100" i="6" s="1"/>
  <c r="O101" i="6"/>
  <c r="AU101" i="6"/>
  <c r="AW101" i="6"/>
  <c r="AX101" i="6"/>
  <c r="AY101" i="6"/>
  <c r="CA101" i="6" s="1"/>
  <c r="O102" i="6"/>
  <c r="AU102" i="6"/>
  <c r="AW102" i="6"/>
  <c r="AX102" i="6"/>
  <c r="AY102" i="6"/>
  <c r="CA102" i="6" s="1"/>
  <c r="O103" i="6"/>
  <c r="AU103" i="6"/>
  <c r="AW103" i="6"/>
  <c r="AX103" i="6"/>
  <c r="AY103" i="6"/>
  <c r="CA103" i="6" s="1"/>
  <c r="O104" i="6"/>
  <c r="AU104" i="6"/>
  <c r="AW104" i="6"/>
  <c r="BY104" i="6" s="1"/>
  <c r="AX104" i="6"/>
  <c r="AY104" i="6"/>
  <c r="CA104" i="6" s="1"/>
  <c r="O105" i="6"/>
  <c r="AU105" i="6"/>
  <c r="AW105" i="6"/>
  <c r="AX105" i="6"/>
  <c r="AY105" i="6"/>
  <c r="CA105" i="6" s="1"/>
  <c r="O106" i="6"/>
  <c r="AU106" i="6"/>
  <c r="AW106" i="6"/>
  <c r="AX106" i="6"/>
  <c r="AY106" i="6"/>
  <c r="CA106" i="6" s="1"/>
  <c r="O107" i="6"/>
  <c r="AU107" i="6"/>
  <c r="AW107" i="6"/>
  <c r="AX107" i="6"/>
  <c r="AY107" i="6"/>
  <c r="CA107" i="6" s="1"/>
  <c r="O108" i="6"/>
  <c r="AU108" i="6"/>
  <c r="AW108" i="6"/>
  <c r="BY108" i="6" s="1"/>
  <c r="AX108" i="6"/>
  <c r="AY108" i="6"/>
  <c r="CA108" i="6" s="1"/>
  <c r="O109" i="6"/>
  <c r="AU109" i="6"/>
  <c r="AW109" i="6"/>
  <c r="AX109" i="6"/>
  <c r="AY109" i="6"/>
  <c r="CA109" i="6" s="1"/>
  <c r="O110" i="6"/>
  <c r="AU110" i="6"/>
  <c r="AW110" i="6"/>
  <c r="AX110" i="6"/>
  <c r="AY110" i="6"/>
  <c r="CA110" i="6" s="1"/>
  <c r="O111" i="6"/>
  <c r="AU111" i="6"/>
  <c r="AW111" i="6"/>
  <c r="AX111" i="6"/>
  <c r="AY111" i="6"/>
  <c r="CA111" i="6" s="1"/>
  <c r="O112" i="6"/>
  <c r="AU112" i="6"/>
  <c r="AW112" i="6"/>
  <c r="BY112" i="6" s="1"/>
  <c r="AX112" i="6"/>
  <c r="AY112" i="6"/>
  <c r="CA112" i="6" s="1"/>
  <c r="O113" i="6"/>
  <c r="AU113" i="6"/>
  <c r="AW113" i="6"/>
  <c r="AX113" i="6"/>
  <c r="AY113" i="6"/>
  <c r="CA113" i="6" s="1"/>
  <c r="O114" i="6"/>
  <c r="AU114" i="6"/>
  <c r="AW114" i="6"/>
  <c r="AX114" i="6"/>
  <c r="AY114" i="6"/>
  <c r="CA114" i="6" s="1"/>
  <c r="O115" i="6"/>
  <c r="AU115" i="6"/>
  <c r="AW115" i="6"/>
  <c r="AX115" i="6"/>
  <c r="AY115" i="6"/>
  <c r="CA115" i="6" s="1"/>
  <c r="O116" i="6"/>
  <c r="AU116" i="6"/>
  <c r="AW116" i="6"/>
  <c r="BY116" i="6" s="1"/>
  <c r="AX116" i="6"/>
  <c r="AY116" i="6"/>
  <c r="CA116" i="6" s="1"/>
  <c r="O117" i="6"/>
  <c r="AU117" i="6"/>
  <c r="AW117" i="6"/>
  <c r="AX117" i="6"/>
  <c r="AY117" i="6"/>
  <c r="CA117" i="6" s="1"/>
  <c r="O118" i="6"/>
  <c r="AU118" i="6"/>
  <c r="AW118" i="6"/>
  <c r="AX118" i="6"/>
  <c r="AY118" i="6"/>
  <c r="CA118" i="6" s="1"/>
  <c r="O119" i="6"/>
  <c r="AU119" i="6"/>
  <c r="AW119" i="6"/>
  <c r="AX119" i="6"/>
  <c r="AY119" i="6"/>
  <c r="CA119" i="6" s="1"/>
  <c r="O120" i="6"/>
  <c r="AU120" i="6"/>
  <c r="AW120" i="6"/>
  <c r="BY120" i="6" s="1"/>
  <c r="AX120" i="6"/>
  <c r="AY120" i="6"/>
  <c r="CA120" i="6" s="1"/>
  <c r="O121" i="6"/>
  <c r="AU121" i="6"/>
  <c r="AW121" i="6"/>
  <c r="AX121" i="6"/>
  <c r="AY121" i="6"/>
  <c r="CA121" i="6" s="1"/>
  <c r="O122" i="6"/>
  <c r="AU122" i="6"/>
  <c r="AW122" i="6"/>
  <c r="AX122" i="6"/>
  <c r="AY122" i="6"/>
  <c r="CA122" i="6" s="1"/>
  <c r="O123" i="6"/>
  <c r="AU123" i="6"/>
  <c r="AW123" i="6"/>
  <c r="AX123" i="6"/>
  <c r="AY123" i="6"/>
  <c r="CA123" i="6" s="1"/>
  <c r="O124" i="6"/>
  <c r="AU124" i="6"/>
  <c r="AW124" i="6"/>
  <c r="BY124" i="6" s="1"/>
  <c r="AX124" i="6"/>
  <c r="AY124" i="6"/>
  <c r="CA124" i="6" s="1"/>
  <c r="O125" i="6"/>
  <c r="AU125" i="6"/>
  <c r="AW125" i="6"/>
  <c r="AX125" i="6"/>
  <c r="AY125" i="6"/>
  <c r="CA125" i="6" s="1"/>
  <c r="O126" i="6"/>
  <c r="AU126" i="6"/>
  <c r="AW126" i="6"/>
  <c r="AX126" i="6"/>
  <c r="AY126" i="6"/>
  <c r="CA126" i="6" s="1"/>
  <c r="O127" i="6"/>
  <c r="AU127" i="6"/>
  <c r="AW127" i="6"/>
  <c r="AX127" i="6"/>
  <c r="AY127" i="6"/>
  <c r="CA127" i="6" s="1"/>
  <c r="O128" i="6"/>
  <c r="AU128" i="6"/>
  <c r="AW128" i="6"/>
  <c r="BY128" i="6" s="1"/>
  <c r="AX128" i="6"/>
  <c r="AY128" i="6"/>
  <c r="CA128" i="6" s="1"/>
  <c r="O129" i="6"/>
  <c r="AU129" i="6"/>
  <c r="AW129" i="6"/>
  <c r="AX129" i="6"/>
  <c r="AY129" i="6"/>
  <c r="CA129" i="6" s="1"/>
  <c r="O130" i="6"/>
  <c r="AU130" i="6"/>
  <c r="AW130" i="6"/>
  <c r="AX130" i="6"/>
  <c r="AY130" i="6"/>
  <c r="CA130" i="6" s="1"/>
  <c r="O131" i="6"/>
  <c r="AU131" i="6"/>
  <c r="AW131" i="6"/>
  <c r="AX131" i="6"/>
  <c r="AY131" i="6"/>
  <c r="CA131" i="6" s="1"/>
  <c r="O132" i="6"/>
  <c r="AU132" i="6"/>
  <c r="AW132" i="6"/>
  <c r="BY132" i="6" s="1"/>
  <c r="AX132" i="6"/>
  <c r="AY132" i="6"/>
  <c r="CA132" i="6" s="1"/>
  <c r="O133" i="6"/>
  <c r="AU133" i="6"/>
  <c r="AW133" i="6"/>
  <c r="AX133" i="6"/>
  <c r="AY133" i="6"/>
  <c r="CA133" i="6" s="1"/>
  <c r="O134" i="6"/>
  <c r="AU134" i="6"/>
  <c r="AW134" i="6"/>
  <c r="AX134" i="6"/>
  <c r="AY134" i="6"/>
  <c r="CA134" i="6" s="1"/>
  <c r="O135" i="6"/>
  <c r="AU135" i="6"/>
  <c r="AW135" i="6"/>
  <c r="AX135" i="6"/>
  <c r="AY135" i="6"/>
  <c r="CA135" i="6" s="1"/>
  <c r="O136" i="6"/>
  <c r="AU136" i="6"/>
  <c r="AW136" i="6"/>
  <c r="BY136" i="6" s="1"/>
  <c r="AX136" i="6"/>
  <c r="AY136" i="6"/>
  <c r="CA136" i="6" s="1"/>
  <c r="O137" i="6"/>
  <c r="AU137" i="6"/>
  <c r="AW137" i="6"/>
  <c r="AX137" i="6"/>
  <c r="AY137" i="6"/>
  <c r="CA137" i="6" s="1"/>
  <c r="O138" i="6"/>
  <c r="AU138" i="6"/>
  <c r="AW138" i="6"/>
  <c r="AX138" i="6"/>
  <c r="AY138" i="6"/>
  <c r="CA138" i="6" s="1"/>
  <c r="O139" i="6"/>
  <c r="AU139" i="6"/>
  <c r="AW139" i="6"/>
  <c r="AX139" i="6"/>
  <c r="AY139" i="6"/>
  <c r="CA139" i="6" s="1"/>
  <c r="O140" i="6"/>
  <c r="AU140" i="6"/>
  <c r="AW140" i="6"/>
  <c r="BY140" i="6" s="1"/>
  <c r="AX140" i="6"/>
  <c r="AY140" i="6"/>
  <c r="CA140" i="6" s="1"/>
  <c r="O141" i="6"/>
  <c r="AU141" i="6"/>
  <c r="AW141" i="6"/>
  <c r="AX141" i="6"/>
  <c r="AY141" i="6"/>
  <c r="CA141" i="6" s="1"/>
  <c r="O142" i="6"/>
  <c r="AU142" i="6"/>
  <c r="AW142" i="6"/>
  <c r="AX142" i="6"/>
  <c r="AY142" i="6"/>
  <c r="CA142" i="6" s="1"/>
  <c r="O143" i="6"/>
  <c r="AU143" i="6"/>
  <c r="AW143" i="6"/>
  <c r="AX143" i="6"/>
  <c r="AY143" i="6"/>
  <c r="CA143" i="6" s="1"/>
  <c r="O144" i="6"/>
  <c r="AU144" i="6"/>
  <c r="AW144" i="6"/>
  <c r="BY144" i="6" s="1"/>
  <c r="AX144" i="6"/>
  <c r="AY144" i="6"/>
  <c r="CA144" i="6" s="1"/>
  <c r="O145" i="6"/>
  <c r="AU145" i="6"/>
  <c r="AW145" i="6"/>
  <c r="AX145" i="6"/>
  <c r="AY145" i="6"/>
  <c r="CA145" i="6" s="1"/>
  <c r="O146" i="6"/>
  <c r="AU146" i="6"/>
  <c r="AW146" i="6"/>
  <c r="AX146" i="6"/>
  <c r="AY146" i="6"/>
  <c r="CA146" i="6" s="1"/>
  <c r="O147" i="6"/>
  <c r="AU147" i="6"/>
  <c r="AW147" i="6"/>
  <c r="AX147" i="6"/>
  <c r="AY147" i="6"/>
  <c r="CA147" i="6" s="1"/>
  <c r="O148" i="6"/>
  <c r="AU148" i="6"/>
  <c r="AW148" i="6"/>
  <c r="BY148" i="6" s="1"/>
  <c r="AX148" i="6"/>
  <c r="AY148" i="6"/>
  <c r="CA148" i="6" s="1"/>
  <c r="O149" i="6"/>
  <c r="AU149" i="6"/>
  <c r="AW149" i="6"/>
  <c r="AX149" i="6"/>
  <c r="AY149" i="6"/>
  <c r="CA149" i="6" s="1"/>
  <c r="O150" i="6"/>
  <c r="AU150" i="6"/>
  <c r="AW150" i="6"/>
  <c r="AX150" i="6"/>
  <c r="AY150" i="6"/>
  <c r="CA150" i="6" s="1"/>
  <c r="O151" i="6"/>
  <c r="AU151" i="6"/>
  <c r="AW151" i="6"/>
  <c r="AX151" i="6"/>
  <c r="AY151" i="6"/>
  <c r="CA151" i="6" s="1"/>
  <c r="O152" i="6"/>
  <c r="AU152" i="6"/>
  <c r="AW152" i="6"/>
  <c r="BY152" i="6" s="1"/>
  <c r="AX152" i="6"/>
  <c r="AY152" i="6"/>
  <c r="CA152" i="6" s="1"/>
  <c r="O153" i="6"/>
  <c r="AU153" i="6"/>
  <c r="AW153" i="6"/>
  <c r="AX153" i="6"/>
  <c r="AY153" i="6"/>
  <c r="CA153" i="6" s="1"/>
  <c r="O154" i="6"/>
  <c r="AU154" i="6"/>
  <c r="AW154" i="6"/>
  <c r="AX154" i="6"/>
  <c r="AY154" i="6"/>
  <c r="CA154" i="6" s="1"/>
  <c r="O155" i="6"/>
  <c r="AU155" i="6"/>
  <c r="AW155" i="6"/>
  <c r="AX155" i="6"/>
  <c r="AY155" i="6"/>
  <c r="CA155" i="6" s="1"/>
  <c r="O156" i="6"/>
  <c r="AU156" i="6"/>
  <c r="AW156" i="6"/>
  <c r="BY156" i="6" s="1"/>
  <c r="AX156" i="6"/>
  <c r="AY156" i="6"/>
  <c r="CA156" i="6" s="1"/>
  <c r="O157" i="6"/>
  <c r="AU157" i="6"/>
  <c r="AW157" i="6"/>
  <c r="AX157" i="6"/>
  <c r="AY157" i="6"/>
  <c r="CA157" i="6" s="1"/>
  <c r="O158" i="6"/>
  <c r="AU158" i="6"/>
  <c r="AW158" i="6"/>
  <c r="AX158" i="6"/>
  <c r="AY158" i="6"/>
  <c r="CA158" i="6" s="1"/>
  <c r="O159" i="6"/>
  <c r="AU159" i="6"/>
  <c r="AW159" i="6"/>
  <c r="AX159" i="6"/>
  <c r="AY159" i="6"/>
  <c r="CA159" i="6" s="1"/>
  <c r="O160" i="6"/>
  <c r="AU160" i="6"/>
  <c r="AW160" i="6"/>
  <c r="BY160" i="6" s="1"/>
  <c r="AX160" i="6"/>
  <c r="AY160" i="6"/>
  <c r="CA160" i="6" s="1"/>
  <c r="O161" i="6"/>
  <c r="AU161" i="6"/>
  <c r="AW161" i="6"/>
  <c r="AX161" i="6"/>
  <c r="AY161" i="6"/>
  <c r="CA161" i="6" s="1"/>
  <c r="O162" i="6"/>
  <c r="AU162" i="6"/>
  <c r="AW162" i="6"/>
  <c r="AX162" i="6"/>
  <c r="AY162" i="6"/>
  <c r="CA162" i="6" s="1"/>
  <c r="O163" i="6"/>
  <c r="AU163" i="6"/>
  <c r="AW163" i="6"/>
  <c r="AX163" i="6"/>
  <c r="AY163" i="6"/>
  <c r="CA163" i="6" s="1"/>
  <c r="O164" i="6"/>
  <c r="AU164" i="6"/>
  <c r="AW164" i="6"/>
  <c r="BY164" i="6" s="1"/>
  <c r="AX164" i="6"/>
  <c r="AY164" i="6"/>
  <c r="CA164" i="6" s="1"/>
  <c r="O165" i="6"/>
  <c r="AU165" i="6"/>
  <c r="AW165" i="6"/>
  <c r="AX165" i="6"/>
  <c r="AY165" i="6"/>
  <c r="CA165" i="6" s="1"/>
  <c r="O166" i="6"/>
  <c r="AU166" i="6"/>
  <c r="AW166" i="6"/>
  <c r="AX166" i="6"/>
  <c r="AY166" i="6"/>
  <c r="CA166" i="6" s="1"/>
  <c r="O167" i="6"/>
  <c r="AU167" i="6"/>
  <c r="AW167" i="6"/>
  <c r="AX167" i="6"/>
  <c r="AY167" i="6"/>
  <c r="CA167" i="6" s="1"/>
  <c r="O168" i="6"/>
  <c r="AU168" i="6"/>
  <c r="AW168" i="6"/>
  <c r="BY168" i="6" s="1"/>
  <c r="AX168" i="6"/>
  <c r="AY168" i="6"/>
  <c r="CA168" i="6" s="1"/>
  <c r="O169" i="6"/>
  <c r="AU169" i="6"/>
  <c r="AW169" i="6"/>
  <c r="AX169" i="6"/>
  <c r="AY169" i="6"/>
  <c r="CA169" i="6" s="1"/>
  <c r="O170" i="6"/>
  <c r="AU170" i="6"/>
  <c r="AW170" i="6"/>
  <c r="AX170" i="6"/>
  <c r="AY170" i="6"/>
  <c r="CA170" i="6" s="1"/>
  <c r="O171" i="6"/>
  <c r="AU171" i="6"/>
  <c r="AW171" i="6"/>
  <c r="BY171" i="6" s="1"/>
  <c r="AX171" i="6"/>
  <c r="AY171" i="6"/>
  <c r="CA171" i="6" s="1"/>
  <c r="O172" i="6"/>
  <c r="AU172" i="6"/>
  <c r="AW172" i="6"/>
  <c r="BY172" i="6" s="1"/>
  <c r="AX172" i="6"/>
  <c r="AY172" i="6"/>
  <c r="CA172" i="6" s="1"/>
  <c r="O173" i="6"/>
  <c r="AU173" i="6"/>
  <c r="AW173" i="6"/>
  <c r="AX173" i="6"/>
  <c r="AY173" i="6"/>
  <c r="CA173" i="6" s="1"/>
  <c r="O174" i="6"/>
  <c r="AU174" i="6"/>
  <c r="AW174" i="6"/>
  <c r="AX174" i="6"/>
  <c r="AY174" i="6"/>
  <c r="CA174" i="6" s="1"/>
  <c r="O175" i="6"/>
  <c r="AU175" i="6"/>
  <c r="AW175" i="6"/>
  <c r="BY175" i="6" s="1"/>
  <c r="AX175" i="6"/>
  <c r="AY175" i="6"/>
  <c r="CA175" i="6" s="1"/>
  <c r="O176" i="6"/>
  <c r="AU176" i="6"/>
  <c r="AW176" i="6"/>
  <c r="BY176" i="6" s="1"/>
  <c r="AX176" i="6"/>
  <c r="AY176" i="6"/>
  <c r="CA176" i="6" s="1"/>
  <c r="O177" i="6"/>
  <c r="AU177" i="6"/>
  <c r="AW177" i="6"/>
  <c r="AX177" i="6"/>
  <c r="AY177" i="6"/>
  <c r="CA177" i="6" s="1"/>
  <c r="O178" i="6"/>
  <c r="AU178" i="6"/>
  <c r="AW178" i="6"/>
  <c r="AX178" i="6"/>
  <c r="AY178" i="6"/>
  <c r="CA178" i="6" s="1"/>
  <c r="O179" i="6"/>
  <c r="AU179" i="6"/>
  <c r="AW179" i="6"/>
  <c r="BY179" i="6" s="1"/>
  <c r="AX179" i="6"/>
  <c r="AY179" i="6"/>
  <c r="CA179" i="6" s="1"/>
  <c r="O180" i="6"/>
  <c r="AU180" i="6"/>
  <c r="AW180" i="6"/>
  <c r="BY180" i="6" s="1"/>
  <c r="AX180" i="6"/>
  <c r="AY180" i="6"/>
  <c r="CA180" i="6" s="1"/>
  <c r="O181" i="6"/>
  <c r="AU181" i="6"/>
  <c r="AW181" i="6"/>
  <c r="AX181" i="6"/>
  <c r="AY181" i="6"/>
  <c r="CA181" i="6" s="1"/>
  <c r="O182" i="6"/>
  <c r="AU182" i="6"/>
  <c r="AW182" i="6"/>
  <c r="AX182" i="6"/>
  <c r="AY182" i="6"/>
  <c r="CA182" i="6" s="1"/>
  <c r="O183" i="6"/>
  <c r="AU183" i="6"/>
  <c r="AW183" i="6"/>
  <c r="BY183" i="6" s="1"/>
  <c r="AX183" i="6"/>
  <c r="AY183" i="6"/>
  <c r="CA183" i="6" s="1"/>
  <c r="O184" i="6"/>
  <c r="AU184" i="6"/>
  <c r="AW184" i="6"/>
  <c r="BY184" i="6" s="1"/>
  <c r="AX184" i="6"/>
  <c r="AY184" i="6"/>
  <c r="CA184" i="6" s="1"/>
  <c r="O185" i="6"/>
  <c r="AU185" i="6"/>
  <c r="AW185" i="6"/>
  <c r="AX185" i="6"/>
  <c r="AY185" i="6"/>
  <c r="CA185" i="6" s="1"/>
  <c r="O186" i="6"/>
  <c r="AU186" i="6"/>
  <c r="AW186" i="6"/>
  <c r="AX186" i="6"/>
  <c r="AY186" i="6"/>
  <c r="CA186" i="6" s="1"/>
  <c r="O187" i="6"/>
  <c r="AU187" i="6"/>
  <c r="AW187" i="6"/>
  <c r="BY187" i="6" s="1"/>
  <c r="AX187" i="6"/>
  <c r="AY187" i="6"/>
  <c r="CA187" i="6" s="1"/>
  <c r="O188" i="6"/>
  <c r="AU188" i="6"/>
  <c r="AW188" i="6"/>
  <c r="BY188" i="6" s="1"/>
  <c r="AX188" i="6"/>
  <c r="AY188" i="6"/>
  <c r="CA188" i="6" s="1"/>
  <c r="O189" i="6"/>
  <c r="AU189" i="6"/>
  <c r="AW189" i="6"/>
  <c r="AX189" i="6"/>
  <c r="AY189" i="6"/>
  <c r="CA189" i="6" s="1"/>
  <c r="O190" i="6"/>
  <c r="AU190" i="6"/>
  <c r="AW190" i="6"/>
  <c r="AX190" i="6"/>
  <c r="AY190" i="6"/>
  <c r="CA190" i="6" s="1"/>
  <c r="O191" i="6"/>
  <c r="AU191" i="6"/>
  <c r="AW191" i="6"/>
  <c r="BY191" i="6" s="1"/>
  <c r="AX191" i="6"/>
  <c r="AY191" i="6"/>
  <c r="CA191" i="6" s="1"/>
  <c r="O192" i="6"/>
  <c r="AU192" i="6"/>
  <c r="AW192" i="6"/>
  <c r="BY192" i="6" s="1"/>
  <c r="AX192" i="6"/>
  <c r="AY192" i="6"/>
  <c r="CA192" i="6" s="1"/>
  <c r="O193" i="6"/>
  <c r="AU193" i="6"/>
  <c r="AW193" i="6"/>
  <c r="AX193" i="6"/>
  <c r="AY193" i="6"/>
  <c r="CA193" i="6" s="1"/>
  <c r="O194" i="6"/>
  <c r="AU194" i="6"/>
  <c r="AW194" i="6"/>
  <c r="AX194" i="6"/>
  <c r="AY194" i="6"/>
  <c r="CA194" i="6" s="1"/>
  <c r="O195" i="6"/>
  <c r="AU195" i="6"/>
  <c r="AW195" i="6"/>
  <c r="BY195" i="6" s="1"/>
  <c r="AX195" i="6"/>
  <c r="AY195" i="6"/>
  <c r="CA195" i="6" s="1"/>
  <c r="O196" i="6"/>
  <c r="AU196" i="6"/>
  <c r="AW196" i="6"/>
  <c r="BY196" i="6" s="1"/>
  <c r="AX196" i="6"/>
  <c r="AY196" i="6"/>
  <c r="CA196" i="6" s="1"/>
  <c r="O197" i="6"/>
  <c r="AU197" i="6"/>
  <c r="AW197" i="6"/>
  <c r="AX197" i="6"/>
  <c r="AY197" i="6"/>
  <c r="CA197" i="6" s="1"/>
  <c r="O198" i="6"/>
  <c r="AU198" i="6"/>
  <c r="AW198" i="6"/>
  <c r="AX198" i="6"/>
  <c r="AY198" i="6"/>
  <c r="CA198" i="6" s="1"/>
  <c r="O199" i="6"/>
  <c r="AU199" i="6"/>
  <c r="AW199" i="6"/>
  <c r="BY199" i="6" s="1"/>
  <c r="AX199" i="6"/>
  <c r="AY199" i="6"/>
  <c r="CA199" i="6" s="1"/>
  <c r="O200" i="6"/>
  <c r="AU200" i="6"/>
  <c r="AW200" i="6"/>
  <c r="BY200" i="6" s="1"/>
  <c r="AX200" i="6"/>
  <c r="AY200" i="6"/>
  <c r="CA200" i="6" s="1"/>
  <c r="O201" i="6"/>
  <c r="AU201" i="6"/>
  <c r="AW201" i="6"/>
  <c r="AX201" i="6"/>
  <c r="AY201" i="6"/>
  <c r="CA201" i="6" s="1"/>
  <c r="O202" i="6"/>
  <c r="AU202" i="6"/>
  <c r="AW202" i="6"/>
  <c r="AX202" i="6"/>
  <c r="AY202" i="6"/>
  <c r="CA202" i="6" s="1"/>
  <c r="O203" i="6"/>
  <c r="AU203" i="6"/>
  <c r="AW203" i="6"/>
  <c r="BY203" i="6" s="1"/>
  <c r="AX203" i="6"/>
  <c r="AY203" i="6"/>
  <c r="CA203" i="6" s="1"/>
  <c r="O204" i="6"/>
  <c r="AU204" i="6"/>
  <c r="AW204" i="6"/>
  <c r="BY204" i="6" s="1"/>
  <c r="AX204" i="6"/>
  <c r="AY204" i="6"/>
  <c r="CA204" i="6" s="1"/>
  <c r="O205" i="6"/>
  <c r="AU205" i="6"/>
  <c r="AW205" i="6"/>
  <c r="AX205" i="6"/>
  <c r="AY205" i="6"/>
  <c r="CA205" i="6" s="1"/>
  <c r="O206" i="6"/>
  <c r="AU206" i="6"/>
  <c r="AW206" i="6"/>
  <c r="AX206" i="6"/>
  <c r="AY206" i="6"/>
  <c r="CA206" i="6" s="1"/>
  <c r="O207" i="6"/>
  <c r="AU207" i="6"/>
  <c r="AW207" i="6"/>
  <c r="BY207" i="6" s="1"/>
  <c r="AX207" i="6"/>
  <c r="AY207" i="6"/>
  <c r="CA207" i="6" s="1"/>
  <c r="O208" i="6"/>
  <c r="AU208" i="6"/>
  <c r="AW208" i="6"/>
  <c r="BY208" i="6" s="1"/>
  <c r="AX208" i="6"/>
  <c r="AY208" i="6"/>
  <c r="CA208" i="6" s="1"/>
  <c r="O209" i="6"/>
  <c r="AU209" i="6"/>
  <c r="AW209" i="6"/>
  <c r="AX209" i="6"/>
  <c r="AY209" i="6"/>
  <c r="CA209" i="6" s="1"/>
  <c r="O210" i="6"/>
  <c r="AU210" i="6"/>
  <c r="AW210" i="6"/>
  <c r="AX210" i="6"/>
  <c r="AY210" i="6"/>
  <c r="CA210" i="6" s="1"/>
  <c r="O211" i="6"/>
  <c r="AU211" i="6"/>
  <c r="AW211" i="6"/>
  <c r="BY211" i="6" s="1"/>
  <c r="AX211" i="6"/>
  <c r="AY211" i="6"/>
  <c r="CA211" i="6" s="1"/>
  <c r="O212" i="6"/>
  <c r="AU212" i="6"/>
  <c r="AW212" i="6"/>
  <c r="BY212" i="6" s="1"/>
  <c r="AX212" i="6"/>
  <c r="AY212" i="6"/>
  <c r="CA212" i="6" s="1"/>
  <c r="O213" i="6"/>
  <c r="AU213" i="6"/>
  <c r="AW213" i="6"/>
  <c r="AX213" i="6"/>
  <c r="AY213" i="6"/>
  <c r="CA213" i="6" s="1"/>
  <c r="O214" i="6"/>
  <c r="AU214" i="6"/>
  <c r="AW214" i="6"/>
  <c r="AX214" i="6"/>
  <c r="AY214" i="6"/>
  <c r="CA214" i="6" s="1"/>
  <c r="O215" i="6"/>
  <c r="AU215" i="6"/>
  <c r="AW215" i="6"/>
  <c r="BY215" i="6" s="1"/>
  <c r="AX215" i="6"/>
  <c r="AY215" i="6"/>
  <c r="CA215" i="6" s="1"/>
  <c r="O216" i="6"/>
  <c r="AU216" i="6"/>
  <c r="AW216" i="6"/>
  <c r="BY216" i="6" s="1"/>
  <c r="AX216" i="6"/>
  <c r="AY216" i="6"/>
  <c r="CA216" i="6" s="1"/>
  <c r="O217" i="6"/>
  <c r="AU217" i="6"/>
  <c r="AW217" i="6"/>
  <c r="AX217" i="6"/>
  <c r="AY217" i="6"/>
  <c r="CA217" i="6" s="1"/>
  <c r="O218" i="6"/>
  <c r="AU218" i="6"/>
  <c r="AW218" i="6"/>
  <c r="AX218" i="6"/>
  <c r="AY218" i="6"/>
  <c r="CA218" i="6" s="1"/>
  <c r="O219" i="6"/>
  <c r="AU219" i="6"/>
  <c r="AW219" i="6"/>
  <c r="BY219" i="6" s="1"/>
  <c r="AX219" i="6"/>
  <c r="AY219" i="6"/>
  <c r="CA219" i="6" s="1"/>
  <c r="O220" i="6"/>
  <c r="AU220" i="6"/>
  <c r="AW220" i="6"/>
  <c r="BY220" i="6" s="1"/>
  <c r="AX220" i="6"/>
  <c r="AY220" i="6"/>
  <c r="CA220" i="6" s="1"/>
  <c r="O221" i="6"/>
  <c r="AU221" i="6"/>
  <c r="AW221" i="6"/>
  <c r="AX221" i="6"/>
  <c r="AY221" i="6"/>
  <c r="CA221" i="6" s="1"/>
  <c r="O222" i="6"/>
  <c r="AU222" i="6"/>
  <c r="AW222" i="6"/>
  <c r="AX222" i="6"/>
  <c r="AY222" i="6"/>
  <c r="CA222" i="6" s="1"/>
  <c r="O223" i="6"/>
  <c r="AU223" i="6"/>
  <c r="AW223" i="6"/>
  <c r="BY223" i="6" s="1"/>
  <c r="AX223" i="6"/>
  <c r="AY223" i="6"/>
  <c r="CA223" i="6" s="1"/>
  <c r="O224" i="6"/>
  <c r="AU224" i="6"/>
  <c r="AW224" i="6"/>
  <c r="BY224" i="6" s="1"/>
  <c r="AX224" i="6"/>
  <c r="AY224" i="6"/>
  <c r="CA224" i="6" s="1"/>
  <c r="O225" i="6"/>
  <c r="AU225" i="6"/>
  <c r="AW225" i="6"/>
  <c r="AX225" i="6"/>
  <c r="AY225" i="6"/>
  <c r="CA225" i="6" s="1"/>
  <c r="O226" i="6"/>
  <c r="AU226" i="6"/>
  <c r="AW226" i="6"/>
  <c r="AX226" i="6"/>
  <c r="AY226" i="6"/>
  <c r="CA226" i="6" s="1"/>
  <c r="O227" i="6"/>
  <c r="AU227" i="6"/>
  <c r="AW227" i="6"/>
  <c r="BY227" i="6" s="1"/>
  <c r="AX227" i="6"/>
  <c r="AY227" i="6"/>
  <c r="CA227" i="6" s="1"/>
  <c r="O228" i="6"/>
  <c r="AU228" i="6"/>
  <c r="AW228" i="6"/>
  <c r="BY228" i="6" s="1"/>
  <c r="AX228" i="6"/>
  <c r="AY228" i="6"/>
  <c r="CA228" i="6" s="1"/>
  <c r="O229" i="6"/>
  <c r="AU229" i="6"/>
  <c r="AW229" i="6"/>
  <c r="AX229" i="6"/>
  <c r="AY229" i="6"/>
  <c r="CA229" i="6" s="1"/>
  <c r="O230" i="6"/>
  <c r="AU230" i="6"/>
  <c r="AW230" i="6"/>
  <c r="AX230" i="6"/>
  <c r="AY230" i="6"/>
  <c r="CA230" i="6" s="1"/>
  <c r="O231" i="6"/>
  <c r="AU231" i="6"/>
  <c r="AW231" i="6"/>
  <c r="BY231" i="6" s="1"/>
  <c r="AX231" i="6"/>
  <c r="AY231" i="6"/>
  <c r="CA231" i="6" s="1"/>
  <c r="O232" i="6"/>
  <c r="AU232" i="6"/>
  <c r="AW232" i="6"/>
  <c r="BY232" i="6" s="1"/>
  <c r="AX232" i="6"/>
  <c r="AY232" i="6"/>
  <c r="CA232" i="6" s="1"/>
  <c r="O233" i="6"/>
  <c r="AU233" i="6"/>
  <c r="AW233" i="6"/>
  <c r="AX233" i="6"/>
  <c r="AY233" i="6"/>
  <c r="CA233" i="6" s="1"/>
  <c r="O234" i="6"/>
  <c r="AU234" i="6"/>
  <c r="AW234" i="6"/>
  <c r="AX234" i="6"/>
  <c r="AY234" i="6"/>
  <c r="CA234" i="6" s="1"/>
  <c r="O235" i="6"/>
  <c r="AU235" i="6"/>
  <c r="AW235" i="6"/>
  <c r="BY235" i="6" s="1"/>
  <c r="AX235" i="6"/>
  <c r="AY235" i="6"/>
  <c r="CA235" i="6" s="1"/>
  <c r="O236" i="6"/>
  <c r="AU236" i="6"/>
  <c r="AW236" i="6"/>
  <c r="BY236" i="6" s="1"/>
  <c r="AX236" i="6"/>
  <c r="AY236" i="6"/>
  <c r="CA236" i="6" s="1"/>
  <c r="O237" i="6"/>
  <c r="AU237" i="6"/>
  <c r="AW237" i="6"/>
  <c r="AX237" i="6"/>
  <c r="AY237" i="6"/>
  <c r="CA237" i="6" s="1"/>
  <c r="O238" i="6"/>
  <c r="AU238" i="6"/>
  <c r="AW238" i="6"/>
  <c r="AX238" i="6"/>
  <c r="AY238" i="6"/>
  <c r="CA238" i="6" s="1"/>
  <c r="O239" i="6"/>
  <c r="AU239" i="6"/>
  <c r="AW239" i="6"/>
  <c r="BY239" i="6" s="1"/>
  <c r="AX239" i="6"/>
  <c r="AY239" i="6"/>
  <c r="CA239" i="6" s="1"/>
  <c r="O240" i="6"/>
  <c r="AU240" i="6"/>
  <c r="AW240" i="6"/>
  <c r="BY240" i="6" s="1"/>
  <c r="AX240" i="6"/>
  <c r="AY240" i="6"/>
  <c r="CA240" i="6" s="1"/>
  <c r="O241" i="6"/>
  <c r="AU241" i="6"/>
  <c r="AW241" i="6"/>
  <c r="AX241" i="6"/>
  <c r="AY241" i="6"/>
  <c r="CA241" i="6" s="1"/>
  <c r="O242" i="6"/>
  <c r="AU242" i="6"/>
  <c r="AW242" i="6"/>
  <c r="AX242" i="6"/>
  <c r="AY242" i="6"/>
  <c r="CA242" i="6" s="1"/>
  <c r="O243" i="6"/>
  <c r="AU243" i="6"/>
  <c r="AW243" i="6"/>
  <c r="BY243" i="6" s="1"/>
  <c r="AX243" i="6"/>
  <c r="AY243" i="6"/>
  <c r="CA243" i="6" s="1"/>
  <c r="O244" i="6"/>
  <c r="AU244" i="6"/>
  <c r="AW244" i="6"/>
  <c r="BY244" i="6" s="1"/>
  <c r="AX244" i="6"/>
  <c r="AY244" i="6"/>
  <c r="CA244" i="6" s="1"/>
  <c r="O245" i="6"/>
  <c r="AU245" i="6"/>
  <c r="AW245" i="6"/>
  <c r="AX245" i="6"/>
  <c r="AY245" i="6"/>
  <c r="CA245" i="6" s="1"/>
  <c r="O246" i="6"/>
  <c r="AU246" i="6"/>
  <c r="AW246" i="6"/>
  <c r="AX246" i="6"/>
  <c r="AY246" i="6"/>
  <c r="CA246" i="6" s="1"/>
  <c r="O247" i="6"/>
  <c r="AU247" i="6"/>
  <c r="AW247" i="6"/>
  <c r="BY247" i="6" s="1"/>
  <c r="AX247" i="6"/>
  <c r="AY247" i="6"/>
  <c r="CA247" i="6" s="1"/>
  <c r="O248" i="6"/>
  <c r="AU248" i="6"/>
  <c r="AW248" i="6"/>
  <c r="BY248" i="6" s="1"/>
  <c r="AX248" i="6"/>
  <c r="AY248" i="6"/>
  <c r="CA248" i="6" s="1"/>
  <c r="O249" i="6"/>
  <c r="AU249" i="6"/>
  <c r="AW249" i="6"/>
  <c r="AX249" i="6"/>
  <c r="AY249" i="6"/>
  <c r="CA249" i="6" s="1"/>
  <c r="O250" i="6"/>
  <c r="AU250" i="6"/>
  <c r="AW250" i="6"/>
  <c r="AX250" i="6"/>
  <c r="AY250" i="6"/>
  <c r="CA250" i="6" s="1"/>
  <c r="O251" i="6"/>
  <c r="AU251" i="6"/>
  <c r="AW251" i="6"/>
  <c r="BY251" i="6" s="1"/>
  <c r="AX251" i="6"/>
  <c r="AY251" i="6"/>
  <c r="CA251" i="6" s="1"/>
  <c r="O252" i="6"/>
  <c r="AU252" i="6"/>
  <c r="AW252" i="6"/>
  <c r="BY252" i="6" s="1"/>
  <c r="AX252" i="6"/>
  <c r="AY252" i="6"/>
  <c r="CA252" i="6" s="1"/>
  <c r="O253" i="6"/>
  <c r="AU253" i="6"/>
  <c r="AW253" i="6"/>
  <c r="AX253" i="6"/>
  <c r="AY253" i="6"/>
  <c r="CA253" i="6" s="1"/>
  <c r="O254" i="6"/>
  <c r="AU254" i="6"/>
  <c r="AW254" i="6"/>
  <c r="AX254" i="6"/>
  <c r="AY254" i="6"/>
  <c r="CA254" i="6" s="1"/>
  <c r="O255" i="6"/>
  <c r="AU255" i="6"/>
  <c r="AW255" i="6"/>
  <c r="BY255" i="6" s="1"/>
  <c r="AX255" i="6"/>
  <c r="AY255" i="6"/>
  <c r="CA255" i="6" s="1"/>
  <c r="O256" i="6"/>
  <c r="AU256" i="6"/>
  <c r="AW256" i="6"/>
  <c r="BY256" i="6" s="1"/>
  <c r="AX256" i="6"/>
  <c r="AY256" i="6"/>
  <c r="CA256" i="6" s="1"/>
  <c r="O257" i="6"/>
  <c r="AU257" i="6"/>
  <c r="AW257" i="6"/>
  <c r="AX257" i="6"/>
  <c r="AY257" i="6"/>
  <c r="CA257" i="6" s="1"/>
  <c r="O258" i="6"/>
  <c r="AU258" i="6"/>
  <c r="AW258" i="6"/>
  <c r="AX258" i="6"/>
  <c r="AY258" i="6"/>
  <c r="CA258" i="6" s="1"/>
  <c r="O259" i="6"/>
  <c r="AU259" i="6"/>
  <c r="AW259" i="6"/>
  <c r="BY259" i="6" s="1"/>
  <c r="AX259" i="6"/>
  <c r="AY259" i="6"/>
  <c r="CA259" i="6" s="1"/>
  <c r="O260" i="6"/>
  <c r="AU260" i="6"/>
  <c r="AW260" i="6"/>
  <c r="BY260" i="6" s="1"/>
  <c r="AX260" i="6"/>
  <c r="AY260" i="6"/>
  <c r="CA260" i="6" s="1"/>
  <c r="O261" i="6"/>
  <c r="AU261" i="6"/>
  <c r="AW261" i="6"/>
  <c r="AX261" i="6"/>
  <c r="AY261" i="6"/>
  <c r="CA261" i="6" s="1"/>
  <c r="O262" i="6"/>
  <c r="AU262" i="6"/>
  <c r="AW262" i="6"/>
  <c r="AX262" i="6"/>
  <c r="AY262" i="6"/>
  <c r="CA262" i="6" s="1"/>
  <c r="O263" i="6"/>
  <c r="AU263" i="6"/>
  <c r="AW263" i="6"/>
  <c r="BY263" i="6" s="1"/>
  <c r="AX263" i="6"/>
  <c r="AY263" i="6"/>
  <c r="CA263" i="6" s="1"/>
  <c r="O264" i="6"/>
  <c r="AU264" i="6"/>
  <c r="AW264" i="6"/>
  <c r="BY264" i="6" s="1"/>
  <c r="AX264" i="6"/>
  <c r="AY264" i="6"/>
  <c r="CA264" i="6" s="1"/>
  <c r="O265" i="6"/>
  <c r="AU265" i="6"/>
  <c r="AW265" i="6"/>
  <c r="AX265" i="6"/>
  <c r="AY265" i="6"/>
  <c r="CA265" i="6" s="1"/>
  <c r="O266" i="6"/>
  <c r="AU266" i="6"/>
  <c r="AW266" i="6"/>
  <c r="AX266" i="6"/>
  <c r="AY266" i="6"/>
  <c r="CA266" i="6" s="1"/>
  <c r="O267" i="6"/>
  <c r="AU267" i="6"/>
  <c r="AW267" i="6"/>
  <c r="BY267" i="6" s="1"/>
  <c r="AX267" i="6"/>
  <c r="AY267" i="6"/>
  <c r="CA267" i="6" s="1"/>
  <c r="O268" i="6"/>
  <c r="AU268" i="6"/>
  <c r="AW268" i="6"/>
  <c r="BY268" i="6" s="1"/>
  <c r="AX268" i="6"/>
  <c r="AY268" i="6"/>
  <c r="CA268" i="6" s="1"/>
  <c r="O269" i="6"/>
  <c r="AU269" i="6"/>
  <c r="AW269" i="6"/>
  <c r="AX269" i="6"/>
  <c r="AY269" i="6"/>
  <c r="CA269" i="6" s="1"/>
  <c r="O270" i="6"/>
  <c r="AU270" i="6"/>
  <c r="AW270" i="6"/>
  <c r="AX270" i="6"/>
  <c r="AY270" i="6"/>
  <c r="CA270" i="6" s="1"/>
  <c r="O271" i="6"/>
  <c r="AU271" i="6"/>
  <c r="AW271" i="6"/>
  <c r="BY271" i="6" s="1"/>
  <c r="AX271" i="6"/>
  <c r="AY271" i="6"/>
  <c r="CA271" i="6" s="1"/>
  <c r="O272" i="6"/>
  <c r="AU272" i="6"/>
  <c r="AW272" i="6"/>
  <c r="BY272" i="6" s="1"/>
  <c r="AX272" i="6"/>
  <c r="AY272" i="6"/>
  <c r="CA272" i="6" s="1"/>
  <c r="O273" i="6"/>
  <c r="AU273" i="6"/>
  <c r="AW273" i="6"/>
  <c r="AX273" i="6"/>
  <c r="AY273" i="6"/>
  <c r="CA273" i="6" s="1"/>
  <c r="O274" i="6"/>
  <c r="AU274" i="6"/>
  <c r="AW274" i="6"/>
  <c r="AX274" i="6"/>
  <c r="AY274" i="6"/>
  <c r="CA274" i="6" s="1"/>
  <c r="O275" i="6"/>
  <c r="AU275" i="6"/>
  <c r="AW275" i="6"/>
  <c r="BY275" i="6" s="1"/>
  <c r="AX275" i="6"/>
  <c r="AY275" i="6"/>
  <c r="CA275" i="6" s="1"/>
  <c r="O276" i="6"/>
  <c r="AU276" i="6"/>
  <c r="AW276" i="6"/>
  <c r="BY276" i="6" s="1"/>
  <c r="AX276" i="6"/>
  <c r="AY276" i="6"/>
  <c r="CA276" i="6" s="1"/>
  <c r="O277" i="6"/>
  <c r="AU277" i="6"/>
  <c r="AW277" i="6"/>
  <c r="AX277" i="6"/>
  <c r="AY277" i="6"/>
  <c r="CA277" i="6" s="1"/>
  <c r="O278" i="6"/>
  <c r="AU278" i="6"/>
  <c r="AW278" i="6"/>
  <c r="AX278" i="6"/>
  <c r="AY278" i="6"/>
  <c r="CA278" i="6" s="1"/>
  <c r="O279" i="6"/>
  <c r="AU279" i="6"/>
  <c r="AW279" i="6"/>
  <c r="BY279" i="6" s="1"/>
  <c r="AX279" i="6"/>
  <c r="AY279" i="6"/>
  <c r="CA279" i="6" s="1"/>
  <c r="O280" i="6"/>
  <c r="AU280" i="6"/>
  <c r="AW280" i="6"/>
  <c r="BY280" i="6" s="1"/>
  <c r="AX280" i="6"/>
  <c r="AY280" i="6"/>
  <c r="CA280" i="6" s="1"/>
  <c r="O281" i="6"/>
  <c r="AU281" i="6"/>
  <c r="AW281" i="6"/>
  <c r="AX281" i="6"/>
  <c r="AY281" i="6"/>
  <c r="CA281" i="6" s="1"/>
  <c r="O282" i="6"/>
  <c r="AU282" i="6"/>
  <c r="AW282" i="6"/>
  <c r="AX282" i="6"/>
  <c r="AY282" i="6"/>
  <c r="CA282" i="6" s="1"/>
  <c r="O283" i="6"/>
  <c r="AU283" i="6"/>
  <c r="AW283" i="6"/>
  <c r="BY283" i="6" s="1"/>
  <c r="AX283" i="6"/>
  <c r="AY283" i="6"/>
  <c r="CA283" i="6" s="1"/>
  <c r="O284" i="6"/>
  <c r="AU284" i="6"/>
  <c r="AW284" i="6"/>
  <c r="BY284" i="6" s="1"/>
  <c r="AX284" i="6"/>
  <c r="AY284" i="6"/>
  <c r="CA284" i="6" s="1"/>
  <c r="O285" i="6"/>
  <c r="AU285" i="6"/>
  <c r="AW285" i="6"/>
  <c r="AX285" i="6"/>
  <c r="AY285" i="6"/>
  <c r="CA285" i="6" s="1"/>
  <c r="O286" i="6"/>
  <c r="AU286" i="6"/>
  <c r="AW286" i="6"/>
  <c r="AX286" i="6"/>
  <c r="AY286" i="6"/>
  <c r="CA286" i="6" s="1"/>
  <c r="O287" i="6"/>
  <c r="AU287" i="6"/>
  <c r="AW287" i="6"/>
  <c r="BY287" i="6" s="1"/>
  <c r="AX287" i="6"/>
  <c r="AY287" i="6"/>
  <c r="CA287" i="6" s="1"/>
  <c r="O288" i="6"/>
  <c r="AU288" i="6"/>
  <c r="AW288" i="6"/>
  <c r="BY288" i="6" s="1"/>
  <c r="AX288" i="6"/>
  <c r="AY288" i="6"/>
  <c r="CA288" i="6" s="1"/>
  <c r="O289" i="6"/>
  <c r="AU289" i="6"/>
  <c r="AW289" i="6"/>
  <c r="AX289" i="6"/>
  <c r="AY289" i="6"/>
  <c r="CA289" i="6" s="1"/>
  <c r="O290" i="6"/>
  <c r="AU290" i="6"/>
  <c r="AW290" i="6"/>
  <c r="AX290" i="6"/>
  <c r="AY290" i="6"/>
  <c r="CA290" i="6" s="1"/>
  <c r="O291" i="6"/>
  <c r="AU291" i="6"/>
  <c r="AW291" i="6"/>
  <c r="BY291" i="6" s="1"/>
  <c r="AX291" i="6"/>
  <c r="AY291" i="6"/>
  <c r="CA291" i="6" s="1"/>
  <c r="O292" i="6"/>
  <c r="AU292" i="6"/>
  <c r="AW292" i="6"/>
  <c r="BY292" i="6" s="1"/>
  <c r="AX292" i="6"/>
  <c r="AY292" i="6"/>
  <c r="CA292" i="6" s="1"/>
  <c r="O293" i="6"/>
  <c r="AU293" i="6"/>
  <c r="AW293" i="6"/>
  <c r="AX293" i="6"/>
  <c r="AY293" i="6"/>
  <c r="CA293" i="6" s="1"/>
  <c r="O294" i="6"/>
  <c r="AU294" i="6"/>
  <c r="AW294" i="6"/>
  <c r="AX294" i="6"/>
  <c r="AY294" i="6"/>
  <c r="CA294" i="6" s="1"/>
  <c r="O295" i="6"/>
  <c r="AU295" i="6"/>
  <c r="AW295" i="6"/>
  <c r="BY295" i="6" s="1"/>
  <c r="AX295" i="6"/>
  <c r="AY295" i="6"/>
  <c r="CA295" i="6" s="1"/>
  <c r="O296" i="6"/>
  <c r="AU296" i="6"/>
  <c r="AW296" i="6"/>
  <c r="BY296" i="6" s="1"/>
  <c r="AX296" i="6"/>
  <c r="AY296" i="6"/>
  <c r="CA296" i="6" s="1"/>
  <c r="O297" i="6"/>
  <c r="AU297" i="6"/>
  <c r="AW297" i="6"/>
  <c r="AX297" i="6"/>
  <c r="AY297" i="6"/>
  <c r="CA297" i="6" s="1"/>
  <c r="O298" i="6"/>
  <c r="AU298" i="6"/>
  <c r="AW298" i="6"/>
  <c r="AX298" i="6"/>
  <c r="AY298" i="6"/>
  <c r="CA298" i="6" s="1"/>
  <c r="O299" i="6"/>
  <c r="AU299" i="6"/>
  <c r="AW299" i="6"/>
  <c r="BY299" i="6" s="1"/>
  <c r="AX299" i="6"/>
  <c r="AY299" i="6"/>
  <c r="CA299" i="6" s="1"/>
  <c r="O300" i="6"/>
  <c r="AU300" i="6"/>
  <c r="AW300" i="6"/>
  <c r="BY300" i="6" s="1"/>
  <c r="AX300" i="6"/>
  <c r="AY300" i="6"/>
  <c r="CA300" i="6" s="1"/>
  <c r="O301" i="6"/>
  <c r="AU301" i="6"/>
  <c r="AW301" i="6"/>
  <c r="AX301" i="6"/>
  <c r="AY301" i="6"/>
  <c r="CA301" i="6" s="1"/>
  <c r="O302" i="6"/>
  <c r="AU302" i="6"/>
  <c r="AW302" i="6"/>
  <c r="AX302" i="6"/>
  <c r="AY302" i="6"/>
  <c r="CA302" i="6" s="1"/>
  <c r="O303" i="6"/>
  <c r="AU303" i="6"/>
  <c r="AW303" i="6"/>
  <c r="BY303" i="6" s="1"/>
  <c r="AX303" i="6"/>
  <c r="AY303" i="6"/>
  <c r="CA303" i="6" s="1"/>
  <c r="O304" i="6"/>
  <c r="AU304" i="6"/>
  <c r="AW304" i="6"/>
  <c r="BY304" i="6" s="1"/>
  <c r="AX304" i="6"/>
  <c r="AY304" i="6"/>
  <c r="CA304" i="6" s="1"/>
  <c r="O305" i="6"/>
  <c r="AU305" i="6"/>
  <c r="AW305" i="6"/>
  <c r="AX305" i="6"/>
  <c r="AY305" i="6"/>
  <c r="CA305" i="6" s="1"/>
  <c r="O306" i="6"/>
  <c r="AU306" i="6"/>
  <c r="AW306" i="6"/>
  <c r="AX306" i="6"/>
  <c r="AY306" i="6"/>
  <c r="CA306" i="6" s="1"/>
  <c r="O307" i="6"/>
  <c r="AU307" i="6"/>
  <c r="AW307" i="6"/>
  <c r="BY307" i="6" s="1"/>
  <c r="AX307" i="6"/>
  <c r="AY307" i="6"/>
  <c r="CA307" i="6" s="1"/>
  <c r="O308" i="6"/>
  <c r="AU308" i="6"/>
  <c r="AW308" i="6"/>
  <c r="BY308" i="6" s="1"/>
  <c r="AX308" i="6"/>
  <c r="AY308" i="6"/>
  <c r="CA308" i="6" s="1"/>
  <c r="O309" i="6"/>
  <c r="AU309" i="6"/>
  <c r="AW309" i="6"/>
  <c r="AX309" i="6"/>
  <c r="AY309" i="6"/>
  <c r="CA309" i="6" s="1"/>
  <c r="O310" i="6"/>
  <c r="AU310" i="6"/>
  <c r="AW310" i="6"/>
  <c r="AX310" i="6"/>
  <c r="AY310" i="6"/>
  <c r="CA310" i="6" s="1"/>
  <c r="O311" i="6"/>
  <c r="AU311" i="6"/>
  <c r="AW311" i="6"/>
  <c r="BY311" i="6" s="1"/>
  <c r="AX311" i="6"/>
  <c r="AY311" i="6"/>
  <c r="CA311" i="6" s="1"/>
  <c r="O312" i="6"/>
  <c r="AU312" i="6"/>
  <c r="AW312" i="6"/>
  <c r="BY312" i="6" s="1"/>
  <c r="AX312" i="6"/>
  <c r="AY312" i="6"/>
  <c r="CA312" i="6" s="1"/>
  <c r="O313" i="6"/>
  <c r="AU313" i="6"/>
  <c r="AW313" i="6"/>
  <c r="AX313" i="6"/>
  <c r="AY313" i="6"/>
  <c r="CA313" i="6" s="1"/>
  <c r="O314" i="6"/>
  <c r="AU314" i="6"/>
  <c r="AW314" i="6"/>
  <c r="AX314" i="6"/>
  <c r="AY314" i="6"/>
  <c r="CA314" i="6" s="1"/>
  <c r="O315" i="6"/>
  <c r="AU315" i="6"/>
  <c r="AW315" i="6"/>
  <c r="BY315" i="6" s="1"/>
  <c r="AX315" i="6"/>
  <c r="AY315" i="6"/>
  <c r="CA315" i="6" s="1"/>
  <c r="O316" i="6"/>
  <c r="AU316" i="6"/>
  <c r="AW316" i="6"/>
  <c r="BY316" i="6" s="1"/>
  <c r="AX316" i="6"/>
  <c r="AY316" i="6"/>
  <c r="CA316" i="6" s="1"/>
  <c r="O317" i="6"/>
  <c r="AU317" i="6"/>
  <c r="AW317" i="6"/>
  <c r="AX317" i="6"/>
  <c r="AY317" i="6"/>
  <c r="CA317" i="6" s="1"/>
  <c r="O318" i="6"/>
  <c r="AU318" i="6"/>
  <c r="AW318" i="6"/>
  <c r="AX318" i="6"/>
  <c r="AY318" i="6"/>
  <c r="CA318" i="6" s="1"/>
  <c r="O319" i="6"/>
  <c r="AU319" i="6"/>
  <c r="AW319" i="6"/>
  <c r="BY319" i="6" s="1"/>
  <c r="AX319" i="6"/>
  <c r="AY319" i="6"/>
  <c r="CA319" i="6" s="1"/>
  <c r="O320" i="6"/>
  <c r="AU320" i="6"/>
  <c r="AW320" i="6"/>
  <c r="BY320" i="6" s="1"/>
  <c r="AX320" i="6"/>
  <c r="AY320" i="6"/>
  <c r="CA320" i="6" s="1"/>
  <c r="O321" i="6"/>
  <c r="AU321" i="6"/>
  <c r="AW321" i="6"/>
  <c r="AX321" i="6"/>
  <c r="AY321" i="6"/>
  <c r="CA321" i="6" s="1"/>
  <c r="O322" i="6"/>
  <c r="AU322" i="6"/>
  <c r="AW322" i="6"/>
  <c r="AX322" i="6"/>
  <c r="AY322" i="6"/>
  <c r="CA322" i="6" s="1"/>
  <c r="O323" i="6"/>
  <c r="AU323" i="6"/>
  <c r="AW323" i="6"/>
  <c r="BY323" i="6" s="1"/>
  <c r="AX323" i="6"/>
  <c r="AY323" i="6"/>
  <c r="CA323" i="6" s="1"/>
  <c r="O324" i="6"/>
  <c r="AU324" i="6"/>
  <c r="AW324" i="6"/>
  <c r="BY324" i="6" s="1"/>
  <c r="AX324" i="6"/>
  <c r="AY324" i="6"/>
  <c r="CA324" i="6" s="1"/>
  <c r="O325" i="6"/>
  <c r="AU325" i="6"/>
  <c r="AW325" i="6"/>
  <c r="AX325" i="6"/>
  <c r="AY325" i="6"/>
  <c r="CA325" i="6" s="1"/>
  <c r="O326" i="6"/>
  <c r="AU326" i="6"/>
  <c r="AW326" i="6"/>
  <c r="AX326" i="6"/>
  <c r="AY326" i="6"/>
  <c r="CA326" i="6" s="1"/>
  <c r="O327" i="6"/>
  <c r="AU327" i="6"/>
  <c r="AW327" i="6"/>
  <c r="BY327" i="6" s="1"/>
  <c r="AX327" i="6"/>
  <c r="AY327" i="6"/>
  <c r="CA327" i="6" s="1"/>
  <c r="O328" i="6"/>
  <c r="AU328" i="6"/>
  <c r="AW328" i="6"/>
  <c r="BY328" i="6" s="1"/>
  <c r="AX328" i="6"/>
  <c r="AY328" i="6"/>
  <c r="CA328" i="6" s="1"/>
  <c r="O329" i="6"/>
  <c r="AU329" i="6"/>
  <c r="AW329" i="6"/>
  <c r="AX329" i="6"/>
  <c r="AY329" i="6"/>
  <c r="CA329" i="6" s="1"/>
  <c r="O330" i="6"/>
  <c r="AU330" i="6"/>
  <c r="AW330" i="6"/>
  <c r="AX330" i="6"/>
  <c r="AY330" i="6"/>
  <c r="CA330" i="6" s="1"/>
  <c r="O331" i="6"/>
  <c r="AU331" i="6"/>
  <c r="AW331" i="6"/>
  <c r="BY331" i="6" s="1"/>
  <c r="AX331" i="6"/>
  <c r="AY331" i="6"/>
  <c r="CA331" i="6" s="1"/>
  <c r="O332" i="6"/>
  <c r="AU332" i="6"/>
  <c r="AW332" i="6"/>
  <c r="BY332" i="6" s="1"/>
  <c r="AX332" i="6"/>
  <c r="AY332" i="6"/>
  <c r="CA332" i="6" s="1"/>
  <c r="O333" i="6"/>
  <c r="AU333" i="6"/>
  <c r="AW333" i="6"/>
  <c r="AX333" i="6"/>
  <c r="AY333" i="6"/>
  <c r="CA333" i="6" s="1"/>
  <c r="O334" i="6"/>
  <c r="AU334" i="6"/>
  <c r="AW334" i="6"/>
  <c r="AX334" i="6"/>
  <c r="AY334" i="6"/>
  <c r="CA334" i="6" s="1"/>
  <c r="O335" i="6"/>
  <c r="AU335" i="6"/>
  <c r="AW335" i="6"/>
  <c r="BY335" i="6" s="1"/>
  <c r="AX335" i="6"/>
  <c r="AY335" i="6"/>
  <c r="CA335" i="6" s="1"/>
  <c r="O336" i="6"/>
  <c r="AU336" i="6"/>
  <c r="AW336" i="6"/>
  <c r="BY336" i="6" s="1"/>
  <c r="AX336" i="6"/>
  <c r="AY336" i="6"/>
  <c r="CA336" i="6" s="1"/>
  <c r="O337" i="6"/>
  <c r="AU337" i="6"/>
  <c r="AW337" i="6"/>
  <c r="AX337" i="6"/>
  <c r="AY337" i="6"/>
  <c r="CA337" i="6" s="1"/>
  <c r="O338" i="6"/>
  <c r="AU338" i="6"/>
  <c r="AW338" i="6"/>
  <c r="AX338" i="6"/>
  <c r="AY338" i="6"/>
  <c r="CA338" i="6" s="1"/>
  <c r="O339" i="6"/>
  <c r="AU339" i="6"/>
  <c r="AW339" i="6"/>
  <c r="BY339" i="6" s="1"/>
  <c r="AX339" i="6"/>
  <c r="AY339" i="6"/>
  <c r="CA339" i="6" s="1"/>
  <c r="O340" i="6"/>
  <c r="AU340" i="6"/>
  <c r="AW340" i="6"/>
  <c r="BY340" i="6" s="1"/>
  <c r="AX340" i="6"/>
  <c r="AY340" i="6"/>
  <c r="CA340" i="6" s="1"/>
  <c r="O341" i="6"/>
  <c r="AU341" i="6"/>
  <c r="AW341" i="6"/>
  <c r="AX341" i="6"/>
  <c r="AY341" i="6"/>
  <c r="CA341" i="6" s="1"/>
  <c r="O342" i="6"/>
  <c r="AU342" i="6"/>
  <c r="AW342" i="6"/>
  <c r="AX342" i="6"/>
  <c r="AY342" i="6"/>
  <c r="CA342" i="6" s="1"/>
  <c r="O343" i="6"/>
  <c r="AU343" i="6"/>
  <c r="AW343" i="6"/>
  <c r="BY343" i="6" s="1"/>
  <c r="AX343" i="6"/>
  <c r="AY343" i="6"/>
  <c r="CA343" i="6" s="1"/>
  <c r="O344" i="6"/>
  <c r="AU344" i="6"/>
  <c r="AW344" i="6"/>
  <c r="BY344" i="6" s="1"/>
  <c r="AX344" i="6"/>
  <c r="AY344" i="6"/>
  <c r="CA344" i="6" s="1"/>
  <c r="O345" i="6"/>
  <c r="AU345" i="6"/>
  <c r="AW345" i="6"/>
  <c r="AX345" i="6"/>
  <c r="AY345" i="6"/>
  <c r="CA345" i="6" s="1"/>
  <c r="O346" i="6"/>
  <c r="AU346" i="6"/>
  <c r="AW346" i="6"/>
  <c r="AX346" i="6"/>
  <c r="AY346" i="6"/>
  <c r="CA346" i="6" s="1"/>
  <c r="O347" i="6"/>
  <c r="AU347" i="6"/>
  <c r="AW347" i="6"/>
  <c r="BY347" i="6" s="1"/>
  <c r="AX347" i="6"/>
  <c r="AY347" i="6"/>
  <c r="CA347" i="6" s="1"/>
  <c r="O348" i="6"/>
  <c r="AU348" i="6"/>
  <c r="AW348" i="6"/>
  <c r="BY348" i="6" s="1"/>
  <c r="AX348" i="6"/>
  <c r="AY348" i="6"/>
  <c r="CA348" i="6" s="1"/>
  <c r="O349" i="6"/>
  <c r="AU349" i="6"/>
  <c r="AW349" i="6"/>
  <c r="AX349" i="6"/>
  <c r="AY349" i="6"/>
  <c r="CA349" i="6" s="1"/>
  <c r="O350" i="6"/>
  <c r="AU350" i="6"/>
  <c r="AW350" i="6"/>
  <c r="AX350" i="6"/>
  <c r="AY350" i="6"/>
  <c r="CA350" i="6" s="1"/>
  <c r="O351" i="6"/>
  <c r="AU351" i="6"/>
  <c r="AW351" i="6"/>
  <c r="BY351" i="6" s="1"/>
  <c r="AX351" i="6"/>
  <c r="AY351" i="6"/>
  <c r="CA351" i="6" s="1"/>
  <c r="O352" i="6"/>
  <c r="AU352" i="6"/>
  <c r="AW352" i="6"/>
  <c r="BY352" i="6" s="1"/>
  <c r="AX352" i="6"/>
  <c r="AY352" i="6"/>
  <c r="CA352" i="6" s="1"/>
  <c r="O353" i="6"/>
  <c r="AU353" i="6"/>
  <c r="AW353" i="6"/>
  <c r="AX353" i="6"/>
  <c r="AY353" i="6"/>
  <c r="CA353" i="6" s="1"/>
  <c r="O354" i="6"/>
  <c r="AU354" i="6"/>
  <c r="AW354" i="6"/>
  <c r="AX354" i="6"/>
  <c r="AY354" i="6"/>
  <c r="CA354" i="6" s="1"/>
  <c r="O355" i="6"/>
  <c r="AU355" i="6"/>
  <c r="AW355" i="6"/>
  <c r="BY355" i="6" s="1"/>
  <c r="AX355" i="6"/>
  <c r="AY355" i="6"/>
  <c r="CA355" i="6" s="1"/>
  <c r="O356" i="6"/>
  <c r="AU356" i="6"/>
  <c r="AW356" i="6"/>
  <c r="BY356" i="6" s="1"/>
  <c r="AX356" i="6"/>
  <c r="AY356" i="6"/>
  <c r="CA356" i="6" s="1"/>
  <c r="O357" i="6"/>
  <c r="AU357" i="6"/>
  <c r="AW357" i="6"/>
  <c r="AX357" i="6"/>
  <c r="AY357" i="6"/>
  <c r="CA357" i="6" s="1"/>
  <c r="O358" i="6"/>
  <c r="AU358" i="6"/>
  <c r="AW358" i="6"/>
  <c r="AX358" i="6"/>
  <c r="AY358" i="6"/>
  <c r="CA358" i="6" s="1"/>
  <c r="O359" i="6"/>
  <c r="AU359" i="6"/>
  <c r="AV359" i="6"/>
  <c r="AW359" i="6"/>
  <c r="BY359" i="6" s="1"/>
  <c r="AX359" i="6"/>
  <c r="AY359" i="6"/>
  <c r="CA359" i="6" s="1"/>
  <c r="O360" i="6"/>
  <c r="AU360" i="6"/>
  <c r="AW360" i="6"/>
  <c r="AX360" i="6"/>
  <c r="AY360" i="6"/>
  <c r="CA360" i="6" s="1"/>
  <c r="O361" i="6"/>
  <c r="AU361" i="6"/>
  <c r="AW361" i="6"/>
  <c r="AX361" i="6"/>
  <c r="AY361" i="6"/>
  <c r="CA361" i="6" s="1"/>
  <c r="O362" i="6"/>
  <c r="AU362" i="6"/>
  <c r="AW362" i="6"/>
  <c r="BY362" i="6" s="1"/>
  <c r="AX362" i="6"/>
  <c r="AY362" i="6"/>
  <c r="CA362" i="6" s="1"/>
  <c r="O363" i="6"/>
  <c r="AU363" i="6"/>
  <c r="AW363" i="6"/>
  <c r="BY363" i="6" s="1"/>
  <c r="AX363" i="6"/>
  <c r="AY363" i="6"/>
  <c r="CA363" i="6" s="1"/>
  <c r="O364" i="6"/>
  <c r="AU364" i="6"/>
  <c r="AW364" i="6"/>
  <c r="AX364" i="6"/>
  <c r="AY364" i="6"/>
  <c r="CA364" i="6" s="1"/>
  <c r="O365" i="6"/>
  <c r="AU365" i="6"/>
  <c r="AW365" i="6"/>
  <c r="AX365" i="6"/>
  <c r="AY365" i="6"/>
  <c r="CA365" i="6" s="1"/>
  <c r="O366" i="6"/>
  <c r="AU366" i="6"/>
  <c r="AW366" i="6"/>
  <c r="BY366" i="6" s="1"/>
  <c r="AX366" i="6"/>
  <c r="AY366" i="6"/>
  <c r="CA366" i="6" s="1"/>
  <c r="O367" i="6"/>
  <c r="AU367" i="6"/>
  <c r="AW367" i="6"/>
  <c r="BY367" i="6" s="1"/>
  <c r="AX367" i="6"/>
  <c r="AY367" i="6"/>
  <c r="CA367" i="6" s="1"/>
  <c r="O368" i="6"/>
  <c r="AU368" i="6"/>
  <c r="AW368" i="6"/>
  <c r="AX368" i="6"/>
  <c r="AY368" i="6"/>
  <c r="CA368" i="6" s="1"/>
  <c r="O369" i="6"/>
  <c r="AU369" i="6"/>
  <c r="AW369" i="6"/>
  <c r="AX369" i="6"/>
  <c r="AY369" i="6"/>
  <c r="CA369" i="6" s="1"/>
  <c r="O370" i="6"/>
  <c r="AU370" i="6"/>
  <c r="AW370" i="6"/>
  <c r="BY370" i="6" s="1"/>
  <c r="AX370" i="6"/>
  <c r="AY370" i="6"/>
  <c r="CA370" i="6" s="1"/>
  <c r="O371" i="6"/>
  <c r="AU371" i="6"/>
  <c r="AW371" i="6"/>
  <c r="BY371" i="6" s="1"/>
  <c r="AX371" i="6"/>
  <c r="AY371" i="6"/>
  <c r="CA371" i="6" s="1"/>
  <c r="O372" i="6"/>
  <c r="AU372" i="6"/>
  <c r="AW372" i="6"/>
  <c r="AX372" i="6"/>
  <c r="AY372" i="6"/>
  <c r="CA372" i="6" s="1"/>
  <c r="O373" i="6"/>
  <c r="AU373" i="6"/>
  <c r="AW373" i="6"/>
  <c r="AX373" i="6"/>
  <c r="AY373" i="6"/>
  <c r="CA373" i="6" s="1"/>
  <c r="O374" i="6"/>
  <c r="AU374" i="6"/>
  <c r="AW374" i="6"/>
  <c r="BY374" i="6" s="1"/>
  <c r="AX374" i="6"/>
  <c r="AY374" i="6"/>
  <c r="CA374" i="6" s="1"/>
  <c r="O375" i="6"/>
  <c r="AU375" i="6"/>
  <c r="AW375" i="6"/>
  <c r="BY375" i="6" s="1"/>
  <c r="AX375" i="6"/>
  <c r="AY375" i="6"/>
  <c r="CA375" i="6" s="1"/>
  <c r="O376" i="6"/>
  <c r="AU376" i="6"/>
  <c r="AW376" i="6"/>
  <c r="AX376" i="6"/>
  <c r="AY376" i="6"/>
  <c r="CA376" i="6" s="1"/>
  <c r="O377" i="6"/>
  <c r="AU377" i="6"/>
  <c r="AW377" i="6"/>
  <c r="AX377" i="6"/>
  <c r="AY377" i="6"/>
  <c r="CA377" i="6" s="1"/>
  <c r="O378" i="6"/>
  <c r="AU378" i="6"/>
  <c r="AW378" i="6"/>
  <c r="BY378" i="6" s="1"/>
  <c r="AX378" i="6"/>
  <c r="AY378" i="6"/>
  <c r="CA378" i="6" s="1"/>
  <c r="O379" i="6"/>
  <c r="AU379" i="6"/>
  <c r="AW379" i="6"/>
  <c r="BY379" i="6" s="1"/>
  <c r="AX379" i="6"/>
  <c r="AY379" i="6"/>
  <c r="CA379" i="6" s="1"/>
  <c r="O380" i="6"/>
  <c r="AU380" i="6"/>
  <c r="AW380" i="6"/>
  <c r="AX380" i="6"/>
  <c r="AY380" i="6"/>
  <c r="CA380" i="6" s="1"/>
  <c r="O381" i="6"/>
  <c r="AU381" i="6"/>
  <c r="AW381" i="6"/>
  <c r="AX381" i="6"/>
  <c r="AY381" i="6"/>
  <c r="CA381" i="6" s="1"/>
  <c r="O382" i="6"/>
  <c r="AU382" i="6"/>
  <c r="AW382" i="6"/>
  <c r="BY382" i="6" s="1"/>
  <c r="AX382" i="6"/>
  <c r="AY382" i="6"/>
  <c r="CA382" i="6" s="1"/>
  <c r="O383" i="6"/>
  <c r="AU383" i="6"/>
  <c r="AW383" i="6"/>
  <c r="BY383" i="6" s="1"/>
  <c r="AX383" i="6"/>
  <c r="AY383" i="6"/>
  <c r="CA383" i="6" s="1"/>
  <c r="O384" i="6"/>
  <c r="AU384" i="6"/>
  <c r="AW384" i="6"/>
  <c r="AX384" i="6"/>
  <c r="AY384" i="6"/>
  <c r="CA384" i="6" s="1"/>
  <c r="O385" i="6"/>
  <c r="AU385" i="6"/>
  <c r="AW385" i="6"/>
  <c r="AX385" i="6"/>
  <c r="AY385" i="6"/>
  <c r="CA385" i="6" s="1"/>
  <c r="O386" i="6"/>
  <c r="AU386" i="6"/>
  <c r="AW386" i="6"/>
  <c r="BY386" i="6" s="1"/>
  <c r="AX386" i="6"/>
  <c r="AY386" i="6"/>
  <c r="CA386" i="6" s="1"/>
  <c r="O387" i="6"/>
  <c r="AU387" i="6"/>
  <c r="AW387" i="6"/>
  <c r="BY387" i="6" s="1"/>
  <c r="AX387" i="6"/>
  <c r="AY387" i="6"/>
  <c r="CA387" i="6" s="1"/>
  <c r="O388" i="6"/>
  <c r="AU388" i="6"/>
  <c r="AW388" i="6"/>
  <c r="AX388" i="6"/>
  <c r="AY388" i="6"/>
  <c r="CA388" i="6" s="1"/>
  <c r="O389" i="6"/>
  <c r="AU389" i="6"/>
  <c r="AW389" i="6"/>
  <c r="AX389" i="6"/>
  <c r="AY389" i="6"/>
  <c r="CA389" i="6" s="1"/>
  <c r="O390" i="6"/>
  <c r="AU390" i="6"/>
  <c r="AW390" i="6"/>
  <c r="BY390" i="6" s="1"/>
  <c r="AX390" i="6"/>
  <c r="AY390" i="6"/>
  <c r="CA390" i="6" s="1"/>
  <c r="O391" i="6"/>
  <c r="AU391" i="6"/>
  <c r="AW391" i="6"/>
  <c r="BY391" i="6" s="1"/>
  <c r="AX391" i="6"/>
  <c r="AY391" i="6"/>
  <c r="CA391" i="6" s="1"/>
  <c r="O392" i="6"/>
  <c r="AU392" i="6"/>
  <c r="AW392" i="6"/>
  <c r="AX392" i="6"/>
  <c r="AY392" i="6"/>
  <c r="CA392" i="6" s="1"/>
  <c r="O393" i="6"/>
  <c r="AU393" i="6"/>
  <c r="AW393" i="6"/>
  <c r="AX393" i="6"/>
  <c r="AY393" i="6"/>
  <c r="CA393" i="6" s="1"/>
  <c r="O394" i="6"/>
  <c r="AU394" i="6"/>
  <c r="AW394" i="6"/>
  <c r="BY394" i="6" s="1"/>
  <c r="AX394" i="6"/>
  <c r="AY394" i="6"/>
  <c r="CA394" i="6" s="1"/>
  <c r="O395" i="6"/>
  <c r="AU395" i="6"/>
  <c r="AW395" i="6"/>
  <c r="BY395" i="6" s="1"/>
  <c r="AX395" i="6"/>
  <c r="AY395" i="6"/>
  <c r="CA395" i="6" s="1"/>
  <c r="O396" i="6"/>
  <c r="AU396" i="6"/>
  <c r="AW396" i="6"/>
  <c r="AX396" i="6"/>
  <c r="AY396" i="6"/>
  <c r="CA396" i="6" s="1"/>
  <c r="O397" i="6"/>
  <c r="AU397" i="6"/>
  <c r="AW397" i="6"/>
  <c r="AX397" i="6"/>
  <c r="AY397" i="6"/>
  <c r="CA397" i="6" s="1"/>
  <c r="O398" i="6"/>
  <c r="AU398" i="6"/>
  <c r="AW398" i="6"/>
  <c r="BY398" i="6" s="1"/>
  <c r="AX398" i="6"/>
  <c r="AY398" i="6"/>
  <c r="CA398" i="6" s="1"/>
  <c r="O399" i="6"/>
  <c r="AU399" i="6"/>
  <c r="AW399" i="6"/>
  <c r="BY399" i="6" s="1"/>
  <c r="AX399" i="6"/>
  <c r="AY399" i="6"/>
  <c r="CA399" i="6" s="1"/>
  <c r="O400" i="6"/>
  <c r="AU400" i="6"/>
  <c r="AW400" i="6"/>
  <c r="AX400" i="6"/>
  <c r="AY400" i="6"/>
  <c r="CA400" i="6" s="1"/>
  <c r="O401" i="6"/>
  <c r="AU401" i="6"/>
  <c r="AW401" i="6"/>
  <c r="AX401" i="6"/>
  <c r="AY401" i="6"/>
  <c r="CA401" i="6" s="1"/>
  <c r="O402" i="6"/>
  <c r="AU402" i="6"/>
  <c r="AW402" i="6"/>
  <c r="BY402" i="6" s="1"/>
  <c r="AX402" i="6"/>
  <c r="AY402" i="6"/>
  <c r="CA402" i="6" s="1"/>
  <c r="O403" i="6"/>
  <c r="AU403" i="6"/>
  <c r="AW403" i="6"/>
  <c r="BY403" i="6" s="1"/>
  <c r="AX403" i="6"/>
  <c r="AY403" i="6"/>
  <c r="CA403" i="6" s="1"/>
  <c r="O404" i="6"/>
  <c r="AU404" i="6"/>
  <c r="AW404" i="6"/>
  <c r="AX404" i="6"/>
  <c r="AY404" i="6"/>
  <c r="CA404" i="6" s="1"/>
  <c r="O405" i="6"/>
  <c r="AU405" i="6"/>
  <c r="AW405" i="6"/>
  <c r="AX405" i="6"/>
  <c r="AY405" i="6"/>
  <c r="CA405" i="6" s="1"/>
  <c r="O406" i="6"/>
  <c r="AU406" i="6"/>
  <c r="AW406" i="6"/>
  <c r="BY406" i="6" s="1"/>
  <c r="AX406" i="6"/>
  <c r="AY406" i="6"/>
  <c r="CA406" i="6" s="1"/>
  <c r="O407" i="6"/>
  <c r="AU407" i="6"/>
  <c r="AW407" i="6"/>
  <c r="BY407" i="6" s="1"/>
  <c r="AX407" i="6"/>
  <c r="AY407" i="6"/>
  <c r="CA407" i="6" s="1"/>
  <c r="O408" i="6"/>
  <c r="AU408" i="6"/>
  <c r="AW408" i="6"/>
  <c r="AX408" i="6"/>
  <c r="AY408" i="6"/>
  <c r="CA408" i="6" s="1"/>
  <c r="O409" i="6"/>
  <c r="AU409" i="6"/>
  <c r="AW409" i="6"/>
  <c r="AX409" i="6"/>
  <c r="AY409" i="6"/>
  <c r="CA409" i="6" s="1"/>
  <c r="O410" i="6"/>
  <c r="AU410" i="6"/>
  <c r="AW410" i="6"/>
  <c r="BY410" i="6" s="1"/>
  <c r="AX410" i="6"/>
  <c r="AY410" i="6"/>
  <c r="CA410" i="6" s="1"/>
  <c r="O411" i="6"/>
  <c r="AU411" i="6"/>
  <c r="AW411" i="6"/>
  <c r="BY411" i="6" s="1"/>
  <c r="AX411" i="6"/>
  <c r="AY411" i="6"/>
  <c r="CA411" i="6" s="1"/>
  <c r="O412" i="6"/>
  <c r="AU412" i="6"/>
  <c r="AW412" i="6"/>
  <c r="AX412" i="6"/>
  <c r="AY412" i="6"/>
  <c r="CA412" i="6" s="1"/>
  <c r="O413" i="6"/>
  <c r="AU413" i="6"/>
  <c r="AW413" i="6"/>
  <c r="AX413" i="6"/>
  <c r="AY413" i="6"/>
  <c r="CA413" i="6" s="1"/>
  <c r="O414" i="6"/>
  <c r="AU414" i="6"/>
  <c r="AW414" i="6"/>
  <c r="BY414" i="6" s="1"/>
  <c r="AX414" i="6"/>
  <c r="AY414" i="6"/>
  <c r="CA414" i="6" s="1"/>
  <c r="O415" i="6"/>
  <c r="AU415" i="6"/>
  <c r="AW415" i="6"/>
  <c r="BY415" i="6" s="1"/>
  <c r="AX415" i="6"/>
  <c r="AY415" i="6"/>
  <c r="CA415" i="6" s="1"/>
  <c r="O416" i="6"/>
  <c r="AU416" i="6"/>
  <c r="AW416" i="6"/>
  <c r="AX416" i="6"/>
  <c r="AY416" i="6"/>
  <c r="CA416" i="6" s="1"/>
  <c r="O417" i="6"/>
  <c r="AU417" i="6"/>
  <c r="AW417" i="6"/>
  <c r="AX417" i="6"/>
  <c r="AY417" i="6"/>
  <c r="CA417" i="6" s="1"/>
  <c r="O418" i="6"/>
  <c r="AU418" i="6"/>
  <c r="AW418" i="6"/>
  <c r="BY418" i="6" s="1"/>
  <c r="AX418" i="6"/>
  <c r="AY418" i="6"/>
  <c r="CA418" i="6" s="1"/>
  <c r="O419" i="6"/>
  <c r="AU419" i="6"/>
  <c r="AW419" i="6"/>
  <c r="BY419" i="6" s="1"/>
  <c r="AX419" i="6"/>
  <c r="AY419" i="6"/>
  <c r="CA419" i="6" s="1"/>
  <c r="O420" i="6"/>
  <c r="AU420" i="6"/>
  <c r="AW420" i="6"/>
  <c r="AX420" i="6"/>
  <c r="AY420" i="6"/>
  <c r="CA420" i="6" s="1"/>
  <c r="O421" i="6"/>
  <c r="AU421" i="6"/>
  <c r="AW421" i="6"/>
  <c r="AX421" i="6"/>
  <c r="AY421" i="6"/>
  <c r="CA421" i="6" s="1"/>
  <c r="O422" i="6"/>
  <c r="AU422" i="6"/>
  <c r="AW422" i="6"/>
  <c r="BY422" i="6" s="1"/>
  <c r="AX422" i="6"/>
  <c r="AY422" i="6"/>
  <c r="CA422" i="6" s="1"/>
  <c r="O423" i="6"/>
  <c r="AU423" i="6"/>
  <c r="AW423" i="6"/>
  <c r="BY423" i="6" s="1"/>
  <c r="AX423" i="6"/>
  <c r="AY423" i="6"/>
  <c r="CA423" i="6" s="1"/>
  <c r="O424" i="6"/>
  <c r="AU424" i="6"/>
  <c r="AW424" i="6"/>
  <c r="AX424" i="6"/>
  <c r="AY424" i="6"/>
  <c r="CA424" i="6" s="1"/>
  <c r="O425" i="6"/>
  <c r="AU425" i="6"/>
  <c r="AW425" i="6"/>
  <c r="AX425" i="6"/>
  <c r="AY425" i="6"/>
  <c r="CA425" i="6" s="1"/>
  <c r="O426" i="6"/>
  <c r="AU426" i="6"/>
  <c r="AW426" i="6"/>
  <c r="BY426" i="6" s="1"/>
  <c r="AX426" i="6"/>
  <c r="AY426" i="6"/>
  <c r="CA426" i="6" s="1"/>
  <c r="O427" i="6"/>
  <c r="AU427" i="6"/>
  <c r="AW427" i="6"/>
  <c r="BY427" i="6" s="1"/>
  <c r="AX427" i="6"/>
  <c r="AY427" i="6"/>
  <c r="CA427" i="6" s="1"/>
  <c r="O428" i="6"/>
  <c r="AU428" i="6"/>
  <c r="AW428" i="6"/>
  <c r="AX428" i="6"/>
  <c r="AY428" i="6"/>
  <c r="CA428" i="6" s="1"/>
  <c r="O429" i="6"/>
  <c r="AU429" i="6"/>
  <c r="AW429" i="6"/>
  <c r="AX429" i="6"/>
  <c r="AY429" i="6"/>
  <c r="CA429" i="6" s="1"/>
  <c r="O430" i="6"/>
  <c r="AU430" i="6"/>
  <c r="AW430" i="6"/>
  <c r="BY430" i="6" s="1"/>
  <c r="AX430" i="6"/>
  <c r="AY430" i="6"/>
  <c r="CA430" i="6" s="1"/>
  <c r="O431" i="6"/>
  <c r="AU431" i="6"/>
  <c r="AW431" i="6"/>
  <c r="BY431" i="6" s="1"/>
  <c r="AX431" i="6"/>
  <c r="AY431" i="6"/>
  <c r="CA431" i="6" s="1"/>
  <c r="O432" i="6"/>
  <c r="AU432" i="6"/>
  <c r="AW432" i="6"/>
  <c r="AX432" i="6"/>
  <c r="AY432" i="6"/>
  <c r="CA432" i="6" s="1"/>
  <c r="O433" i="6"/>
  <c r="AU433" i="6"/>
  <c r="AW433" i="6"/>
  <c r="AX433" i="6"/>
  <c r="AY433" i="6"/>
  <c r="CA433" i="6" s="1"/>
  <c r="O434" i="6"/>
  <c r="AU434" i="6"/>
  <c r="AW434" i="6"/>
  <c r="BY434" i="6" s="1"/>
  <c r="AX434" i="6"/>
  <c r="AY434" i="6"/>
  <c r="CA434" i="6" s="1"/>
  <c r="O435" i="6"/>
  <c r="AU435" i="6"/>
  <c r="AW435" i="6"/>
  <c r="BY435" i="6" s="1"/>
  <c r="AX435" i="6"/>
  <c r="AY435" i="6"/>
  <c r="CA435" i="6" s="1"/>
  <c r="O436" i="6"/>
  <c r="AU436" i="6"/>
  <c r="AW436" i="6"/>
  <c r="AX436" i="6"/>
  <c r="AY436" i="6"/>
  <c r="CA436" i="6" s="1"/>
  <c r="O437" i="6"/>
  <c r="AU437" i="6"/>
  <c r="AW437" i="6"/>
  <c r="AX437" i="6"/>
  <c r="AY437" i="6"/>
  <c r="CA437" i="6" s="1"/>
  <c r="O438" i="6"/>
  <c r="AU438" i="6"/>
  <c r="AW438" i="6"/>
  <c r="BY438" i="6" s="1"/>
  <c r="AX438" i="6"/>
  <c r="AY438" i="6"/>
  <c r="CA438" i="6" s="1"/>
  <c r="O439" i="6"/>
  <c r="AU439" i="6"/>
  <c r="AW439" i="6"/>
  <c r="BY439" i="6" s="1"/>
  <c r="AX439" i="6"/>
  <c r="AY439" i="6"/>
  <c r="CA439" i="6" s="1"/>
  <c r="O440" i="6"/>
  <c r="AU440" i="6"/>
  <c r="AW440" i="6"/>
  <c r="AX440" i="6"/>
  <c r="AY440" i="6"/>
  <c r="CA440" i="6" s="1"/>
  <c r="O441" i="6"/>
  <c r="AU441" i="6"/>
  <c r="AW441" i="6"/>
  <c r="AX441" i="6"/>
  <c r="AY441" i="6"/>
  <c r="CA441" i="6" s="1"/>
  <c r="O442" i="6"/>
  <c r="AU442" i="6"/>
  <c r="AW442" i="6"/>
  <c r="BY442" i="6" s="1"/>
  <c r="AX442" i="6"/>
  <c r="AY442" i="6"/>
  <c r="CA442" i="6" s="1"/>
  <c r="O443" i="6"/>
  <c r="AU443" i="6"/>
  <c r="AW443" i="6"/>
  <c r="BY443" i="6" s="1"/>
  <c r="AX443" i="6"/>
  <c r="AY443" i="6"/>
  <c r="CA443" i="6" s="1"/>
  <c r="O444" i="6"/>
  <c r="AU444" i="6"/>
  <c r="AW444" i="6"/>
  <c r="AX444" i="6"/>
  <c r="AY444" i="6"/>
  <c r="CA444" i="6" s="1"/>
  <c r="O445" i="6"/>
  <c r="AU445" i="6"/>
  <c r="AW445" i="6"/>
  <c r="AX445" i="6"/>
  <c r="AY445" i="6"/>
  <c r="CA445" i="6" s="1"/>
  <c r="O446" i="6"/>
  <c r="AU446" i="6"/>
  <c r="AW446" i="6"/>
  <c r="BY446" i="6" s="1"/>
  <c r="AX446" i="6"/>
  <c r="AY446" i="6"/>
  <c r="CA446" i="6" s="1"/>
  <c r="O447" i="6"/>
  <c r="AU447" i="6"/>
  <c r="AW447" i="6"/>
  <c r="BY447" i="6" s="1"/>
  <c r="AX447" i="6"/>
  <c r="AY447" i="6"/>
  <c r="CA447" i="6" s="1"/>
  <c r="O448" i="6"/>
  <c r="AU448" i="6"/>
  <c r="AW448" i="6"/>
  <c r="AX448" i="6"/>
  <c r="AY448" i="6"/>
  <c r="CA448" i="6" s="1"/>
  <c r="O449" i="6"/>
  <c r="AU449" i="6"/>
  <c r="AW449" i="6"/>
  <c r="AX449" i="6"/>
  <c r="AY449" i="6"/>
  <c r="CA449" i="6" s="1"/>
  <c r="O450" i="6"/>
  <c r="AU450" i="6"/>
  <c r="AW450" i="6"/>
  <c r="BY450" i="6" s="1"/>
  <c r="AX450" i="6"/>
  <c r="AY450" i="6"/>
  <c r="CA450" i="6" s="1"/>
  <c r="O451" i="6"/>
  <c r="AU451" i="6"/>
  <c r="AW451" i="6"/>
  <c r="BY451" i="6" s="1"/>
  <c r="AX451" i="6"/>
  <c r="AY451" i="6"/>
  <c r="CA451" i="6" s="1"/>
  <c r="O452" i="6"/>
  <c r="AU452" i="6"/>
  <c r="AW452" i="6"/>
  <c r="AX452" i="6"/>
  <c r="AY452" i="6"/>
  <c r="CA452" i="6" s="1"/>
  <c r="O453" i="6"/>
  <c r="AU453" i="6"/>
  <c r="AW453" i="6"/>
  <c r="AX453" i="6"/>
  <c r="AY453" i="6"/>
  <c r="CA453" i="6" s="1"/>
  <c r="O454" i="6"/>
  <c r="AU454" i="6"/>
  <c r="AW454" i="6"/>
  <c r="BY454" i="6" s="1"/>
  <c r="AX454" i="6"/>
  <c r="AY454" i="6"/>
  <c r="CA454" i="6" s="1"/>
  <c r="O455" i="6"/>
  <c r="AU455" i="6"/>
  <c r="AW455" i="6"/>
  <c r="BY455" i="6" s="1"/>
  <c r="AX455" i="6"/>
  <c r="AY455" i="6"/>
  <c r="CA455" i="6" s="1"/>
  <c r="O456" i="6"/>
  <c r="AU456" i="6"/>
  <c r="AW456" i="6"/>
  <c r="AX456" i="6"/>
  <c r="AY456" i="6"/>
  <c r="CA456" i="6" s="1"/>
  <c r="O457" i="6"/>
  <c r="AU457" i="6"/>
  <c r="AW457" i="6"/>
  <c r="AX457" i="6"/>
  <c r="AY457" i="6"/>
  <c r="CA457" i="6" s="1"/>
  <c r="O458" i="6"/>
  <c r="AU458" i="6"/>
  <c r="AW458" i="6"/>
  <c r="BY458" i="6" s="1"/>
  <c r="AX458" i="6"/>
  <c r="AY458" i="6"/>
  <c r="CA458" i="6" s="1"/>
  <c r="O459" i="6"/>
  <c r="AU459" i="6"/>
  <c r="AW459" i="6"/>
  <c r="BY459" i="6" s="1"/>
  <c r="AX459" i="6"/>
  <c r="AY459" i="6"/>
  <c r="CA459" i="6" s="1"/>
  <c r="O460" i="6"/>
  <c r="AU460" i="6"/>
  <c r="AW460" i="6"/>
  <c r="AX460" i="6"/>
  <c r="AY460" i="6"/>
  <c r="CA460" i="6" s="1"/>
  <c r="O461" i="6"/>
  <c r="AU461" i="6"/>
  <c r="AW461" i="6"/>
  <c r="AX461" i="6"/>
  <c r="AY461" i="6"/>
  <c r="CA461" i="6" s="1"/>
  <c r="O462" i="6"/>
  <c r="AU462" i="6"/>
  <c r="AW462" i="6"/>
  <c r="BY462" i="6" s="1"/>
  <c r="AX462" i="6"/>
  <c r="AY462" i="6"/>
  <c r="CA462" i="6" s="1"/>
  <c r="O463" i="6"/>
  <c r="AU463" i="6"/>
  <c r="AW463" i="6"/>
  <c r="BY463" i="6" s="1"/>
  <c r="AX463" i="6"/>
  <c r="AY463" i="6"/>
  <c r="CA463" i="6" s="1"/>
  <c r="O464" i="6"/>
  <c r="AU464" i="6"/>
  <c r="AW464" i="6"/>
  <c r="AX464" i="6"/>
  <c r="AY464" i="6"/>
  <c r="CA464" i="6" s="1"/>
  <c r="O465" i="6"/>
  <c r="AU465" i="6"/>
  <c r="AW465" i="6"/>
  <c r="AX465" i="6"/>
  <c r="AY465" i="6"/>
  <c r="CA465" i="6" s="1"/>
  <c r="O466" i="6"/>
  <c r="AU466" i="6"/>
  <c r="AW466" i="6"/>
  <c r="BY466" i="6" s="1"/>
  <c r="AX466" i="6"/>
  <c r="AY466" i="6"/>
  <c r="CA466" i="6" s="1"/>
  <c r="O467" i="6"/>
  <c r="AU467" i="6"/>
  <c r="AW467" i="6"/>
  <c r="BY467" i="6" s="1"/>
  <c r="AX467" i="6"/>
  <c r="AY467" i="6"/>
  <c r="CA467" i="6" s="1"/>
  <c r="O468" i="6"/>
  <c r="AU468" i="6"/>
  <c r="AW468" i="6"/>
  <c r="AX468" i="6"/>
  <c r="AY468" i="6"/>
  <c r="CA468" i="6" s="1"/>
  <c r="O469" i="6"/>
  <c r="AU469" i="6"/>
  <c r="AW469" i="6"/>
  <c r="AX469" i="6"/>
  <c r="AY469" i="6"/>
  <c r="CA469" i="6" s="1"/>
  <c r="O470" i="6"/>
  <c r="AU470" i="6"/>
  <c r="AW470" i="6"/>
  <c r="BY470" i="6" s="1"/>
  <c r="AX470" i="6"/>
  <c r="AY470" i="6"/>
  <c r="CA470" i="6" s="1"/>
  <c r="O471" i="6"/>
  <c r="AU471" i="6"/>
  <c r="AW471" i="6"/>
  <c r="BY471" i="6" s="1"/>
  <c r="AX471" i="6"/>
  <c r="AY471" i="6"/>
  <c r="CA471" i="6" s="1"/>
  <c r="O472" i="6"/>
  <c r="AU472" i="6"/>
  <c r="AW472" i="6"/>
  <c r="AX472" i="6"/>
  <c r="AY472" i="6"/>
  <c r="CA472" i="6" s="1"/>
  <c r="O473" i="6"/>
  <c r="AU473" i="6"/>
  <c r="AW473" i="6"/>
  <c r="AX473" i="6"/>
  <c r="AY473" i="6"/>
  <c r="CA473" i="6" s="1"/>
  <c r="O474" i="6"/>
  <c r="AU474" i="6"/>
  <c r="AW474" i="6"/>
  <c r="BY474" i="6" s="1"/>
  <c r="AX474" i="6"/>
  <c r="AY474" i="6"/>
  <c r="CA474" i="6" s="1"/>
  <c r="O475" i="6"/>
  <c r="AU475" i="6"/>
  <c r="AW475" i="6"/>
  <c r="BY475" i="6" s="1"/>
  <c r="AX475" i="6"/>
  <c r="AY475" i="6"/>
  <c r="CA475" i="6" s="1"/>
  <c r="O476" i="6"/>
  <c r="AU476" i="6"/>
  <c r="AW476" i="6"/>
  <c r="AX476" i="6"/>
  <c r="AY476" i="6"/>
  <c r="CA476" i="6" s="1"/>
  <c r="O477" i="6"/>
  <c r="AU477" i="6"/>
  <c r="AW477" i="6"/>
  <c r="AX477" i="6"/>
  <c r="AY477" i="6"/>
  <c r="CA477" i="6" s="1"/>
  <c r="O478" i="6"/>
  <c r="AU478" i="6"/>
  <c r="AW478" i="6"/>
  <c r="BY478" i="6" s="1"/>
  <c r="AX478" i="6"/>
  <c r="AY478" i="6"/>
  <c r="CA478" i="6" s="1"/>
  <c r="O479" i="6"/>
  <c r="AU479" i="6"/>
  <c r="AW479" i="6"/>
  <c r="BY479" i="6" s="1"/>
  <c r="AX479" i="6"/>
  <c r="AY479" i="6"/>
  <c r="CA479" i="6" s="1"/>
  <c r="O480" i="6"/>
  <c r="AU480" i="6"/>
  <c r="AW480" i="6"/>
  <c r="AX480" i="6"/>
  <c r="AY480" i="6"/>
  <c r="CA480" i="6" s="1"/>
  <c r="O481" i="6"/>
  <c r="AU481" i="6"/>
  <c r="AW481" i="6"/>
  <c r="AX481" i="6"/>
  <c r="AY481" i="6"/>
  <c r="CA481" i="6" s="1"/>
  <c r="O482" i="6"/>
  <c r="AU482" i="6"/>
  <c r="AW482" i="6"/>
  <c r="BY482" i="6" s="1"/>
  <c r="AX482" i="6"/>
  <c r="AY482" i="6"/>
  <c r="CA482" i="6" s="1"/>
  <c r="O483" i="6"/>
  <c r="AU483" i="6"/>
  <c r="AW483" i="6"/>
  <c r="BY483" i="6" s="1"/>
  <c r="AX483" i="6"/>
  <c r="AY483" i="6"/>
  <c r="CA483" i="6" s="1"/>
  <c r="O484" i="6"/>
  <c r="AU484" i="6"/>
  <c r="AW484" i="6"/>
  <c r="AX484" i="6"/>
  <c r="AY484" i="6"/>
  <c r="CA484" i="6" s="1"/>
  <c r="O485" i="6"/>
  <c r="AU485" i="6"/>
  <c r="AV485" i="6" s="1"/>
  <c r="AW485" i="6"/>
  <c r="AX485" i="6"/>
  <c r="AY485" i="6"/>
  <c r="CA485" i="6" s="1"/>
  <c r="O486" i="6"/>
  <c r="AU486" i="6"/>
  <c r="AW486" i="6"/>
  <c r="BY486" i="6" s="1"/>
  <c r="AX486" i="6"/>
  <c r="AY486" i="6"/>
  <c r="CA486" i="6" s="1"/>
  <c r="O487" i="6"/>
  <c r="AU487" i="6"/>
  <c r="AW487" i="6"/>
  <c r="AX487" i="6"/>
  <c r="AY487" i="6"/>
  <c r="CA487" i="6" s="1"/>
  <c r="O488" i="6"/>
  <c r="AU488" i="6"/>
  <c r="AW488" i="6"/>
  <c r="AX488" i="6"/>
  <c r="AY488" i="6"/>
  <c r="CA488" i="6" s="1"/>
  <c r="O489" i="6"/>
  <c r="AU489" i="6"/>
  <c r="AW489" i="6"/>
  <c r="AX489" i="6"/>
  <c r="AY489" i="6"/>
  <c r="CA489" i="6" s="1"/>
  <c r="O490" i="6"/>
  <c r="AU490" i="6"/>
  <c r="AW490" i="6"/>
  <c r="BY490" i="6" s="1"/>
  <c r="AX490" i="6"/>
  <c r="AY490" i="6"/>
  <c r="CA490" i="6" s="1"/>
  <c r="O491" i="6"/>
  <c r="AU491" i="6"/>
  <c r="AW491" i="6"/>
  <c r="AX491" i="6"/>
  <c r="AY491" i="6"/>
  <c r="CA491" i="6" s="1"/>
  <c r="O492" i="6"/>
  <c r="AU492" i="6"/>
  <c r="AW492" i="6"/>
  <c r="AX492" i="6"/>
  <c r="AY492" i="6"/>
  <c r="CA492" i="6" s="1"/>
  <c r="O493" i="6"/>
  <c r="AU493" i="6"/>
  <c r="AW493" i="6"/>
  <c r="AX493" i="6"/>
  <c r="AY493" i="6"/>
  <c r="CA493" i="6" s="1"/>
  <c r="O494" i="6"/>
  <c r="AU494" i="6"/>
  <c r="AW494" i="6"/>
  <c r="BY494" i="6" s="1"/>
  <c r="AX494" i="6"/>
  <c r="AY494" i="6"/>
  <c r="CA494" i="6" s="1"/>
  <c r="O495" i="6"/>
  <c r="AU495" i="6"/>
  <c r="AV495" i="6" s="1"/>
  <c r="AW495" i="6"/>
  <c r="AX495" i="6"/>
  <c r="AY495" i="6"/>
  <c r="CA495" i="6" s="1"/>
  <c r="O496" i="6"/>
  <c r="AU496" i="6"/>
  <c r="AW496" i="6"/>
  <c r="AX496" i="6"/>
  <c r="AY496" i="6"/>
  <c r="CA496" i="6" s="1"/>
  <c r="O497" i="6"/>
  <c r="AU497" i="6"/>
  <c r="AW497" i="6"/>
  <c r="AX497" i="6"/>
  <c r="AY497" i="6"/>
  <c r="CA497" i="6" s="1"/>
  <c r="O498" i="6"/>
  <c r="AU498" i="6"/>
  <c r="AW498" i="6"/>
  <c r="AX498" i="6"/>
  <c r="AY498" i="6"/>
  <c r="CA498" i="6" s="1"/>
  <c r="O499" i="6"/>
  <c r="AU499" i="6"/>
  <c r="AW499" i="6"/>
  <c r="AX499" i="6"/>
  <c r="AY499" i="6"/>
  <c r="CA499" i="6" s="1"/>
  <c r="O500" i="6"/>
  <c r="AU500" i="6"/>
  <c r="AW500" i="6"/>
  <c r="AX500" i="6"/>
  <c r="AY500" i="6"/>
  <c r="CA500" i="6" s="1"/>
  <c r="O501" i="6"/>
  <c r="AU501" i="6"/>
  <c r="AW501" i="6"/>
  <c r="AX501" i="6"/>
  <c r="AY501" i="6"/>
  <c r="CA501" i="6" s="1"/>
  <c r="O502" i="6"/>
  <c r="AU502" i="6"/>
  <c r="AW502" i="6"/>
  <c r="AX502" i="6"/>
  <c r="AY502" i="6"/>
  <c r="CA502" i="6" s="1"/>
  <c r="O503" i="6"/>
  <c r="AU503" i="6"/>
  <c r="AV503" i="6"/>
  <c r="AW503" i="6"/>
  <c r="AX503" i="6"/>
  <c r="AY503" i="6"/>
  <c r="CA503" i="6" s="1"/>
  <c r="O504" i="6"/>
  <c r="AU504" i="6"/>
  <c r="AW504" i="6"/>
  <c r="AX504" i="6"/>
  <c r="AY504" i="6"/>
  <c r="CA504" i="6" s="1"/>
  <c r="O505" i="6"/>
  <c r="AU505" i="6"/>
  <c r="AW505" i="6"/>
  <c r="AX505" i="6"/>
  <c r="AY505" i="6"/>
  <c r="CA505" i="6" s="1"/>
  <c r="AZ348" i="6" l="1"/>
  <c r="AZ324" i="6"/>
  <c r="AZ320" i="6"/>
  <c r="AZ316" i="6"/>
  <c r="AZ312" i="6"/>
  <c r="AZ308" i="6"/>
  <c r="AZ304" i="6"/>
  <c r="AZ300" i="6"/>
  <c r="AZ296" i="6"/>
  <c r="AZ292" i="6"/>
  <c r="AZ288" i="6"/>
  <c r="AZ284" i="6"/>
  <c r="AZ280" i="6"/>
  <c r="AZ276" i="6"/>
  <c r="AZ272" i="6"/>
  <c r="AZ268" i="6"/>
  <c r="AZ264" i="6"/>
  <c r="AZ260" i="6"/>
  <c r="AZ256" i="6"/>
  <c r="AZ252" i="6"/>
  <c r="AZ248" i="6"/>
  <c r="AZ244" i="6"/>
  <c r="AZ240" i="6"/>
  <c r="AZ236" i="6"/>
  <c r="AZ232" i="6"/>
  <c r="AZ228" i="6"/>
  <c r="AZ224" i="6"/>
  <c r="AZ220" i="6"/>
  <c r="AZ216" i="6"/>
  <c r="AZ212" i="6"/>
  <c r="AZ208" i="6"/>
  <c r="AZ204" i="6"/>
  <c r="AZ200" i="6"/>
  <c r="AZ196" i="6"/>
  <c r="AZ192" i="6"/>
  <c r="AZ352" i="6"/>
  <c r="AZ344" i="6"/>
  <c r="AZ340" i="6"/>
  <c r="AZ336" i="6"/>
  <c r="AZ328" i="6"/>
  <c r="AZ332" i="6"/>
  <c r="AZ188" i="6"/>
  <c r="AZ184" i="6"/>
  <c r="AZ180" i="6"/>
  <c r="AZ176" i="6"/>
  <c r="AZ168" i="6"/>
  <c r="BY167" i="6"/>
  <c r="BY163" i="6"/>
  <c r="AZ160" i="6"/>
  <c r="BY159" i="6"/>
  <c r="AZ156" i="6"/>
  <c r="BY155" i="6"/>
  <c r="AZ152" i="6"/>
  <c r="BY151" i="6"/>
  <c r="AZ148" i="6"/>
  <c r="BY147" i="6"/>
  <c r="AZ144" i="6"/>
  <c r="BY143" i="6"/>
  <c r="AZ140" i="6"/>
  <c r="BY139" i="6"/>
  <c r="AZ136" i="6"/>
  <c r="BY135" i="6"/>
  <c r="AZ132" i="6"/>
  <c r="BY131" i="6"/>
  <c r="AZ128" i="6"/>
  <c r="BY127" i="6"/>
  <c r="AZ124" i="6"/>
  <c r="BY123" i="6"/>
  <c r="AZ120" i="6"/>
  <c r="BY119" i="6"/>
  <c r="AZ116" i="6"/>
  <c r="BY115" i="6"/>
  <c r="AZ112" i="6"/>
  <c r="BY111" i="6"/>
  <c r="AZ108" i="6"/>
  <c r="BY107" i="6"/>
  <c r="AZ104" i="6"/>
  <c r="BY103" i="6"/>
  <c r="AZ100" i="6"/>
  <c r="BY99" i="6"/>
  <c r="AZ96" i="6"/>
  <c r="BY95" i="6"/>
  <c r="AZ92" i="6"/>
  <c r="BY91" i="6"/>
  <c r="AZ88" i="6"/>
  <c r="BY87" i="6"/>
  <c r="AZ84" i="6"/>
  <c r="BY83" i="6"/>
  <c r="AZ80" i="6"/>
  <c r="BY79" i="6"/>
  <c r="AZ76" i="6"/>
  <c r="BY75" i="6"/>
  <c r="AZ72" i="6"/>
  <c r="BY71" i="6"/>
  <c r="AZ68" i="6"/>
  <c r="BY67" i="6"/>
  <c r="AZ64" i="6"/>
  <c r="BY63" i="6"/>
  <c r="AZ60" i="6"/>
  <c r="BY59" i="6"/>
  <c r="AZ56" i="6"/>
  <c r="BY55" i="6"/>
  <c r="AZ52" i="6"/>
  <c r="BY51" i="6"/>
  <c r="AZ48" i="6"/>
  <c r="BY47" i="6"/>
  <c r="AZ44" i="6"/>
  <c r="BY43" i="6"/>
  <c r="AZ40" i="6"/>
  <c r="BY39" i="6"/>
  <c r="AZ36" i="6"/>
  <c r="BY35" i="6"/>
  <c r="AZ32" i="6"/>
  <c r="BY31" i="6"/>
  <c r="AZ28" i="6"/>
  <c r="BY27" i="6"/>
  <c r="AZ24" i="6"/>
  <c r="BY23" i="6"/>
  <c r="AZ20" i="6"/>
  <c r="BY19" i="6"/>
  <c r="AZ16" i="6"/>
  <c r="BY15" i="6"/>
  <c r="AZ12" i="6"/>
  <c r="BY11" i="6"/>
  <c r="AZ8" i="6"/>
  <c r="BY7" i="6"/>
  <c r="AZ483" i="6"/>
  <c r="AZ459" i="6"/>
  <c r="AZ451" i="6"/>
  <c r="AZ435" i="6"/>
  <c r="AZ427" i="6"/>
  <c r="AZ423" i="6"/>
  <c r="AZ395" i="6"/>
  <c r="AZ443" i="6"/>
  <c r="AZ383" i="6"/>
  <c r="AZ379" i="6"/>
  <c r="BY504" i="6"/>
  <c r="BY501" i="6"/>
  <c r="AZ490" i="6"/>
  <c r="BY489" i="6"/>
  <c r="AZ486" i="6"/>
  <c r="BY485" i="6"/>
  <c r="AZ475" i="6"/>
  <c r="AZ467" i="6"/>
  <c r="AZ447" i="6"/>
  <c r="AZ419" i="6"/>
  <c r="AZ411" i="6"/>
  <c r="AZ403" i="6"/>
  <c r="AZ387" i="6"/>
  <c r="AZ356" i="6"/>
  <c r="BY497" i="6"/>
  <c r="AZ494" i="6"/>
  <c r="BY493" i="6"/>
  <c r="AZ504" i="6"/>
  <c r="BY503" i="6"/>
  <c r="AZ501" i="6"/>
  <c r="BY500" i="6"/>
  <c r="AZ497" i="6"/>
  <c r="BY496" i="6"/>
  <c r="AZ500" i="6"/>
  <c r="BY499" i="6"/>
  <c r="AZ496" i="6"/>
  <c r="BY495" i="6"/>
  <c r="AZ493" i="6"/>
  <c r="BY492" i="6"/>
  <c r="AZ489" i="6"/>
  <c r="BY488" i="6"/>
  <c r="AZ482" i="6"/>
  <c r="BY481" i="6"/>
  <c r="AZ478" i="6"/>
  <c r="BY477" i="6"/>
  <c r="AZ474" i="6"/>
  <c r="BY473" i="6"/>
  <c r="AZ470" i="6"/>
  <c r="BY469" i="6"/>
  <c r="AZ466" i="6"/>
  <c r="BY465" i="6"/>
  <c r="AZ462" i="6"/>
  <c r="BY461" i="6"/>
  <c r="AZ458" i="6"/>
  <c r="BY457" i="6"/>
  <c r="AZ454" i="6"/>
  <c r="BY453" i="6"/>
  <c r="AZ450" i="6"/>
  <c r="BY449" i="6"/>
  <c r="AZ446" i="6"/>
  <c r="BY445" i="6"/>
  <c r="AZ442" i="6"/>
  <c r="BY441" i="6"/>
  <c r="AZ438" i="6"/>
  <c r="BY437" i="6"/>
  <c r="AZ434" i="6"/>
  <c r="BY433" i="6"/>
  <c r="AZ430" i="6"/>
  <c r="BY429" i="6"/>
  <c r="AZ426" i="6"/>
  <c r="BY425" i="6"/>
  <c r="AZ422" i="6"/>
  <c r="BY421" i="6"/>
  <c r="AZ418" i="6"/>
  <c r="BY417" i="6"/>
  <c r="AZ414" i="6"/>
  <c r="BY413" i="6"/>
  <c r="AZ410" i="6"/>
  <c r="BY409" i="6"/>
  <c r="AZ406" i="6"/>
  <c r="BY405" i="6"/>
  <c r="AZ402" i="6"/>
  <c r="BY401" i="6"/>
  <c r="AZ398" i="6"/>
  <c r="BY397" i="6"/>
  <c r="AZ394" i="6"/>
  <c r="BY393" i="6"/>
  <c r="AZ390" i="6"/>
  <c r="BY389" i="6"/>
  <c r="AZ386" i="6"/>
  <c r="BY385" i="6"/>
  <c r="AZ382" i="6"/>
  <c r="BY381" i="6"/>
  <c r="AZ378" i="6"/>
  <c r="BY377" i="6"/>
  <c r="AZ374" i="6"/>
  <c r="BY373" i="6"/>
  <c r="AZ370" i="6"/>
  <c r="BY369" i="6"/>
  <c r="AZ366" i="6"/>
  <c r="BY365" i="6"/>
  <c r="AZ362" i="6"/>
  <c r="BY361" i="6"/>
  <c r="AZ359" i="6"/>
  <c r="BY358" i="6"/>
  <c r="AV355" i="6"/>
  <c r="AZ355" i="6"/>
  <c r="BY354" i="6"/>
  <c r="AV351" i="6"/>
  <c r="AZ351" i="6"/>
  <c r="BY350" i="6"/>
  <c r="AV347" i="6"/>
  <c r="AZ347" i="6"/>
  <c r="BY346" i="6"/>
  <c r="AV343" i="6"/>
  <c r="AZ343" i="6"/>
  <c r="BY342" i="6"/>
  <c r="AZ339" i="6"/>
  <c r="BY338" i="6"/>
  <c r="AZ335" i="6"/>
  <c r="BY334" i="6"/>
  <c r="AZ331" i="6"/>
  <c r="BY330" i="6"/>
  <c r="AZ327" i="6"/>
  <c r="BY326" i="6"/>
  <c r="AZ323" i="6"/>
  <c r="BY322" i="6"/>
  <c r="AZ319" i="6"/>
  <c r="BY318" i="6"/>
  <c r="AZ315" i="6"/>
  <c r="BY314" i="6"/>
  <c r="AZ311" i="6"/>
  <c r="BY310" i="6"/>
  <c r="AZ307" i="6"/>
  <c r="BY306" i="6"/>
  <c r="AZ303" i="6"/>
  <c r="BY302" i="6"/>
  <c r="AZ299" i="6"/>
  <c r="BY298" i="6"/>
  <c r="AZ295" i="6"/>
  <c r="BY294" i="6"/>
  <c r="AZ291" i="6"/>
  <c r="BY290" i="6"/>
  <c r="AZ287" i="6"/>
  <c r="BY286" i="6"/>
  <c r="AZ283" i="6"/>
  <c r="BY282" i="6"/>
  <c r="AZ279" i="6"/>
  <c r="BY278" i="6"/>
  <c r="AZ275" i="6"/>
  <c r="BY274" i="6"/>
  <c r="AZ271" i="6"/>
  <c r="BY270" i="6"/>
  <c r="AZ267" i="6"/>
  <c r="BY266" i="6"/>
  <c r="AZ263" i="6"/>
  <c r="BY262" i="6"/>
  <c r="AZ259" i="6"/>
  <c r="BY258" i="6"/>
  <c r="AZ255" i="6"/>
  <c r="BY254" i="6"/>
  <c r="AZ251" i="6"/>
  <c r="BY250" i="6"/>
  <c r="AZ247" i="6"/>
  <c r="BY246" i="6"/>
  <c r="AZ243" i="6"/>
  <c r="BY242" i="6"/>
  <c r="AZ239" i="6"/>
  <c r="BY238" i="6"/>
  <c r="AZ235" i="6"/>
  <c r="BY234" i="6"/>
  <c r="AZ231" i="6"/>
  <c r="BY230" i="6"/>
  <c r="AZ227" i="6"/>
  <c r="BY226" i="6"/>
  <c r="AZ223" i="6"/>
  <c r="BY222" i="6"/>
  <c r="AZ219" i="6"/>
  <c r="BY218" i="6"/>
  <c r="AZ215" i="6"/>
  <c r="BY214" i="6"/>
  <c r="AZ211" i="6"/>
  <c r="BY210" i="6"/>
  <c r="AZ207" i="6"/>
  <c r="BY206" i="6"/>
  <c r="AZ203" i="6"/>
  <c r="BY202" i="6"/>
  <c r="AZ199" i="6"/>
  <c r="BY198" i="6"/>
  <c r="AZ195" i="6"/>
  <c r="BY194" i="6"/>
  <c r="AZ191" i="6"/>
  <c r="BY190" i="6"/>
  <c r="AZ187" i="6"/>
  <c r="BY186" i="6"/>
  <c r="AZ183" i="6"/>
  <c r="BY182" i="6"/>
  <c r="AZ179" i="6"/>
  <c r="BY178" i="6"/>
  <c r="AZ175" i="6"/>
  <c r="BY174" i="6"/>
  <c r="AZ171" i="6"/>
  <c r="BY170" i="6"/>
  <c r="AZ167" i="6"/>
  <c r="BY166" i="6"/>
  <c r="AZ163" i="6"/>
  <c r="BY162" i="6"/>
  <c r="AZ159" i="6"/>
  <c r="BY158" i="6"/>
  <c r="AZ155" i="6"/>
  <c r="BY154" i="6"/>
  <c r="AZ151" i="6"/>
  <c r="BY150" i="6"/>
  <c r="AZ147" i="6"/>
  <c r="BY146" i="6"/>
  <c r="AZ143" i="6"/>
  <c r="BY142" i="6"/>
  <c r="AZ139" i="6"/>
  <c r="BY138" i="6"/>
  <c r="AZ135" i="6"/>
  <c r="BY134" i="6"/>
  <c r="AZ131" i="6"/>
  <c r="BY130" i="6"/>
  <c r="AZ127" i="6"/>
  <c r="BY126" i="6"/>
  <c r="AZ123" i="6"/>
  <c r="BY122" i="6"/>
  <c r="AZ119" i="6"/>
  <c r="BY118" i="6"/>
  <c r="AZ115" i="6"/>
  <c r="BY114" i="6"/>
  <c r="AZ111" i="6"/>
  <c r="BY110" i="6"/>
  <c r="AZ107" i="6"/>
  <c r="BY106" i="6"/>
  <c r="AZ103" i="6"/>
  <c r="BY102" i="6"/>
  <c r="AZ99" i="6"/>
  <c r="BY98" i="6"/>
  <c r="AZ95" i="6"/>
  <c r="BY94" i="6"/>
  <c r="AZ91" i="6"/>
  <c r="BY90" i="6"/>
  <c r="AZ87" i="6"/>
  <c r="BY86" i="6"/>
  <c r="AZ83" i="6"/>
  <c r="BY82" i="6"/>
  <c r="AZ79" i="6"/>
  <c r="BY78" i="6"/>
  <c r="AZ75" i="6"/>
  <c r="BY74" i="6"/>
  <c r="AZ71" i="6"/>
  <c r="BY70" i="6"/>
  <c r="AZ67" i="6"/>
  <c r="BY66" i="6"/>
  <c r="AZ63" i="6"/>
  <c r="BY62" i="6"/>
  <c r="AZ59" i="6"/>
  <c r="BY58" i="6"/>
  <c r="AZ55" i="6"/>
  <c r="BY54" i="6"/>
  <c r="AZ51" i="6"/>
  <c r="BY50" i="6"/>
  <c r="AZ47" i="6"/>
  <c r="AZ43" i="6"/>
  <c r="BY42" i="6"/>
  <c r="AZ39" i="6"/>
  <c r="BY38" i="6"/>
  <c r="AZ35" i="6"/>
  <c r="BY34" i="6"/>
  <c r="AZ31" i="6"/>
  <c r="BY30" i="6"/>
  <c r="AZ27" i="6"/>
  <c r="BY26" i="6"/>
  <c r="AZ23" i="6"/>
  <c r="BY22" i="6"/>
  <c r="AZ19" i="6"/>
  <c r="BY18" i="6"/>
  <c r="AZ15" i="6"/>
  <c r="BY14" i="6"/>
  <c r="AZ11" i="6"/>
  <c r="BY10" i="6"/>
  <c r="BY505" i="6"/>
  <c r="AZ503" i="6"/>
  <c r="BY502" i="6"/>
  <c r="AZ499" i="6"/>
  <c r="BY498" i="6"/>
  <c r="AZ492" i="6"/>
  <c r="BY491" i="6"/>
  <c r="AZ488" i="6"/>
  <c r="BY487" i="6"/>
  <c r="AZ485" i="6"/>
  <c r="BY484" i="6"/>
  <c r="AZ481" i="6"/>
  <c r="BY480" i="6"/>
  <c r="AZ477" i="6"/>
  <c r="BY476" i="6"/>
  <c r="AZ473" i="6"/>
  <c r="BY472" i="6"/>
  <c r="AV469" i="6"/>
  <c r="AZ469" i="6"/>
  <c r="BY468" i="6"/>
  <c r="AZ465" i="6"/>
  <c r="BY464" i="6"/>
  <c r="AZ461" i="6"/>
  <c r="BY460" i="6"/>
  <c r="AZ457" i="6"/>
  <c r="BY456" i="6"/>
  <c r="AV453" i="6"/>
  <c r="AZ453" i="6"/>
  <c r="BY452" i="6"/>
  <c r="AZ449" i="6"/>
  <c r="BY448" i="6"/>
  <c r="AZ445" i="6"/>
  <c r="BY444" i="6"/>
  <c r="AZ441" i="6"/>
  <c r="BY440" i="6"/>
  <c r="AZ437" i="6"/>
  <c r="BY436" i="6"/>
  <c r="AZ433" i="6"/>
  <c r="BY432" i="6"/>
  <c r="AZ429" i="6"/>
  <c r="BY428" i="6"/>
  <c r="AZ425" i="6"/>
  <c r="BY424" i="6"/>
  <c r="AV421" i="6"/>
  <c r="AZ421" i="6"/>
  <c r="BY420" i="6"/>
  <c r="AZ417" i="6"/>
  <c r="BY416" i="6"/>
  <c r="AZ413" i="6"/>
  <c r="BY412" i="6"/>
  <c r="AZ409" i="6"/>
  <c r="BY408" i="6"/>
  <c r="AV405" i="6"/>
  <c r="AZ405" i="6"/>
  <c r="BY404" i="6"/>
  <c r="AZ401" i="6"/>
  <c r="BY400" i="6"/>
  <c r="AZ397" i="6"/>
  <c r="BY396" i="6"/>
  <c r="AZ393" i="6"/>
  <c r="BY392" i="6"/>
  <c r="AV389" i="6"/>
  <c r="AZ389" i="6"/>
  <c r="BY388" i="6"/>
  <c r="AZ385" i="6"/>
  <c r="BY384" i="6"/>
  <c r="AZ381" i="6"/>
  <c r="BY380" i="6"/>
  <c r="AZ377" i="6"/>
  <c r="BY376" i="6"/>
  <c r="AZ373" i="6"/>
  <c r="BY372" i="6"/>
  <c r="AV369" i="6"/>
  <c r="AZ369" i="6"/>
  <c r="BY368" i="6"/>
  <c r="AZ365" i="6"/>
  <c r="BY364" i="6"/>
  <c r="AV361" i="6"/>
  <c r="AZ361" i="6"/>
  <c r="BY360" i="6"/>
  <c r="AZ358" i="6"/>
  <c r="BY357" i="6"/>
  <c r="AZ354" i="6"/>
  <c r="BY353" i="6"/>
  <c r="AZ350" i="6"/>
  <c r="BY349" i="6"/>
  <c r="AZ346" i="6"/>
  <c r="BY345" i="6"/>
  <c r="AZ342" i="6"/>
  <c r="BY341" i="6"/>
  <c r="AZ338" i="6"/>
  <c r="BY337" i="6"/>
  <c r="AZ334" i="6"/>
  <c r="BY333" i="6"/>
  <c r="AZ330" i="6"/>
  <c r="BY329" i="6"/>
  <c r="AZ326" i="6"/>
  <c r="BY325" i="6"/>
  <c r="AZ322" i="6"/>
  <c r="BY321" i="6"/>
  <c r="AZ318" i="6"/>
  <c r="BY317" i="6"/>
  <c r="AZ314" i="6"/>
  <c r="BY313" i="6"/>
  <c r="AZ310" i="6"/>
  <c r="BY309" i="6"/>
  <c r="AZ306" i="6"/>
  <c r="BY305" i="6"/>
  <c r="AZ302" i="6"/>
  <c r="BY301" i="6"/>
  <c r="AZ298" i="6"/>
  <c r="BY297" i="6"/>
  <c r="AZ294" i="6"/>
  <c r="BY293" i="6"/>
  <c r="AZ290" i="6"/>
  <c r="BY289" i="6"/>
  <c r="AZ286" i="6"/>
  <c r="BY285" i="6"/>
  <c r="AZ282" i="6"/>
  <c r="BY281" i="6"/>
  <c r="AZ278" i="6"/>
  <c r="BY277" i="6"/>
  <c r="AZ274" i="6"/>
  <c r="BY273" i="6"/>
  <c r="AZ270" i="6"/>
  <c r="BY269" i="6"/>
  <c r="AZ266" i="6"/>
  <c r="BY265" i="6"/>
  <c r="AZ262" i="6"/>
  <c r="BY261" i="6"/>
  <c r="AZ258" i="6"/>
  <c r="BY257" i="6"/>
  <c r="AZ254" i="6"/>
  <c r="BY253" i="6"/>
  <c r="AZ250" i="6"/>
  <c r="BY249" i="6"/>
  <c r="AZ246" i="6"/>
  <c r="BY245" i="6"/>
  <c r="AZ242" i="6"/>
  <c r="BY241" i="6"/>
  <c r="AZ238" i="6"/>
  <c r="BY237" i="6"/>
  <c r="AZ234" i="6"/>
  <c r="BY233" i="6"/>
  <c r="AZ230" i="6"/>
  <c r="BY229" i="6"/>
  <c r="AZ226" i="6"/>
  <c r="BY225" i="6"/>
  <c r="AZ222" i="6"/>
  <c r="BY221" i="6"/>
  <c r="AZ218" i="6"/>
  <c r="BY217" i="6"/>
  <c r="AZ214" i="6"/>
  <c r="BY213" i="6"/>
  <c r="AZ210" i="6"/>
  <c r="BY209" i="6"/>
  <c r="AZ206" i="6"/>
  <c r="BY205" i="6"/>
  <c r="AZ202" i="6"/>
  <c r="BY201" i="6"/>
  <c r="AZ198" i="6"/>
  <c r="BY197" i="6"/>
  <c r="AZ194" i="6"/>
  <c r="BY193" i="6"/>
  <c r="AZ190" i="6"/>
  <c r="BY189" i="6"/>
  <c r="AZ186" i="6"/>
  <c r="BY185" i="6"/>
  <c r="AZ182" i="6"/>
  <c r="BY181" i="6"/>
  <c r="AZ178" i="6"/>
  <c r="BY177" i="6"/>
  <c r="AZ174" i="6"/>
  <c r="BY173" i="6"/>
  <c r="AV170" i="6"/>
  <c r="AZ170" i="6"/>
  <c r="BY169" i="6"/>
  <c r="AZ166" i="6"/>
  <c r="BY165" i="6"/>
  <c r="AZ162" i="6"/>
  <c r="BY161" i="6"/>
  <c r="AV158" i="6"/>
  <c r="AZ158" i="6"/>
  <c r="BY157" i="6"/>
  <c r="AZ154" i="6"/>
  <c r="BY153" i="6"/>
  <c r="AZ150" i="6"/>
  <c r="BY149" i="6"/>
  <c r="AZ146" i="6"/>
  <c r="BY145" i="6"/>
  <c r="AZ142" i="6"/>
  <c r="BY141" i="6"/>
  <c r="AZ138" i="6"/>
  <c r="BY137" i="6"/>
  <c r="AZ134" i="6"/>
  <c r="BY133" i="6"/>
  <c r="AZ130" i="6"/>
  <c r="BY129" i="6"/>
  <c r="AZ126" i="6"/>
  <c r="BY125" i="6"/>
  <c r="AZ122" i="6"/>
  <c r="BY121" i="6"/>
  <c r="AZ118" i="6"/>
  <c r="BY117" i="6"/>
  <c r="AZ114" i="6"/>
  <c r="BY113" i="6"/>
  <c r="AZ110" i="6"/>
  <c r="BY109" i="6"/>
  <c r="AZ106" i="6"/>
  <c r="BY105" i="6"/>
  <c r="AZ102" i="6"/>
  <c r="BY101" i="6"/>
  <c r="AZ98" i="6"/>
  <c r="BY97" i="6"/>
  <c r="AZ94" i="6"/>
  <c r="BY93" i="6"/>
  <c r="AZ90" i="6"/>
  <c r="BY89" i="6"/>
  <c r="AZ86" i="6"/>
  <c r="BY85" i="6"/>
  <c r="AZ82" i="6"/>
  <c r="BY81" i="6"/>
  <c r="AZ78" i="6"/>
  <c r="BY77" i="6"/>
  <c r="AZ74" i="6"/>
  <c r="BY73" i="6"/>
  <c r="AZ70" i="6"/>
  <c r="BY69" i="6"/>
  <c r="AZ66" i="6"/>
  <c r="BY65" i="6"/>
  <c r="AZ62" i="6"/>
  <c r="BY61" i="6"/>
  <c r="AZ58" i="6"/>
  <c r="BY57" i="6"/>
  <c r="AZ54" i="6"/>
  <c r="BY53" i="6"/>
  <c r="AZ50" i="6"/>
  <c r="BY49" i="6"/>
  <c r="BY45" i="6"/>
  <c r="AZ42" i="6"/>
  <c r="BY41" i="6"/>
  <c r="AZ38" i="6"/>
  <c r="BY37" i="6"/>
  <c r="AZ34" i="6"/>
  <c r="BY33" i="6"/>
  <c r="AZ30" i="6"/>
  <c r="BY29" i="6"/>
  <c r="AZ26" i="6"/>
  <c r="BY25" i="6"/>
  <c r="AZ22" i="6"/>
  <c r="BY21" i="6"/>
  <c r="AZ18" i="6"/>
  <c r="BY17" i="6"/>
  <c r="AZ14" i="6"/>
  <c r="BY13" i="6"/>
  <c r="AZ10" i="6"/>
  <c r="BY9" i="6"/>
  <c r="AZ505" i="6"/>
  <c r="AZ502" i="6"/>
  <c r="AZ498" i="6"/>
  <c r="AZ495" i="6"/>
  <c r="AZ491" i="6"/>
  <c r="AZ487" i="6"/>
  <c r="AZ484" i="6"/>
  <c r="AZ480" i="6"/>
  <c r="AZ476" i="6"/>
  <c r="AZ472" i="6"/>
  <c r="AZ468" i="6"/>
  <c r="AZ464" i="6"/>
  <c r="AZ460" i="6"/>
  <c r="AZ456" i="6"/>
  <c r="AZ452" i="6"/>
  <c r="AZ448" i="6"/>
  <c r="AZ444" i="6"/>
  <c r="AZ440" i="6"/>
  <c r="AZ436" i="6"/>
  <c r="AZ432" i="6"/>
  <c r="AZ428" i="6"/>
  <c r="AZ424" i="6"/>
  <c r="AZ420" i="6"/>
  <c r="AZ416" i="6"/>
  <c r="AZ412" i="6"/>
  <c r="AZ408" i="6"/>
  <c r="AZ404" i="6"/>
  <c r="AZ400" i="6"/>
  <c r="AZ396" i="6"/>
  <c r="AZ392" i="6"/>
  <c r="AZ388" i="6"/>
  <c r="AZ384" i="6"/>
  <c r="AZ380" i="6"/>
  <c r="AZ376" i="6"/>
  <c r="AZ372" i="6"/>
  <c r="AZ368" i="6"/>
  <c r="AZ364" i="6"/>
  <c r="AZ360" i="6"/>
  <c r="AZ357" i="6"/>
  <c r="AV353" i="6"/>
  <c r="AZ353" i="6"/>
  <c r="AZ349" i="6"/>
  <c r="AV345" i="6"/>
  <c r="AZ345" i="6"/>
  <c r="AZ341" i="6"/>
  <c r="AZ337" i="6"/>
  <c r="AZ333" i="6"/>
  <c r="AZ329" i="6"/>
  <c r="AZ325" i="6"/>
  <c r="AZ321" i="6"/>
  <c r="AZ317" i="6"/>
  <c r="AZ313" i="6"/>
  <c r="AZ309" i="6"/>
  <c r="AZ305" i="6"/>
  <c r="AZ301" i="6"/>
  <c r="AZ297" i="6"/>
  <c r="AZ293" i="6"/>
  <c r="AZ289" i="6"/>
  <c r="AZ285" i="6"/>
  <c r="AZ281" i="6"/>
  <c r="AZ277" i="6"/>
  <c r="AZ273" i="6"/>
  <c r="AZ269" i="6"/>
  <c r="AZ265" i="6"/>
  <c r="AZ261" i="6"/>
  <c r="AZ257" i="6"/>
  <c r="AZ253" i="6"/>
  <c r="AZ249" i="6"/>
  <c r="AZ245" i="6"/>
  <c r="AZ241" i="6"/>
  <c r="AZ237" i="6"/>
  <c r="AZ233" i="6"/>
  <c r="AZ229" i="6"/>
  <c r="AZ225" i="6"/>
  <c r="AZ221" i="6"/>
  <c r="AZ217" i="6"/>
  <c r="AZ213" i="6"/>
  <c r="AZ209" i="6"/>
  <c r="AZ205" i="6"/>
  <c r="AZ201" i="6"/>
  <c r="AZ197" i="6"/>
  <c r="AZ193" i="6"/>
  <c r="AZ189" i="6"/>
  <c r="AZ185" i="6"/>
  <c r="AZ181" i="6"/>
  <c r="AV177" i="6"/>
  <c r="AZ177" i="6"/>
  <c r="AZ173" i="6"/>
  <c r="AZ169" i="6"/>
  <c r="AZ165" i="6"/>
  <c r="AZ161" i="6"/>
  <c r="AZ157" i="6"/>
  <c r="AZ153" i="6"/>
  <c r="AZ149" i="6"/>
  <c r="AZ145" i="6"/>
  <c r="AZ141" i="6"/>
  <c r="AZ137" i="6"/>
  <c r="AZ133" i="6"/>
  <c r="AZ129" i="6"/>
  <c r="AZ125" i="6"/>
  <c r="AZ121" i="6"/>
  <c r="AZ117" i="6"/>
  <c r="AZ113" i="6"/>
  <c r="AZ109" i="6"/>
  <c r="AZ105" i="6"/>
  <c r="AZ101" i="6"/>
  <c r="AZ97" i="6"/>
  <c r="AZ93" i="6"/>
  <c r="AZ89" i="6"/>
  <c r="AZ85" i="6"/>
  <c r="AZ81" i="6"/>
  <c r="AZ77" i="6"/>
  <c r="AZ73" i="6"/>
  <c r="AZ69" i="6"/>
  <c r="AZ65" i="6"/>
  <c r="AZ61" i="6"/>
  <c r="AZ57" i="6"/>
  <c r="AZ53" i="6"/>
  <c r="AZ49" i="6"/>
  <c r="AZ45" i="6"/>
  <c r="AZ41" i="6"/>
  <c r="AZ37" i="6"/>
  <c r="AZ33" i="6"/>
  <c r="AZ29" i="6"/>
  <c r="AZ25" i="6"/>
  <c r="AZ21" i="6"/>
  <c r="AZ17" i="6"/>
  <c r="AZ13" i="6"/>
  <c r="AZ9" i="6"/>
  <c r="CL504" i="6"/>
  <c r="CM504" i="6"/>
  <c r="CN504" i="6"/>
  <c r="CO504" i="6"/>
  <c r="CL501" i="6"/>
  <c r="CM501" i="6"/>
  <c r="CN501" i="6"/>
  <c r="CO501" i="6"/>
  <c r="CL497" i="6"/>
  <c r="CM497" i="6"/>
  <c r="CN497" i="6"/>
  <c r="CO497" i="6"/>
  <c r="CL494" i="6"/>
  <c r="CM494" i="6"/>
  <c r="CN494" i="6"/>
  <c r="CO494" i="6"/>
  <c r="CL490" i="6"/>
  <c r="CM490" i="6"/>
  <c r="CN490" i="6"/>
  <c r="CO490" i="6"/>
  <c r="CL486" i="6"/>
  <c r="CM486" i="6"/>
  <c r="CN486" i="6"/>
  <c r="CO486" i="6"/>
  <c r="CL483" i="6"/>
  <c r="CM483" i="6"/>
  <c r="CN483" i="6"/>
  <c r="CO483" i="6"/>
  <c r="AV479" i="6"/>
  <c r="AZ479" i="6"/>
  <c r="CL475" i="6"/>
  <c r="CM475" i="6"/>
  <c r="CN475" i="6"/>
  <c r="CO475" i="6"/>
  <c r="AV471" i="6"/>
  <c r="AZ471" i="6"/>
  <c r="CL467" i="6"/>
  <c r="CM467" i="6"/>
  <c r="CN467" i="6"/>
  <c r="CO467" i="6"/>
  <c r="AV463" i="6"/>
  <c r="AZ463" i="6"/>
  <c r="CL459" i="6"/>
  <c r="CM459" i="6"/>
  <c r="CN459" i="6"/>
  <c r="CO459" i="6"/>
  <c r="AV455" i="6"/>
  <c r="AZ455" i="6"/>
  <c r="CL451" i="6"/>
  <c r="CM451" i="6"/>
  <c r="CN451" i="6"/>
  <c r="CO451" i="6"/>
  <c r="CL447" i="6"/>
  <c r="CM447" i="6"/>
  <c r="CN447" i="6"/>
  <c r="CO447" i="6"/>
  <c r="CL443" i="6"/>
  <c r="CM443" i="6"/>
  <c r="CN443" i="6"/>
  <c r="CO443" i="6"/>
  <c r="AV439" i="6"/>
  <c r="AZ439" i="6"/>
  <c r="CL435" i="6"/>
  <c r="CM435" i="6"/>
  <c r="CN435" i="6"/>
  <c r="CO435" i="6"/>
  <c r="AV431" i="6"/>
  <c r="AZ431" i="6"/>
  <c r="CL427" i="6"/>
  <c r="CM427" i="6"/>
  <c r="CN427" i="6"/>
  <c r="CO427" i="6"/>
  <c r="CL423" i="6"/>
  <c r="CM423" i="6"/>
  <c r="CN423" i="6"/>
  <c r="CO423" i="6"/>
  <c r="CL419" i="6"/>
  <c r="CM419" i="6"/>
  <c r="CN419" i="6"/>
  <c r="CO419" i="6"/>
  <c r="AV415" i="6"/>
  <c r="AZ415" i="6"/>
  <c r="CL411" i="6"/>
  <c r="CM411" i="6"/>
  <c r="CN411" i="6"/>
  <c r="CO411" i="6"/>
  <c r="AV407" i="6"/>
  <c r="AZ407" i="6"/>
  <c r="CL403" i="6"/>
  <c r="CM403" i="6"/>
  <c r="CN403" i="6"/>
  <c r="CO403" i="6"/>
  <c r="AV399" i="6"/>
  <c r="AZ399" i="6"/>
  <c r="CL395" i="6"/>
  <c r="CM395" i="6"/>
  <c r="CN395" i="6"/>
  <c r="CO395" i="6"/>
  <c r="AV391" i="6"/>
  <c r="AZ391" i="6"/>
  <c r="CL387" i="6"/>
  <c r="CM387" i="6"/>
  <c r="CN387" i="6"/>
  <c r="CO387" i="6"/>
  <c r="CL383" i="6"/>
  <c r="CM383" i="6"/>
  <c r="CN383" i="6"/>
  <c r="CO383" i="6"/>
  <c r="CL379" i="6"/>
  <c r="CM379" i="6"/>
  <c r="CN379" i="6"/>
  <c r="CO379" i="6"/>
  <c r="AV375" i="6"/>
  <c r="AZ375" i="6"/>
  <c r="AV371" i="6"/>
  <c r="AZ371" i="6"/>
  <c r="AV367" i="6"/>
  <c r="AZ367" i="6"/>
  <c r="AV363" i="6"/>
  <c r="AZ363" i="6"/>
  <c r="CL356" i="6"/>
  <c r="CM356" i="6"/>
  <c r="CN356" i="6"/>
  <c r="CO356" i="6"/>
  <c r="CL352" i="6"/>
  <c r="CM352" i="6"/>
  <c r="CN352" i="6"/>
  <c r="CO352" i="6"/>
  <c r="CL348" i="6"/>
  <c r="CM348" i="6"/>
  <c r="CN348" i="6"/>
  <c r="CO348" i="6"/>
  <c r="CL344" i="6"/>
  <c r="CM344" i="6"/>
  <c r="CN344" i="6"/>
  <c r="CO344" i="6"/>
  <c r="CL340" i="6"/>
  <c r="CM340" i="6"/>
  <c r="CN340" i="6"/>
  <c r="CO340" i="6"/>
  <c r="CL336" i="6"/>
  <c r="CM336" i="6"/>
  <c r="CN336" i="6"/>
  <c r="CO336" i="6"/>
  <c r="CL332" i="6"/>
  <c r="CM332" i="6"/>
  <c r="CN332" i="6"/>
  <c r="CO332" i="6"/>
  <c r="CL328" i="6"/>
  <c r="CM328" i="6"/>
  <c r="CN328" i="6"/>
  <c r="CO328" i="6"/>
  <c r="CL324" i="6"/>
  <c r="CM324" i="6"/>
  <c r="CN324" i="6"/>
  <c r="CO324" i="6"/>
  <c r="CL320" i="6"/>
  <c r="CM320" i="6"/>
  <c r="CN320" i="6"/>
  <c r="CO320" i="6"/>
  <c r="CL316" i="6"/>
  <c r="CM316" i="6"/>
  <c r="CN316" i="6"/>
  <c r="CO316" i="6"/>
  <c r="CL312" i="6"/>
  <c r="CM312" i="6"/>
  <c r="CN312" i="6"/>
  <c r="CO312" i="6"/>
  <c r="CL308" i="6"/>
  <c r="CM308" i="6"/>
  <c r="CN308" i="6"/>
  <c r="CO308" i="6"/>
  <c r="CL304" i="6"/>
  <c r="CM304" i="6"/>
  <c r="CN304" i="6"/>
  <c r="CO304" i="6"/>
  <c r="CL300" i="6"/>
  <c r="CM300" i="6"/>
  <c r="CN300" i="6"/>
  <c r="CO300" i="6"/>
  <c r="CL296" i="6"/>
  <c r="CM296" i="6"/>
  <c r="CN296" i="6"/>
  <c r="CO296" i="6"/>
  <c r="CL292" i="6"/>
  <c r="CM292" i="6"/>
  <c r="CN292" i="6"/>
  <c r="CO292" i="6"/>
  <c r="CL288" i="6"/>
  <c r="CM288" i="6"/>
  <c r="CN288" i="6"/>
  <c r="CO288" i="6"/>
  <c r="CL284" i="6"/>
  <c r="CM284" i="6"/>
  <c r="CN284" i="6"/>
  <c r="CO284" i="6"/>
  <c r="CL280" i="6"/>
  <c r="CM280" i="6"/>
  <c r="CN280" i="6"/>
  <c r="CO280" i="6"/>
  <c r="CL276" i="6"/>
  <c r="CM276" i="6"/>
  <c r="CN276" i="6"/>
  <c r="CO276" i="6"/>
  <c r="CL272" i="6"/>
  <c r="CM272" i="6"/>
  <c r="CN272" i="6"/>
  <c r="CO272" i="6"/>
  <c r="CL268" i="6"/>
  <c r="CM268" i="6"/>
  <c r="CN268" i="6"/>
  <c r="CO268" i="6"/>
  <c r="CL264" i="6"/>
  <c r="CM264" i="6"/>
  <c r="CN264" i="6"/>
  <c r="CO264" i="6"/>
  <c r="CL260" i="6"/>
  <c r="CM260" i="6"/>
  <c r="CN260" i="6"/>
  <c r="CO260" i="6"/>
  <c r="CL256" i="6"/>
  <c r="CM256" i="6"/>
  <c r="CN256" i="6"/>
  <c r="CO256" i="6"/>
  <c r="CL252" i="6"/>
  <c r="CM252" i="6"/>
  <c r="CN252" i="6"/>
  <c r="CO252" i="6"/>
  <c r="CL248" i="6"/>
  <c r="CM248" i="6"/>
  <c r="CN248" i="6"/>
  <c r="CO248" i="6"/>
  <c r="CL244" i="6"/>
  <c r="CM244" i="6"/>
  <c r="CN244" i="6"/>
  <c r="CO244" i="6"/>
  <c r="CL240" i="6"/>
  <c r="CM240" i="6"/>
  <c r="CN240" i="6"/>
  <c r="CO240" i="6"/>
  <c r="CL236" i="6"/>
  <c r="CM236" i="6"/>
  <c r="CN236" i="6"/>
  <c r="CO236" i="6"/>
  <c r="CL232" i="6"/>
  <c r="CM232" i="6"/>
  <c r="CN232" i="6"/>
  <c r="CO232" i="6"/>
  <c r="CL228" i="6"/>
  <c r="CM228" i="6"/>
  <c r="CN228" i="6"/>
  <c r="CO228" i="6"/>
  <c r="CL224" i="6"/>
  <c r="CM224" i="6"/>
  <c r="CN224" i="6"/>
  <c r="CO224" i="6"/>
  <c r="CL220" i="6"/>
  <c r="CM220" i="6"/>
  <c r="CN220" i="6"/>
  <c r="CO220" i="6"/>
  <c r="CL216" i="6"/>
  <c r="CM216" i="6"/>
  <c r="CN216" i="6"/>
  <c r="CO216" i="6"/>
  <c r="CL212" i="6"/>
  <c r="CM212" i="6"/>
  <c r="CN212" i="6"/>
  <c r="CO212" i="6"/>
  <c r="CL208" i="6"/>
  <c r="CM208" i="6"/>
  <c r="CN208" i="6"/>
  <c r="CO208" i="6"/>
  <c r="CL204" i="6"/>
  <c r="CM204" i="6"/>
  <c r="CN204" i="6"/>
  <c r="CO204" i="6"/>
  <c r="CL200" i="6"/>
  <c r="CM200" i="6"/>
  <c r="CN200" i="6"/>
  <c r="CO200" i="6"/>
  <c r="CL196" i="6"/>
  <c r="CM196" i="6"/>
  <c r="CN196" i="6"/>
  <c r="CO196" i="6"/>
  <c r="CL192" i="6"/>
  <c r="CM192" i="6"/>
  <c r="CN192" i="6"/>
  <c r="CO192" i="6"/>
  <c r="CL188" i="6"/>
  <c r="CM188" i="6"/>
  <c r="CN188" i="6"/>
  <c r="CO188" i="6"/>
  <c r="CL184" i="6"/>
  <c r="CM184" i="6"/>
  <c r="CN184" i="6"/>
  <c r="CO184" i="6"/>
  <c r="CL180" i="6"/>
  <c r="CM180" i="6"/>
  <c r="CN180" i="6"/>
  <c r="CO180" i="6"/>
  <c r="CL176" i="6"/>
  <c r="CM176" i="6"/>
  <c r="CN176" i="6"/>
  <c r="CO176" i="6"/>
  <c r="AV172" i="6"/>
  <c r="AZ172" i="6"/>
  <c r="CL168" i="6"/>
  <c r="CM168" i="6"/>
  <c r="CN168" i="6"/>
  <c r="CO168" i="6"/>
  <c r="AV164" i="6"/>
  <c r="AZ164" i="6"/>
  <c r="CL160" i="6"/>
  <c r="CM160" i="6"/>
  <c r="CN160" i="6"/>
  <c r="CO160" i="6"/>
  <c r="CL156" i="6"/>
  <c r="CM156" i="6"/>
  <c r="CN156" i="6"/>
  <c r="CO156" i="6"/>
  <c r="CL152" i="6"/>
  <c r="CM152" i="6"/>
  <c r="CN152" i="6"/>
  <c r="CO152" i="6"/>
  <c r="CL148" i="6"/>
  <c r="CM148" i="6"/>
  <c r="CN148" i="6"/>
  <c r="CO148" i="6"/>
  <c r="CL144" i="6"/>
  <c r="CM144" i="6"/>
  <c r="CN144" i="6"/>
  <c r="CO144" i="6"/>
  <c r="CL140" i="6"/>
  <c r="CM140" i="6"/>
  <c r="CN140" i="6"/>
  <c r="CO140" i="6"/>
  <c r="CL136" i="6"/>
  <c r="CM136" i="6"/>
  <c r="CN136" i="6"/>
  <c r="CO136" i="6"/>
  <c r="CL132" i="6"/>
  <c r="CM132" i="6"/>
  <c r="CN132" i="6"/>
  <c r="CO132" i="6"/>
  <c r="CL128" i="6"/>
  <c r="CM128" i="6"/>
  <c r="CN128" i="6"/>
  <c r="CO128" i="6"/>
  <c r="CL124" i="6"/>
  <c r="CM124" i="6"/>
  <c r="CN124" i="6"/>
  <c r="CO124" i="6"/>
  <c r="CL120" i="6"/>
  <c r="CM120" i="6"/>
  <c r="CN120" i="6"/>
  <c r="CO120" i="6"/>
  <c r="CL116" i="6"/>
  <c r="CM116" i="6"/>
  <c r="CN116" i="6"/>
  <c r="CO116" i="6"/>
  <c r="CL112" i="6"/>
  <c r="CM112" i="6"/>
  <c r="CN112" i="6"/>
  <c r="CO112" i="6"/>
  <c r="CL108" i="6"/>
  <c r="CM108" i="6"/>
  <c r="CN108" i="6"/>
  <c r="CO108" i="6"/>
  <c r="CL104" i="6"/>
  <c r="CM104" i="6"/>
  <c r="CN104" i="6"/>
  <c r="CO104" i="6"/>
  <c r="CL100" i="6"/>
  <c r="CM100" i="6"/>
  <c r="CN100" i="6"/>
  <c r="CO100" i="6"/>
  <c r="CL96" i="6"/>
  <c r="CM96" i="6"/>
  <c r="CN96" i="6"/>
  <c r="CO96" i="6"/>
  <c r="CL92" i="6"/>
  <c r="CM92" i="6"/>
  <c r="CN92" i="6"/>
  <c r="CO92" i="6"/>
  <c r="CL88" i="6"/>
  <c r="CM88" i="6"/>
  <c r="CN88" i="6"/>
  <c r="CO88" i="6"/>
  <c r="CL84" i="6"/>
  <c r="CM84" i="6"/>
  <c r="CN84" i="6"/>
  <c r="CO84" i="6"/>
  <c r="CL80" i="6"/>
  <c r="CM80" i="6"/>
  <c r="CN80" i="6"/>
  <c r="CO80" i="6"/>
  <c r="CL76" i="6"/>
  <c r="CM76" i="6"/>
  <c r="CN76" i="6"/>
  <c r="CO76" i="6"/>
  <c r="CL72" i="6"/>
  <c r="CM72" i="6"/>
  <c r="CN72" i="6"/>
  <c r="CO72" i="6"/>
  <c r="CL68" i="6"/>
  <c r="CM68" i="6"/>
  <c r="CN68" i="6"/>
  <c r="CO68" i="6"/>
  <c r="CL64" i="6"/>
  <c r="CM64" i="6"/>
  <c r="CN64" i="6"/>
  <c r="CO64" i="6"/>
  <c r="CL60" i="6"/>
  <c r="CM60" i="6"/>
  <c r="CN60" i="6"/>
  <c r="CO60" i="6"/>
  <c r="CL56" i="6"/>
  <c r="CM56" i="6"/>
  <c r="CN56" i="6"/>
  <c r="CO56" i="6"/>
  <c r="CL52" i="6"/>
  <c r="CM52" i="6"/>
  <c r="CN52" i="6"/>
  <c r="CO52" i="6"/>
  <c r="CL48" i="6"/>
  <c r="CM48" i="6"/>
  <c r="CN48" i="6"/>
  <c r="CO48" i="6"/>
  <c r="CL44" i="6"/>
  <c r="CM44" i="6"/>
  <c r="CN44" i="6"/>
  <c r="CO44" i="6"/>
  <c r="CL40" i="6"/>
  <c r="CM40" i="6"/>
  <c r="CN40" i="6"/>
  <c r="CO40" i="6"/>
  <c r="CL36" i="6"/>
  <c r="CM36" i="6"/>
  <c r="CN36" i="6"/>
  <c r="CO36" i="6"/>
  <c r="CL32" i="6"/>
  <c r="CM32" i="6"/>
  <c r="CN32" i="6"/>
  <c r="CO32" i="6"/>
  <c r="CL28" i="6"/>
  <c r="CM28" i="6"/>
  <c r="CN28" i="6"/>
  <c r="CO28" i="6"/>
  <c r="CL24" i="6"/>
  <c r="CM24" i="6"/>
  <c r="CN24" i="6"/>
  <c r="CO24" i="6"/>
  <c r="CL20" i="6"/>
  <c r="CM20" i="6"/>
  <c r="CN20" i="6"/>
  <c r="CO20" i="6"/>
  <c r="CL16" i="6"/>
  <c r="CM16" i="6"/>
  <c r="CN16" i="6"/>
  <c r="CO16" i="6"/>
  <c r="CL12" i="6"/>
  <c r="CM12" i="6"/>
  <c r="CN12" i="6"/>
  <c r="CO12" i="6"/>
  <c r="CL8" i="6"/>
  <c r="CM8" i="6"/>
  <c r="CN8" i="6"/>
  <c r="CO8" i="6"/>
  <c r="AZ46" i="6"/>
  <c r="CL46" i="6" s="1"/>
  <c r="AZ7" i="6"/>
  <c r="CA7" i="6"/>
  <c r="BE487" i="6"/>
  <c r="BI487" i="6"/>
  <c r="CB487" i="6"/>
  <c r="CF487" i="6"/>
  <c r="CJ487" i="6"/>
  <c r="BB487" i="6"/>
  <c r="BF487" i="6"/>
  <c r="BJ487" i="6"/>
  <c r="CC487" i="6"/>
  <c r="CG487" i="6"/>
  <c r="CK487" i="6"/>
  <c r="BC487" i="6"/>
  <c r="BK487" i="6"/>
  <c r="CH487" i="6"/>
  <c r="BD487" i="6"/>
  <c r="CI487" i="6"/>
  <c r="BG487" i="6"/>
  <c r="BH487" i="6"/>
  <c r="CD487" i="6"/>
  <c r="CE487" i="6"/>
  <c r="AV487" i="6"/>
  <c r="AV484" i="6"/>
  <c r="BD484" i="6"/>
  <c r="BH484" i="6"/>
  <c r="CE484" i="6"/>
  <c r="CI484" i="6"/>
  <c r="BE484" i="6"/>
  <c r="BI484" i="6"/>
  <c r="CB484" i="6"/>
  <c r="CF484" i="6"/>
  <c r="CJ484" i="6"/>
  <c r="BB484" i="6"/>
  <c r="BJ484" i="6"/>
  <c r="CG484" i="6"/>
  <c r="BC484" i="6"/>
  <c r="BK484" i="6"/>
  <c r="CH484" i="6"/>
  <c r="BF484" i="6"/>
  <c r="CK484" i="6"/>
  <c r="BG484" i="6"/>
  <c r="CC484" i="6"/>
  <c r="CD484" i="6"/>
  <c r="AV480" i="6"/>
  <c r="BD480" i="6"/>
  <c r="BH480" i="6"/>
  <c r="CE480" i="6"/>
  <c r="CI480" i="6"/>
  <c r="BE480" i="6"/>
  <c r="BI480" i="6"/>
  <c r="CB480" i="6"/>
  <c r="CF480" i="6"/>
  <c r="CJ480" i="6"/>
  <c r="BF480" i="6"/>
  <c r="CC480" i="6"/>
  <c r="CK480" i="6"/>
  <c r="BG480" i="6"/>
  <c r="CD480" i="6"/>
  <c r="BJ480" i="6"/>
  <c r="BK480" i="6"/>
  <c r="BB480" i="6"/>
  <c r="BC480" i="6"/>
  <c r="CG480" i="6"/>
  <c r="CH480" i="6"/>
  <c r="BE447" i="6"/>
  <c r="BI447" i="6"/>
  <c r="CB447" i="6"/>
  <c r="CF447" i="6"/>
  <c r="CJ447" i="6"/>
  <c r="BB447" i="6"/>
  <c r="BF447" i="6"/>
  <c r="BJ447" i="6"/>
  <c r="CC447" i="6"/>
  <c r="CG447" i="6"/>
  <c r="CK447" i="6"/>
  <c r="BC447" i="6"/>
  <c r="BK447" i="6"/>
  <c r="CH447" i="6"/>
  <c r="BD447" i="6"/>
  <c r="CI447" i="6"/>
  <c r="CD447" i="6"/>
  <c r="CE447" i="6"/>
  <c r="BG447" i="6"/>
  <c r="BH447" i="6"/>
  <c r="AV447" i="6"/>
  <c r="AV443" i="6"/>
  <c r="BE443" i="6"/>
  <c r="BI443" i="6"/>
  <c r="CB443" i="6"/>
  <c r="CF443" i="6"/>
  <c r="CJ443" i="6"/>
  <c r="BB443" i="6"/>
  <c r="BF443" i="6"/>
  <c r="BJ443" i="6"/>
  <c r="CC443" i="6"/>
  <c r="CG443" i="6"/>
  <c r="CK443" i="6"/>
  <c r="BG443" i="6"/>
  <c r="CD443" i="6"/>
  <c r="BH443" i="6"/>
  <c r="CE443" i="6"/>
  <c r="BC443" i="6"/>
  <c r="CH443" i="6"/>
  <c r="BD443" i="6"/>
  <c r="CI443" i="6"/>
  <c r="BK443" i="6"/>
  <c r="AV403" i="6"/>
  <c r="BE403" i="6"/>
  <c r="BI403" i="6"/>
  <c r="CB403" i="6"/>
  <c r="CF403" i="6"/>
  <c r="CJ403" i="6"/>
  <c r="BB403" i="6"/>
  <c r="BF403" i="6"/>
  <c r="BJ403" i="6"/>
  <c r="CC403" i="6"/>
  <c r="CG403" i="6"/>
  <c r="CK403" i="6"/>
  <c r="BG403" i="6"/>
  <c r="CD403" i="6"/>
  <c r="BH403" i="6"/>
  <c r="CE403" i="6"/>
  <c r="BK403" i="6"/>
  <c r="CH403" i="6"/>
  <c r="CI403" i="6"/>
  <c r="BC403" i="6"/>
  <c r="BD403" i="6"/>
  <c r="AV396" i="6"/>
  <c r="BD396" i="6"/>
  <c r="BH396" i="6"/>
  <c r="CE396" i="6"/>
  <c r="CI396" i="6"/>
  <c r="BE396" i="6"/>
  <c r="BI396" i="6"/>
  <c r="CB396" i="6"/>
  <c r="CF396" i="6"/>
  <c r="CJ396" i="6"/>
  <c r="BB396" i="6"/>
  <c r="BJ396" i="6"/>
  <c r="CG396" i="6"/>
  <c r="BC396" i="6"/>
  <c r="BK396" i="6"/>
  <c r="CH396" i="6"/>
  <c r="CC396" i="6"/>
  <c r="CD396" i="6"/>
  <c r="BF396" i="6"/>
  <c r="BG396" i="6"/>
  <c r="CK396" i="6"/>
  <c r="AV392" i="6"/>
  <c r="BD392" i="6"/>
  <c r="BH392" i="6"/>
  <c r="CE392" i="6"/>
  <c r="CI392" i="6"/>
  <c r="BE392" i="6"/>
  <c r="BI392" i="6"/>
  <c r="CB392" i="6"/>
  <c r="CF392" i="6"/>
  <c r="CJ392" i="6"/>
  <c r="BF392" i="6"/>
  <c r="CC392" i="6"/>
  <c r="CK392" i="6"/>
  <c r="BG392" i="6"/>
  <c r="CD392" i="6"/>
  <c r="BB392" i="6"/>
  <c r="CG392" i="6"/>
  <c r="BC392" i="6"/>
  <c r="CH392" i="6"/>
  <c r="BJ392" i="6"/>
  <c r="BK392" i="6"/>
  <c r="AV168" i="6"/>
  <c r="BC168" i="6"/>
  <c r="BG168" i="6"/>
  <c r="BK168" i="6"/>
  <c r="CD168" i="6"/>
  <c r="CH168" i="6"/>
  <c r="BD168" i="6"/>
  <c r="BH168" i="6"/>
  <c r="CE168" i="6"/>
  <c r="CI168" i="6"/>
  <c r="BE168" i="6"/>
  <c r="CB168" i="6"/>
  <c r="CJ168" i="6"/>
  <c r="BF168" i="6"/>
  <c r="CC168" i="6"/>
  <c r="CK168" i="6"/>
  <c r="BI168" i="6"/>
  <c r="BJ168" i="6"/>
  <c r="CF168" i="6"/>
  <c r="CG168" i="6"/>
  <c r="BB168" i="6"/>
  <c r="BC501" i="6"/>
  <c r="BG501" i="6"/>
  <c r="BK501" i="6"/>
  <c r="CD501" i="6"/>
  <c r="CH501" i="6"/>
  <c r="BD501" i="6"/>
  <c r="BH501" i="6"/>
  <c r="CE501" i="6"/>
  <c r="CI501" i="6"/>
  <c r="BE501" i="6"/>
  <c r="CB501" i="6"/>
  <c r="CJ501" i="6"/>
  <c r="BF501" i="6"/>
  <c r="CC501" i="6"/>
  <c r="CK501" i="6"/>
  <c r="CF501" i="6"/>
  <c r="BB501" i="6"/>
  <c r="CG501" i="6"/>
  <c r="BI501" i="6"/>
  <c r="BJ501" i="6"/>
  <c r="AV501" i="6"/>
  <c r="AV497" i="6"/>
  <c r="BC497" i="6"/>
  <c r="BG497" i="6"/>
  <c r="BK497" i="6"/>
  <c r="CD497" i="6"/>
  <c r="CH497" i="6"/>
  <c r="BD497" i="6"/>
  <c r="BH497" i="6"/>
  <c r="CE497" i="6"/>
  <c r="CI497" i="6"/>
  <c r="BI497" i="6"/>
  <c r="CF497" i="6"/>
  <c r="BB497" i="6"/>
  <c r="BJ497" i="6"/>
  <c r="CG497" i="6"/>
  <c r="BE497" i="6"/>
  <c r="CJ497" i="6"/>
  <c r="BF497" i="6"/>
  <c r="CK497" i="6"/>
  <c r="CB497" i="6"/>
  <c r="CC497" i="6"/>
  <c r="AV494" i="6"/>
  <c r="BB494" i="6"/>
  <c r="BF494" i="6"/>
  <c r="BJ494" i="6"/>
  <c r="CC494" i="6"/>
  <c r="CG494" i="6"/>
  <c r="CK494" i="6"/>
  <c r="BC494" i="6"/>
  <c r="BG494" i="6"/>
  <c r="BK494" i="6"/>
  <c r="CD494" i="6"/>
  <c r="CH494" i="6"/>
  <c r="BH494" i="6"/>
  <c r="CE494" i="6"/>
  <c r="BI494" i="6"/>
  <c r="CF494" i="6"/>
  <c r="BD494" i="6"/>
  <c r="CI494" i="6"/>
  <c r="BE494" i="6"/>
  <c r="CJ494" i="6"/>
  <c r="CB494" i="6"/>
  <c r="AV490" i="6"/>
  <c r="BB490" i="6"/>
  <c r="BF490" i="6"/>
  <c r="BJ490" i="6"/>
  <c r="CC490" i="6"/>
  <c r="CG490" i="6"/>
  <c r="CK490" i="6"/>
  <c r="BC490" i="6"/>
  <c r="BG490" i="6"/>
  <c r="BK490" i="6"/>
  <c r="CD490" i="6"/>
  <c r="CH490" i="6"/>
  <c r="BD490" i="6"/>
  <c r="CI490" i="6"/>
  <c r="BE490" i="6"/>
  <c r="CB490" i="6"/>
  <c r="CJ490" i="6"/>
  <c r="BH490" i="6"/>
  <c r="BI490" i="6"/>
  <c r="CE490" i="6"/>
  <c r="CF490" i="6"/>
  <c r="AV450" i="6"/>
  <c r="BB450" i="6"/>
  <c r="BF450" i="6"/>
  <c r="BJ450" i="6"/>
  <c r="CC450" i="6"/>
  <c r="CG450" i="6"/>
  <c r="CK450" i="6"/>
  <c r="BC450" i="6"/>
  <c r="BG450" i="6"/>
  <c r="BK450" i="6"/>
  <c r="CD450" i="6"/>
  <c r="CH450" i="6"/>
  <c r="BD450" i="6"/>
  <c r="CI450" i="6"/>
  <c r="BE450" i="6"/>
  <c r="CB450" i="6"/>
  <c r="CJ450" i="6"/>
  <c r="CE450" i="6"/>
  <c r="CF450" i="6"/>
  <c r="BH450" i="6"/>
  <c r="BI450" i="6"/>
  <c r="AV413" i="6"/>
  <c r="BC413" i="6"/>
  <c r="BG413" i="6"/>
  <c r="BK413" i="6"/>
  <c r="CD413" i="6"/>
  <c r="CH413" i="6"/>
  <c r="BD413" i="6"/>
  <c r="BH413" i="6"/>
  <c r="CE413" i="6"/>
  <c r="CI413" i="6"/>
  <c r="BE413" i="6"/>
  <c r="CB413" i="6"/>
  <c r="CJ413" i="6"/>
  <c r="BF413" i="6"/>
  <c r="CC413" i="6"/>
  <c r="CK413" i="6"/>
  <c r="BI413" i="6"/>
  <c r="BJ413" i="6"/>
  <c r="BB413" i="6"/>
  <c r="CF413" i="6"/>
  <c r="CG413" i="6"/>
  <c r="AV409" i="6"/>
  <c r="BC409" i="6"/>
  <c r="BG409" i="6"/>
  <c r="BK409" i="6"/>
  <c r="CD409" i="6"/>
  <c r="CH409" i="6"/>
  <c r="BD409" i="6"/>
  <c r="BH409" i="6"/>
  <c r="CE409" i="6"/>
  <c r="CI409" i="6"/>
  <c r="BI409" i="6"/>
  <c r="CF409" i="6"/>
  <c r="BB409" i="6"/>
  <c r="BJ409" i="6"/>
  <c r="CG409" i="6"/>
  <c r="CB409" i="6"/>
  <c r="CC409" i="6"/>
  <c r="CJ409" i="6"/>
  <c r="CK409" i="6"/>
  <c r="BE409" i="6"/>
  <c r="BF409" i="6"/>
  <c r="AV406" i="6"/>
  <c r="BB406" i="6"/>
  <c r="BF406" i="6"/>
  <c r="BJ406" i="6"/>
  <c r="CC406" i="6"/>
  <c r="CG406" i="6"/>
  <c r="CK406" i="6"/>
  <c r="BC406" i="6"/>
  <c r="BG406" i="6"/>
  <c r="BK406" i="6"/>
  <c r="CD406" i="6"/>
  <c r="CH406" i="6"/>
  <c r="BH406" i="6"/>
  <c r="CE406" i="6"/>
  <c r="BI406" i="6"/>
  <c r="CF406" i="6"/>
  <c r="CB406" i="6"/>
  <c r="CI406" i="6"/>
  <c r="CJ406" i="6"/>
  <c r="BD406" i="6"/>
  <c r="BE406" i="6"/>
  <c r="BC373" i="6"/>
  <c r="BG373" i="6"/>
  <c r="BK373" i="6"/>
  <c r="CD373" i="6"/>
  <c r="CH373" i="6"/>
  <c r="BD373" i="6"/>
  <c r="BH373" i="6"/>
  <c r="CE373" i="6"/>
  <c r="CI373" i="6"/>
  <c r="BE373" i="6"/>
  <c r="CB373" i="6"/>
  <c r="CJ373" i="6"/>
  <c r="BF373" i="6"/>
  <c r="CC373" i="6"/>
  <c r="CK373" i="6"/>
  <c r="CF373" i="6"/>
  <c r="BB373" i="6"/>
  <c r="CG373" i="6"/>
  <c r="BI373" i="6"/>
  <c r="BJ373" i="6"/>
  <c r="AV373" i="6"/>
  <c r="AV370" i="6"/>
  <c r="BB370" i="6"/>
  <c r="BF370" i="6"/>
  <c r="BJ370" i="6"/>
  <c r="CC370" i="6"/>
  <c r="CG370" i="6"/>
  <c r="CK370" i="6"/>
  <c r="BC370" i="6"/>
  <c r="BG370" i="6"/>
  <c r="BK370" i="6"/>
  <c r="CD370" i="6"/>
  <c r="CH370" i="6"/>
  <c r="BD370" i="6"/>
  <c r="CI370" i="6"/>
  <c r="BE370" i="6"/>
  <c r="CB370" i="6"/>
  <c r="CJ370" i="6"/>
  <c r="CE370" i="6"/>
  <c r="CF370" i="6"/>
  <c r="BH370" i="6"/>
  <c r="BI370" i="6"/>
  <c r="BC357" i="6"/>
  <c r="BG357" i="6"/>
  <c r="BK357" i="6"/>
  <c r="CD357" i="6"/>
  <c r="CH357" i="6"/>
  <c r="BD357" i="6"/>
  <c r="BH357" i="6"/>
  <c r="CE357" i="6"/>
  <c r="CI357" i="6"/>
  <c r="BE357" i="6"/>
  <c r="CB357" i="6"/>
  <c r="CJ357" i="6"/>
  <c r="BF357" i="6"/>
  <c r="CC357" i="6"/>
  <c r="CK357" i="6"/>
  <c r="CF357" i="6"/>
  <c r="BB357" i="6"/>
  <c r="CG357" i="6"/>
  <c r="BI357" i="6"/>
  <c r="BJ357" i="6"/>
  <c r="AV357" i="6"/>
  <c r="AV354" i="6"/>
  <c r="BB354" i="6"/>
  <c r="BF354" i="6"/>
  <c r="BJ354" i="6"/>
  <c r="CC354" i="6"/>
  <c r="CG354" i="6"/>
  <c r="CK354" i="6"/>
  <c r="BC354" i="6"/>
  <c r="BG354" i="6"/>
  <c r="BK354" i="6"/>
  <c r="CD354" i="6"/>
  <c r="CH354" i="6"/>
  <c r="BD354" i="6"/>
  <c r="CI354" i="6"/>
  <c r="BE354" i="6"/>
  <c r="CB354" i="6"/>
  <c r="CJ354" i="6"/>
  <c r="CE354" i="6"/>
  <c r="CF354" i="6"/>
  <c r="BH354" i="6"/>
  <c r="BI354" i="6"/>
  <c r="BC341" i="6"/>
  <c r="BG341" i="6"/>
  <c r="BK341" i="6"/>
  <c r="CD341" i="6"/>
  <c r="CH341" i="6"/>
  <c r="BD341" i="6"/>
  <c r="BH341" i="6"/>
  <c r="CE341" i="6"/>
  <c r="CI341" i="6"/>
  <c r="BE341" i="6"/>
  <c r="CB341" i="6"/>
  <c r="CJ341" i="6"/>
  <c r="BF341" i="6"/>
  <c r="CC341" i="6"/>
  <c r="CK341" i="6"/>
  <c r="CF341" i="6"/>
  <c r="BB341" i="6"/>
  <c r="CG341" i="6"/>
  <c r="BI341" i="6"/>
  <c r="BJ341" i="6"/>
  <c r="AV341" i="6"/>
  <c r="AV337" i="6"/>
  <c r="BC337" i="6"/>
  <c r="BG337" i="6"/>
  <c r="BK337" i="6"/>
  <c r="CD337" i="6"/>
  <c r="CH337" i="6"/>
  <c r="BD337" i="6"/>
  <c r="BH337" i="6"/>
  <c r="CE337" i="6"/>
  <c r="CI337" i="6"/>
  <c r="BI337" i="6"/>
  <c r="CF337" i="6"/>
  <c r="BB337" i="6"/>
  <c r="BJ337" i="6"/>
  <c r="CG337" i="6"/>
  <c r="BE337" i="6"/>
  <c r="CJ337" i="6"/>
  <c r="BF337" i="6"/>
  <c r="CK337" i="6"/>
  <c r="CB337" i="6"/>
  <c r="CC337" i="6"/>
  <c r="AV333" i="6"/>
  <c r="BC333" i="6"/>
  <c r="BG333" i="6"/>
  <c r="BK333" i="6"/>
  <c r="CD333" i="6"/>
  <c r="CH333" i="6"/>
  <c r="BD333" i="6"/>
  <c r="BH333" i="6"/>
  <c r="CE333" i="6"/>
  <c r="CI333" i="6"/>
  <c r="BE333" i="6"/>
  <c r="CB333" i="6"/>
  <c r="CJ333" i="6"/>
  <c r="BF333" i="6"/>
  <c r="CC333" i="6"/>
  <c r="CK333" i="6"/>
  <c r="BI333" i="6"/>
  <c r="BJ333" i="6"/>
  <c r="CF333" i="6"/>
  <c r="CG333" i="6"/>
  <c r="BB333" i="6"/>
  <c r="AV329" i="6"/>
  <c r="BC329" i="6"/>
  <c r="BG329" i="6"/>
  <c r="BK329" i="6"/>
  <c r="CD329" i="6"/>
  <c r="CH329" i="6"/>
  <c r="BD329" i="6"/>
  <c r="BH329" i="6"/>
  <c r="CE329" i="6"/>
  <c r="CI329" i="6"/>
  <c r="BI329" i="6"/>
  <c r="CF329" i="6"/>
  <c r="BB329" i="6"/>
  <c r="BJ329" i="6"/>
  <c r="CG329" i="6"/>
  <c r="CB329" i="6"/>
  <c r="CC329" i="6"/>
  <c r="BE329" i="6"/>
  <c r="BF329" i="6"/>
  <c r="CJ329" i="6"/>
  <c r="CK329" i="6"/>
  <c r="AV325" i="6"/>
  <c r="BC325" i="6"/>
  <c r="BG325" i="6"/>
  <c r="BK325" i="6"/>
  <c r="CD325" i="6"/>
  <c r="CH325" i="6"/>
  <c r="BD325" i="6"/>
  <c r="BH325" i="6"/>
  <c r="CE325" i="6"/>
  <c r="CI325" i="6"/>
  <c r="BE325" i="6"/>
  <c r="CB325" i="6"/>
  <c r="CJ325" i="6"/>
  <c r="BF325" i="6"/>
  <c r="CC325" i="6"/>
  <c r="CK325" i="6"/>
  <c r="CF325" i="6"/>
  <c r="BB325" i="6"/>
  <c r="CG325" i="6"/>
  <c r="BI325" i="6"/>
  <c r="BJ325" i="6"/>
  <c r="AV321" i="6"/>
  <c r="BC321" i="6"/>
  <c r="BG321" i="6"/>
  <c r="BK321" i="6"/>
  <c r="CD321" i="6"/>
  <c r="CH321" i="6"/>
  <c r="BD321" i="6"/>
  <c r="BH321" i="6"/>
  <c r="CE321" i="6"/>
  <c r="CI321" i="6"/>
  <c r="BI321" i="6"/>
  <c r="CF321" i="6"/>
  <c r="BB321" i="6"/>
  <c r="BJ321" i="6"/>
  <c r="CG321" i="6"/>
  <c r="BE321" i="6"/>
  <c r="CJ321" i="6"/>
  <c r="BF321" i="6"/>
  <c r="CK321" i="6"/>
  <c r="CB321" i="6"/>
  <c r="CC321" i="6"/>
  <c r="AV317" i="6"/>
  <c r="BC317" i="6"/>
  <c r="BG317" i="6"/>
  <c r="BK317" i="6"/>
  <c r="CD317" i="6"/>
  <c r="CH317" i="6"/>
  <c r="BD317" i="6"/>
  <c r="BH317" i="6"/>
  <c r="CE317" i="6"/>
  <c r="CI317" i="6"/>
  <c r="BE317" i="6"/>
  <c r="CB317" i="6"/>
  <c r="CJ317" i="6"/>
  <c r="BF317" i="6"/>
  <c r="CC317" i="6"/>
  <c r="CK317" i="6"/>
  <c r="BI317" i="6"/>
  <c r="BJ317" i="6"/>
  <c r="BB317" i="6"/>
  <c r="CF317" i="6"/>
  <c r="CG317" i="6"/>
  <c r="AV313" i="6"/>
  <c r="BC313" i="6"/>
  <c r="BG313" i="6"/>
  <c r="BK313" i="6"/>
  <c r="CD313" i="6"/>
  <c r="CH313" i="6"/>
  <c r="BD313" i="6"/>
  <c r="BH313" i="6"/>
  <c r="CE313" i="6"/>
  <c r="CI313" i="6"/>
  <c r="BI313" i="6"/>
  <c r="CF313" i="6"/>
  <c r="BB313" i="6"/>
  <c r="BJ313" i="6"/>
  <c r="CG313" i="6"/>
  <c r="CB313" i="6"/>
  <c r="CC313" i="6"/>
  <c r="CJ313" i="6"/>
  <c r="CK313" i="6"/>
  <c r="BE313" i="6"/>
  <c r="BF313" i="6"/>
  <c r="AV309" i="6"/>
  <c r="BC309" i="6"/>
  <c r="BG309" i="6"/>
  <c r="BK309" i="6"/>
  <c r="CD309" i="6"/>
  <c r="CH309" i="6"/>
  <c r="BD309" i="6"/>
  <c r="BH309" i="6"/>
  <c r="CE309" i="6"/>
  <c r="CI309" i="6"/>
  <c r="BE309" i="6"/>
  <c r="CB309" i="6"/>
  <c r="CJ309" i="6"/>
  <c r="BF309" i="6"/>
  <c r="CC309" i="6"/>
  <c r="CK309" i="6"/>
  <c r="CF309" i="6"/>
  <c r="BB309" i="6"/>
  <c r="CG309" i="6"/>
  <c r="BI309" i="6"/>
  <c r="BJ309" i="6"/>
  <c r="AV305" i="6"/>
  <c r="BB305" i="6"/>
  <c r="BF305" i="6"/>
  <c r="BJ305" i="6"/>
  <c r="CC305" i="6"/>
  <c r="CG305" i="6"/>
  <c r="CK305" i="6"/>
  <c r="BC305" i="6"/>
  <c r="BG305" i="6"/>
  <c r="BK305" i="6"/>
  <c r="CD305" i="6"/>
  <c r="CH305" i="6"/>
  <c r="BD305" i="6"/>
  <c r="CI305" i="6"/>
  <c r="BE305" i="6"/>
  <c r="CB305" i="6"/>
  <c r="CJ305" i="6"/>
  <c r="CE305" i="6"/>
  <c r="CF305" i="6"/>
  <c r="BH305" i="6"/>
  <c r="BI305" i="6"/>
  <c r="AV301" i="6"/>
  <c r="BB301" i="6"/>
  <c r="BF301" i="6"/>
  <c r="BJ301" i="6"/>
  <c r="CC301" i="6"/>
  <c r="CG301" i="6"/>
  <c r="CK301" i="6"/>
  <c r="BC301" i="6"/>
  <c r="BG301" i="6"/>
  <c r="BK301" i="6"/>
  <c r="CD301" i="6"/>
  <c r="CH301" i="6"/>
  <c r="BH301" i="6"/>
  <c r="CE301" i="6"/>
  <c r="BI301" i="6"/>
  <c r="CF301" i="6"/>
  <c r="BD301" i="6"/>
  <c r="CI301" i="6"/>
  <c r="BE301" i="6"/>
  <c r="CJ301" i="6"/>
  <c r="CB301" i="6"/>
  <c r="AV297" i="6"/>
  <c r="BB297" i="6"/>
  <c r="BF297" i="6"/>
  <c r="BJ297" i="6"/>
  <c r="CC297" i="6"/>
  <c r="CG297" i="6"/>
  <c r="CK297" i="6"/>
  <c r="BC297" i="6"/>
  <c r="BG297" i="6"/>
  <c r="BK297" i="6"/>
  <c r="CD297" i="6"/>
  <c r="CH297" i="6"/>
  <c r="BD297" i="6"/>
  <c r="CI297" i="6"/>
  <c r="BE297" i="6"/>
  <c r="CB297" i="6"/>
  <c r="CJ297" i="6"/>
  <c r="BH297" i="6"/>
  <c r="BI297" i="6"/>
  <c r="CE297" i="6"/>
  <c r="CF297" i="6"/>
  <c r="AV293" i="6"/>
  <c r="BB293" i="6"/>
  <c r="BF293" i="6"/>
  <c r="BJ293" i="6"/>
  <c r="CC293" i="6"/>
  <c r="CG293" i="6"/>
  <c r="CK293" i="6"/>
  <c r="BC293" i="6"/>
  <c r="BG293" i="6"/>
  <c r="BK293" i="6"/>
  <c r="CD293" i="6"/>
  <c r="CH293" i="6"/>
  <c r="BH293" i="6"/>
  <c r="CE293" i="6"/>
  <c r="BI293" i="6"/>
  <c r="CF293" i="6"/>
  <c r="CB293" i="6"/>
  <c r="BD293" i="6"/>
  <c r="BE293" i="6"/>
  <c r="CI293" i="6"/>
  <c r="CJ293" i="6"/>
  <c r="AV289" i="6"/>
  <c r="BB289" i="6"/>
  <c r="BF289" i="6"/>
  <c r="BJ289" i="6"/>
  <c r="CC289" i="6"/>
  <c r="CG289" i="6"/>
  <c r="CK289" i="6"/>
  <c r="BC289" i="6"/>
  <c r="BG289" i="6"/>
  <c r="BK289" i="6"/>
  <c r="CD289" i="6"/>
  <c r="CH289" i="6"/>
  <c r="BD289" i="6"/>
  <c r="CI289" i="6"/>
  <c r="BE289" i="6"/>
  <c r="CB289" i="6"/>
  <c r="CJ289" i="6"/>
  <c r="CE289" i="6"/>
  <c r="CF289" i="6"/>
  <c r="BH289" i="6"/>
  <c r="BI289" i="6"/>
  <c r="AV285" i="6"/>
  <c r="BB285" i="6"/>
  <c r="BF285" i="6"/>
  <c r="BJ285" i="6"/>
  <c r="CC285" i="6"/>
  <c r="CG285" i="6"/>
  <c r="CK285" i="6"/>
  <c r="BC285" i="6"/>
  <c r="BG285" i="6"/>
  <c r="BK285" i="6"/>
  <c r="CD285" i="6"/>
  <c r="CH285" i="6"/>
  <c r="BH285" i="6"/>
  <c r="CE285" i="6"/>
  <c r="BI285" i="6"/>
  <c r="CF285" i="6"/>
  <c r="BD285" i="6"/>
  <c r="CI285" i="6"/>
  <c r="BE285" i="6"/>
  <c r="CJ285" i="6"/>
  <c r="CB285" i="6"/>
  <c r="AV281" i="6"/>
  <c r="BB281" i="6"/>
  <c r="BF281" i="6"/>
  <c r="BJ281" i="6"/>
  <c r="CC281" i="6"/>
  <c r="CG281" i="6"/>
  <c r="CK281" i="6"/>
  <c r="BC281" i="6"/>
  <c r="BG281" i="6"/>
  <c r="BK281" i="6"/>
  <c r="CD281" i="6"/>
  <c r="CH281" i="6"/>
  <c r="BD281" i="6"/>
  <c r="CI281" i="6"/>
  <c r="BE281" i="6"/>
  <c r="CB281" i="6"/>
  <c r="CJ281" i="6"/>
  <c r="BH281" i="6"/>
  <c r="BI281" i="6"/>
  <c r="CE281" i="6"/>
  <c r="CF281" i="6"/>
  <c r="AV277" i="6"/>
  <c r="BB277" i="6"/>
  <c r="BF277" i="6"/>
  <c r="BJ277" i="6"/>
  <c r="CC277" i="6"/>
  <c r="CG277" i="6"/>
  <c r="CK277" i="6"/>
  <c r="BC277" i="6"/>
  <c r="BG277" i="6"/>
  <c r="BK277" i="6"/>
  <c r="CD277" i="6"/>
  <c r="CH277" i="6"/>
  <c r="BH277" i="6"/>
  <c r="CE277" i="6"/>
  <c r="BI277" i="6"/>
  <c r="CF277" i="6"/>
  <c r="CB277" i="6"/>
  <c r="CI277" i="6"/>
  <c r="CJ277" i="6"/>
  <c r="BD277" i="6"/>
  <c r="BE277" i="6"/>
  <c r="AV273" i="6"/>
  <c r="BB273" i="6"/>
  <c r="BF273" i="6"/>
  <c r="BJ273" i="6"/>
  <c r="CC273" i="6"/>
  <c r="CG273" i="6"/>
  <c r="CK273" i="6"/>
  <c r="BC273" i="6"/>
  <c r="BG273" i="6"/>
  <c r="BK273" i="6"/>
  <c r="CD273" i="6"/>
  <c r="CH273" i="6"/>
  <c r="BD273" i="6"/>
  <c r="CI273" i="6"/>
  <c r="BE273" i="6"/>
  <c r="CB273" i="6"/>
  <c r="CJ273" i="6"/>
  <c r="CE273" i="6"/>
  <c r="CF273" i="6"/>
  <c r="BH273" i="6"/>
  <c r="BI273" i="6"/>
  <c r="AV269" i="6"/>
  <c r="BB269" i="6"/>
  <c r="BF269" i="6"/>
  <c r="BJ269" i="6"/>
  <c r="CC269" i="6"/>
  <c r="CG269" i="6"/>
  <c r="CK269" i="6"/>
  <c r="BC269" i="6"/>
  <c r="BG269" i="6"/>
  <c r="BK269" i="6"/>
  <c r="CD269" i="6"/>
  <c r="CH269" i="6"/>
  <c r="BH269" i="6"/>
  <c r="CE269" i="6"/>
  <c r="BI269" i="6"/>
  <c r="CF269" i="6"/>
  <c r="BD269" i="6"/>
  <c r="CI269" i="6"/>
  <c r="BE269" i="6"/>
  <c r="CJ269" i="6"/>
  <c r="CB269" i="6"/>
  <c r="AV265" i="6"/>
  <c r="BB265" i="6"/>
  <c r="BF265" i="6"/>
  <c r="BJ265" i="6"/>
  <c r="CC265" i="6"/>
  <c r="CG265" i="6"/>
  <c r="CK265" i="6"/>
  <c r="BC265" i="6"/>
  <c r="BG265" i="6"/>
  <c r="BK265" i="6"/>
  <c r="CD265" i="6"/>
  <c r="CH265" i="6"/>
  <c r="BD265" i="6"/>
  <c r="CI265" i="6"/>
  <c r="BE265" i="6"/>
  <c r="CB265" i="6"/>
  <c r="CJ265" i="6"/>
  <c r="BH265" i="6"/>
  <c r="BI265" i="6"/>
  <c r="CE265" i="6"/>
  <c r="CF265" i="6"/>
  <c r="AV261" i="6"/>
  <c r="BB261" i="6"/>
  <c r="BF261" i="6"/>
  <c r="BJ261" i="6"/>
  <c r="CC261" i="6"/>
  <c r="CG261" i="6"/>
  <c r="CK261" i="6"/>
  <c r="BC261" i="6"/>
  <c r="BG261" i="6"/>
  <c r="BK261" i="6"/>
  <c r="CD261" i="6"/>
  <c r="CH261" i="6"/>
  <c r="BH261" i="6"/>
  <c r="CE261" i="6"/>
  <c r="BI261" i="6"/>
  <c r="CF261" i="6"/>
  <c r="CB261" i="6"/>
  <c r="BD261" i="6"/>
  <c r="BE261" i="6"/>
  <c r="CI261" i="6"/>
  <c r="CJ261" i="6"/>
  <c r="AV257" i="6"/>
  <c r="BB257" i="6"/>
  <c r="BF257" i="6"/>
  <c r="BJ257" i="6"/>
  <c r="CC257" i="6"/>
  <c r="CG257" i="6"/>
  <c r="CK257" i="6"/>
  <c r="BC257" i="6"/>
  <c r="BG257" i="6"/>
  <c r="BK257" i="6"/>
  <c r="CD257" i="6"/>
  <c r="CH257" i="6"/>
  <c r="BD257" i="6"/>
  <c r="CI257" i="6"/>
  <c r="BE257" i="6"/>
  <c r="CB257" i="6"/>
  <c r="CJ257" i="6"/>
  <c r="CE257" i="6"/>
  <c r="CF257" i="6"/>
  <c r="BH257" i="6"/>
  <c r="BI257" i="6"/>
  <c r="AV253" i="6"/>
  <c r="BB253" i="6"/>
  <c r="BF253" i="6"/>
  <c r="BJ253" i="6"/>
  <c r="CC253" i="6"/>
  <c r="CG253" i="6"/>
  <c r="CK253" i="6"/>
  <c r="BC253" i="6"/>
  <c r="BG253" i="6"/>
  <c r="BK253" i="6"/>
  <c r="CD253" i="6"/>
  <c r="CH253" i="6"/>
  <c r="BH253" i="6"/>
  <c r="CE253" i="6"/>
  <c r="BI253" i="6"/>
  <c r="CF253" i="6"/>
  <c r="BD253" i="6"/>
  <c r="CI253" i="6"/>
  <c r="BE253" i="6"/>
  <c r="CJ253" i="6"/>
  <c r="CB253" i="6"/>
  <c r="AV249" i="6"/>
  <c r="BB249" i="6"/>
  <c r="BF249" i="6"/>
  <c r="BJ249" i="6"/>
  <c r="CC249" i="6"/>
  <c r="CG249" i="6"/>
  <c r="CK249" i="6"/>
  <c r="BC249" i="6"/>
  <c r="BG249" i="6"/>
  <c r="BK249" i="6"/>
  <c r="CD249" i="6"/>
  <c r="CH249" i="6"/>
  <c r="BD249" i="6"/>
  <c r="CI249" i="6"/>
  <c r="BE249" i="6"/>
  <c r="CB249" i="6"/>
  <c r="CJ249" i="6"/>
  <c r="BH249" i="6"/>
  <c r="BI249" i="6"/>
  <c r="CE249" i="6"/>
  <c r="CF249" i="6"/>
  <c r="AV245" i="6"/>
  <c r="BB245" i="6"/>
  <c r="BF245" i="6"/>
  <c r="BJ245" i="6"/>
  <c r="CC245" i="6"/>
  <c r="CG245" i="6"/>
  <c r="CK245" i="6"/>
  <c r="BC245" i="6"/>
  <c r="BG245" i="6"/>
  <c r="BK245" i="6"/>
  <c r="CD245" i="6"/>
  <c r="CH245" i="6"/>
  <c r="BH245" i="6"/>
  <c r="CE245" i="6"/>
  <c r="BI245" i="6"/>
  <c r="CF245" i="6"/>
  <c r="CB245" i="6"/>
  <c r="CI245" i="6"/>
  <c r="CJ245" i="6"/>
  <c r="BD245" i="6"/>
  <c r="BE245" i="6"/>
  <c r="AV241" i="6"/>
  <c r="BB241" i="6"/>
  <c r="BF241" i="6"/>
  <c r="BJ241" i="6"/>
  <c r="CC241" i="6"/>
  <c r="CG241" i="6"/>
  <c r="CK241" i="6"/>
  <c r="BC241" i="6"/>
  <c r="BG241" i="6"/>
  <c r="BK241" i="6"/>
  <c r="CD241" i="6"/>
  <c r="CH241" i="6"/>
  <c r="BH241" i="6"/>
  <c r="CE241" i="6"/>
  <c r="BI241" i="6"/>
  <c r="CF241" i="6"/>
  <c r="CB241" i="6"/>
  <c r="CI241" i="6"/>
  <c r="CJ241" i="6"/>
  <c r="BD241" i="6"/>
  <c r="BE241" i="6"/>
  <c r="AV237" i="6"/>
  <c r="BB237" i="6"/>
  <c r="BF237" i="6"/>
  <c r="BJ237" i="6"/>
  <c r="CC237" i="6"/>
  <c r="CG237" i="6"/>
  <c r="CK237" i="6"/>
  <c r="BC237" i="6"/>
  <c r="BG237" i="6"/>
  <c r="BK237" i="6"/>
  <c r="CD237" i="6"/>
  <c r="CH237" i="6"/>
  <c r="BD237" i="6"/>
  <c r="CI237" i="6"/>
  <c r="BE237" i="6"/>
  <c r="CB237" i="6"/>
  <c r="CJ237" i="6"/>
  <c r="CE237" i="6"/>
  <c r="CF237" i="6"/>
  <c r="BH237" i="6"/>
  <c r="BI237" i="6"/>
  <c r="AV233" i="6"/>
  <c r="BB233" i="6"/>
  <c r="BF233" i="6"/>
  <c r="BJ233" i="6"/>
  <c r="CC233" i="6"/>
  <c r="CG233" i="6"/>
  <c r="CK233" i="6"/>
  <c r="BC233" i="6"/>
  <c r="BG233" i="6"/>
  <c r="BK233" i="6"/>
  <c r="CD233" i="6"/>
  <c r="CH233" i="6"/>
  <c r="BH233" i="6"/>
  <c r="CE233" i="6"/>
  <c r="BI233" i="6"/>
  <c r="CF233" i="6"/>
  <c r="BD233" i="6"/>
  <c r="CI233" i="6"/>
  <c r="BE233" i="6"/>
  <c r="CJ233" i="6"/>
  <c r="CB233" i="6"/>
  <c r="AV229" i="6"/>
  <c r="BB229" i="6"/>
  <c r="BF229" i="6"/>
  <c r="BJ229" i="6"/>
  <c r="CC229" i="6"/>
  <c r="CG229" i="6"/>
  <c r="CK229" i="6"/>
  <c r="BC229" i="6"/>
  <c r="BG229" i="6"/>
  <c r="BK229" i="6"/>
  <c r="CD229" i="6"/>
  <c r="CH229" i="6"/>
  <c r="BD229" i="6"/>
  <c r="CI229" i="6"/>
  <c r="BE229" i="6"/>
  <c r="CB229" i="6"/>
  <c r="CJ229" i="6"/>
  <c r="BH229" i="6"/>
  <c r="BI229" i="6"/>
  <c r="CE229" i="6"/>
  <c r="CF229" i="6"/>
  <c r="AV225" i="6"/>
  <c r="BB225" i="6"/>
  <c r="BF225" i="6"/>
  <c r="BJ225" i="6"/>
  <c r="CC225" i="6"/>
  <c r="CG225" i="6"/>
  <c r="CK225" i="6"/>
  <c r="BC225" i="6"/>
  <c r="BG225" i="6"/>
  <c r="BK225" i="6"/>
  <c r="CD225" i="6"/>
  <c r="CH225" i="6"/>
  <c r="BH225" i="6"/>
  <c r="CE225" i="6"/>
  <c r="BI225" i="6"/>
  <c r="CF225" i="6"/>
  <c r="CB225" i="6"/>
  <c r="BD225" i="6"/>
  <c r="BE225" i="6"/>
  <c r="CI225" i="6"/>
  <c r="CJ225" i="6"/>
  <c r="AV221" i="6"/>
  <c r="BB221" i="6"/>
  <c r="BF221" i="6"/>
  <c r="BJ221" i="6"/>
  <c r="CC221" i="6"/>
  <c r="CG221" i="6"/>
  <c r="CK221" i="6"/>
  <c r="BC221" i="6"/>
  <c r="BG221" i="6"/>
  <c r="BK221" i="6"/>
  <c r="CD221" i="6"/>
  <c r="CH221" i="6"/>
  <c r="BD221" i="6"/>
  <c r="CI221" i="6"/>
  <c r="BE221" i="6"/>
  <c r="CB221" i="6"/>
  <c r="CJ221" i="6"/>
  <c r="CE221" i="6"/>
  <c r="CF221" i="6"/>
  <c r="BH221" i="6"/>
  <c r="BI221" i="6"/>
  <c r="AV217" i="6"/>
  <c r="BB217" i="6"/>
  <c r="BF217" i="6"/>
  <c r="BJ217" i="6"/>
  <c r="CC217" i="6"/>
  <c r="CG217" i="6"/>
  <c r="CK217" i="6"/>
  <c r="BC217" i="6"/>
  <c r="BG217" i="6"/>
  <c r="BK217" i="6"/>
  <c r="CD217" i="6"/>
  <c r="CH217" i="6"/>
  <c r="BH217" i="6"/>
  <c r="CE217" i="6"/>
  <c r="BI217" i="6"/>
  <c r="CF217" i="6"/>
  <c r="BD217" i="6"/>
  <c r="CI217" i="6"/>
  <c r="BE217" i="6"/>
  <c r="CJ217" i="6"/>
  <c r="CB217" i="6"/>
  <c r="AV213" i="6"/>
  <c r="BB213" i="6"/>
  <c r="BF213" i="6"/>
  <c r="BJ213" i="6"/>
  <c r="CC213" i="6"/>
  <c r="CG213" i="6"/>
  <c r="CK213" i="6"/>
  <c r="BC213" i="6"/>
  <c r="BG213" i="6"/>
  <c r="BK213" i="6"/>
  <c r="CD213" i="6"/>
  <c r="CH213" i="6"/>
  <c r="BD213" i="6"/>
  <c r="CI213" i="6"/>
  <c r="BE213" i="6"/>
  <c r="CB213" i="6"/>
  <c r="CJ213" i="6"/>
  <c r="BH213" i="6"/>
  <c r="BI213" i="6"/>
  <c r="CE213" i="6"/>
  <c r="CF213" i="6"/>
  <c r="AV209" i="6"/>
  <c r="BB209" i="6"/>
  <c r="BF209" i="6"/>
  <c r="BJ209" i="6"/>
  <c r="CC209" i="6"/>
  <c r="CG209" i="6"/>
  <c r="CK209" i="6"/>
  <c r="BC209" i="6"/>
  <c r="BG209" i="6"/>
  <c r="BK209" i="6"/>
  <c r="CD209" i="6"/>
  <c r="CH209" i="6"/>
  <c r="BH209" i="6"/>
  <c r="CE209" i="6"/>
  <c r="BI209" i="6"/>
  <c r="CF209" i="6"/>
  <c r="CB209" i="6"/>
  <c r="CI209" i="6"/>
  <c r="CJ209" i="6"/>
  <c r="BD209" i="6"/>
  <c r="BE209" i="6"/>
  <c r="AV205" i="6"/>
  <c r="BB205" i="6"/>
  <c r="BF205" i="6"/>
  <c r="BJ205" i="6"/>
  <c r="CC205" i="6"/>
  <c r="CG205" i="6"/>
  <c r="CK205" i="6"/>
  <c r="BC205" i="6"/>
  <c r="BG205" i="6"/>
  <c r="BK205" i="6"/>
  <c r="CD205" i="6"/>
  <c r="CH205" i="6"/>
  <c r="BD205" i="6"/>
  <c r="CI205" i="6"/>
  <c r="BE205" i="6"/>
  <c r="CB205" i="6"/>
  <c r="CJ205" i="6"/>
  <c r="CE205" i="6"/>
  <c r="CF205" i="6"/>
  <c r="BH205" i="6"/>
  <c r="BI205" i="6"/>
  <c r="AV201" i="6"/>
  <c r="BB201" i="6"/>
  <c r="BF201" i="6"/>
  <c r="BJ201" i="6"/>
  <c r="CC201" i="6"/>
  <c r="CG201" i="6"/>
  <c r="CK201" i="6"/>
  <c r="BC201" i="6"/>
  <c r="BG201" i="6"/>
  <c r="BK201" i="6"/>
  <c r="CD201" i="6"/>
  <c r="CH201" i="6"/>
  <c r="BH201" i="6"/>
  <c r="CE201" i="6"/>
  <c r="BI201" i="6"/>
  <c r="CF201" i="6"/>
  <c r="BD201" i="6"/>
  <c r="CI201" i="6"/>
  <c r="BE201" i="6"/>
  <c r="CJ201" i="6"/>
  <c r="CB201" i="6"/>
  <c r="AV197" i="6"/>
  <c r="BB197" i="6"/>
  <c r="BF197" i="6"/>
  <c r="BJ197" i="6"/>
  <c r="CC197" i="6"/>
  <c r="CG197" i="6"/>
  <c r="CK197" i="6"/>
  <c r="BC197" i="6"/>
  <c r="BG197" i="6"/>
  <c r="BK197" i="6"/>
  <c r="CD197" i="6"/>
  <c r="CH197" i="6"/>
  <c r="BD197" i="6"/>
  <c r="CI197" i="6"/>
  <c r="BE197" i="6"/>
  <c r="CB197" i="6"/>
  <c r="CJ197" i="6"/>
  <c r="BH197" i="6"/>
  <c r="BI197" i="6"/>
  <c r="CE197" i="6"/>
  <c r="CF197" i="6"/>
  <c r="AV193" i="6"/>
  <c r="BB193" i="6"/>
  <c r="BF193" i="6"/>
  <c r="BJ193" i="6"/>
  <c r="CC193" i="6"/>
  <c r="CG193" i="6"/>
  <c r="CK193" i="6"/>
  <c r="BC193" i="6"/>
  <c r="BG193" i="6"/>
  <c r="BK193" i="6"/>
  <c r="CD193" i="6"/>
  <c r="CH193" i="6"/>
  <c r="BH193" i="6"/>
  <c r="CE193" i="6"/>
  <c r="BI193" i="6"/>
  <c r="CF193" i="6"/>
  <c r="CB193" i="6"/>
  <c r="BD193" i="6"/>
  <c r="BE193" i="6"/>
  <c r="CI193" i="6"/>
  <c r="CJ193" i="6"/>
  <c r="AV189" i="6"/>
  <c r="BB189" i="6"/>
  <c r="BF189" i="6"/>
  <c r="BJ189" i="6"/>
  <c r="CC189" i="6"/>
  <c r="CG189" i="6"/>
  <c r="CK189" i="6"/>
  <c r="BC189" i="6"/>
  <c r="BG189" i="6"/>
  <c r="BK189" i="6"/>
  <c r="CD189" i="6"/>
  <c r="CH189" i="6"/>
  <c r="BD189" i="6"/>
  <c r="CI189" i="6"/>
  <c r="BE189" i="6"/>
  <c r="CB189" i="6"/>
  <c r="CJ189" i="6"/>
  <c r="CE189" i="6"/>
  <c r="CF189" i="6"/>
  <c r="BH189" i="6"/>
  <c r="BI189" i="6"/>
  <c r="AV185" i="6"/>
  <c r="BB185" i="6"/>
  <c r="BF185" i="6"/>
  <c r="BJ185" i="6"/>
  <c r="CC185" i="6"/>
  <c r="CG185" i="6"/>
  <c r="CK185" i="6"/>
  <c r="BC185" i="6"/>
  <c r="BG185" i="6"/>
  <c r="BK185" i="6"/>
  <c r="CD185" i="6"/>
  <c r="CH185" i="6"/>
  <c r="BH185" i="6"/>
  <c r="CE185" i="6"/>
  <c r="BI185" i="6"/>
  <c r="CF185" i="6"/>
  <c r="BD185" i="6"/>
  <c r="CI185" i="6"/>
  <c r="BE185" i="6"/>
  <c r="CJ185" i="6"/>
  <c r="CB185" i="6"/>
  <c r="AV181" i="6"/>
  <c r="BB181" i="6"/>
  <c r="BF181" i="6"/>
  <c r="BJ181" i="6"/>
  <c r="CC181" i="6"/>
  <c r="CG181" i="6"/>
  <c r="CK181" i="6"/>
  <c r="BC181" i="6"/>
  <c r="BG181" i="6"/>
  <c r="BK181" i="6"/>
  <c r="CD181" i="6"/>
  <c r="CH181" i="6"/>
  <c r="BD181" i="6"/>
  <c r="CI181" i="6"/>
  <c r="BE181" i="6"/>
  <c r="CB181" i="6"/>
  <c r="CJ181" i="6"/>
  <c r="BH181" i="6"/>
  <c r="BI181" i="6"/>
  <c r="CE181" i="6"/>
  <c r="CF181" i="6"/>
  <c r="AV174" i="6"/>
  <c r="BE174" i="6"/>
  <c r="BI174" i="6"/>
  <c r="CB174" i="6"/>
  <c r="CF174" i="6"/>
  <c r="CJ174" i="6"/>
  <c r="BB174" i="6"/>
  <c r="BF174" i="6"/>
  <c r="BJ174" i="6"/>
  <c r="CC174" i="6"/>
  <c r="CG174" i="6"/>
  <c r="CK174" i="6"/>
  <c r="BG174" i="6"/>
  <c r="CD174" i="6"/>
  <c r="BH174" i="6"/>
  <c r="CE174" i="6"/>
  <c r="BK174" i="6"/>
  <c r="CH174" i="6"/>
  <c r="CI174" i="6"/>
  <c r="BC174" i="6"/>
  <c r="BD174" i="6"/>
  <c r="AV171" i="6"/>
  <c r="BD171" i="6"/>
  <c r="BH171" i="6"/>
  <c r="CE171" i="6"/>
  <c r="CI171" i="6"/>
  <c r="BE171" i="6"/>
  <c r="BI171" i="6"/>
  <c r="CB171" i="6"/>
  <c r="CF171" i="6"/>
  <c r="CJ171" i="6"/>
  <c r="BF171" i="6"/>
  <c r="CC171" i="6"/>
  <c r="CK171" i="6"/>
  <c r="BG171" i="6"/>
  <c r="CD171" i="6"/>
  <c r="BJ171" i="6"/>
  <c r="BK171" i="6"/>
  <c r="CG171" i="6"/>
  <c r="CH171" i="6"/>
  <c r="BB171" i="6"/>
  <c r="BC171" i="6"/>
  <c r="AV467" i="6"/>
  <c r="BE467" i="6"/>
  <c r="BI467" i="6"/>
  <c r="CB467" i="6"/>
  <c r="CF467" i="6"/>
  <c r="CJ467" i="6"/>
  <c r="BB467" i="6"/>
  <c r="BF467" i="6"/>
  <c r="BJ467" i="6"/>
  <c r="CC467" i="6"/>
  <c r="CG467" i="6"/>
  <c r="CK467" i="6"/>
  <c r="BG467" i="6"/>
  <c r="CD467" i="6"/>
  <c r="BH467" i="6"/>
  <c r="CE467" i="6"/>
  <c r="BK467" i="6"/>
  <c r="CH467" i="6"/>
  <c r="CI467" i="6"/>
  <c r="BC467" i="6"/>
  <c r="BD467" i="6"/>
  <c r="AV460" i="6"/>
  <c r="BD460" i="6"/>
  <c r="BH460" i="6"/>
  <c r="CE460" i="6"/>
  <c r="CI460" i="6"/>
  <c r="BE460" i="6"/>
  <c r="BI460" i="6"/>
  <c r="CB460" i="6"/>
  <c r="CF460" i="6"/>
  <c r="CJ460" i="6"/>
  <c r="BB460" i="6"/>
  <c r="BJ460" i="6"/>
  <c r="CG460" i="6"/>
  <c r="BC460" i="6"/>
  <c r="BK460" i="6"/>
  <c r="CH460" i="6"/>
  <c r="CC460" i="6"/>
  <c r="CD460" i="6"/>
  <c r="BF460" i="6"/>
  <c r="BG460" i="6"/>
  <c r="CK460" i="6"/>
  <c r="AV456" i="6"/>
  <c r="BD456" i="6"/>
  <c r="BH456" i="6"/>
  <c r="CE456" i="6"/>
  <c r="CI456" i="6"/>
  <c r="BE456" i="6"/>
  <c r="BI456" i="6"/>
  <c r="CB456" i="6"/>
  <c r="CF456" i="6"/>
  <c r="CJ456" i="6"/>
  <c r="BF456" i="6"/>
  <c r="CC456" i="6"/>
  <c r="CK456" i="6"/>
  <c r="BG456" i="6"/>
  <c r="CD456" i="6"/>
  <c r="BB456" i="6"/>
  <c r="CG456" i="6"/>
  <c r="BC456" i="6"/>
  <c r="CH456" i="6"/>
  <c r="BJ456" i="6"/>
  <c r="BK456" i="6"/>
  <c r="BE423" i="6"/>
  <c r="BI423" i="6"/>
  <c r="CB423" i="6"/>
  <c r="CF423" i="6"/>
  <c r="CJ423" i="6"/>
  <c r="BB423" i="6"/>
  <c r="BF423" i="6"/>
  <c r="BJ423" i="6"/>
  <c r="CC423" i="6"/>
  <c r="CG423" i="6"/>
  <c r="CK423" i="6"/>
  <c r="BC423" i="6"/>
  <c r="BK423" i="6"/>
  <c r="CH423" i="6"/>
  <c r="BD423" i="6"/>
  <c r="CI423" i="6"/>
  <c r="BG423" i="6"/>
  <c r="BH423" i="6"/>
  <c r="CD423" i="6"/>
  <c r="CE423" i="6"/>
  <c r="AV423" i="6"/>
  <c r="AV420" i="6"/>
  <c r="BD420" i="6"/>
  <c r="BH420" i="6"/>
  <c r="CE420" i="6"/>
  <c r="CI420" i="6"/>
  <c r="BE420" i="6"/>
  <c r="BI420" i="6"/>
  <c r="CB420" i="6"/>
  <c r="CF420" i="6"/>
  <c r="CJ420" i="6"/>
  <c r="BB420" i="6"/>
  <c r="BJ420" i="6"/>
  <c r="CG420" i="6"/>
  <c r="BC420" i="6"/>
  <c r="BK420" i="6"/>
  <c r="CH420" i="6"/>
  <c r="BF420" i="6"/>
  <c r="CK420" i="6"/>
  <c r="BG420" i="6"/>
  <c r="CC420" i="6"/>
  <c r="CD420" i="6"/>
  <c r="AV416" i="6"/>
  <c r="BD416" i="6"/>
  <c r="BH416" i="6"/>
  <c r="CE416" i="6"/>
  <c r="CI416" i="6"/>
  <c r="BE416" i="6"/>
  <c r="BI416" i="6"/>
  <c r="CB416" i="6"/>
  <c r="CF416" i="6"/>
  <c r="CJ416" i="6"/>
  <c r="BF416" i="6"/>
  <c r="CC416" i="6"/>
  <c r="CK416" i="6"/>
  <c r="BG416" i="6"/>
  <c r="CD416" i="6"/>
  <c r="BJ416" i="6"/>
  <c r="BK416" i="6"/>
  <c r="BB416" i="6"/>
  <c r="BC416" i="6"/>
  <c r="CG416" i="6"/>
  <c r="CH416" i="6"/>
  <c r="BE383" i="6"/>
  <c r="BI383" i="6"/>
  <c r="CB383" i="6"/>
  <c r="CF383" i="6"/>
  <c r="CJ383" i="6"/>
  <c r="BB383" i="6"/>
  <c r="BF383" i="6"/>
  <c r="BJ383" i="6"/>
  <c r="CC383" i="6"/>
  <c r="CG383" i="6"/>
  <c r="CK383" i="6"/>
  <c r="BC383" i="6"/>
  <c r="BK383" i="6"/>
  <c r="CH383" i="6"/>
  <c r="BD383" i="6"/>
  <c r="CI383" i="6"/>
  <c r="CD383" i="6"/>
  <c r="CE383" i="6"/>
  <c r="BG383" i="6"/>
  <c r="BH383" i="6"/>
  <c r="AV383" i="6"/>
  <c r="AV379" i="6"/>
  <c r="BE379" i="6"/>
  <c r="BI379" i="6"/>
  <c r="CB379" i="6"/>
  <c r="CF379" i="6"/>
  <c r="CJ379" i="6"/>
  <c r="BB379" i="6"/>
  <c r="BF379" i="6"/>
  <c r="BJ379" i="6"/>
  <c r="CC379" i="6"/>
  <c r="CG379" i="6"/>
  <c r="CK379" i="6"/>
  <c r="BG379" i="6"/>
  <c r="CD379" i="6"/>
  <c r="BH379" i="6"/>
  <c r="CE379" i="6"/>
  <c r="BC379" i="6"/>
  <c r="CH379" i="6"/>
  <c r="BD379" i="6"/>
  <c r="CI379" i="6"/>
  <c r="BK379" i="6"/>
  <c r="AV477" i="6"/>
  <c r="BC477" i="6"/>
  <c r="BG477" i="6"/>
  <c r="BK477" i="6"/>
  <c r="CD477" i="6"/>
  <c r="CH477" i="6"/>
  <c r="BD477" i="6"/>
  <c r="BH477" i="6"/>
  <c r="CE477" i="6"/>
  <c r="CI477" i="6"/>
  <c r="BE477" i="6"/>
  <c r="CB477" i="6"/>
  <c r="CJ477" i="6"/>
  <c r="BF477" i="6"/>
  <c r="CC477" i="6"/>
  <c r="CK477" i="6"/>
  <c r="BI477" i="6"/>
  <c r="BJ477" i="6"/>
  <c r="BB477" i="6"/>
  <c r="CF477" i="6"/>
  <c r="CG477" i="6"/>
  <c r="AV473" i="6"/>
  <c r="BC473" i="6"/>
  <c r="BG473" i="6"/>
  <c r="BK473" i="6"/>
  <c r="CD473" i="6"/>
  <c r="CH473" i="6"/>
  <c r="BD473" i="6"/>
  <c r="BH473" i="6"/>
  <c r="CE473" i="6"/>
  <c r="CI473" i="6"/>
  <c r="BI473" i="6"/>
  <c r="CF473" i="6"/>
  <c r="BB473" i="6"/>
  <c r="BJ473" i="6"/>
  <c r="CG473" i="6"/>
  <c r="CB473" i="6"/>
  <c r="CC473" i="6"/>
  <c r="CJ473" i="6"/>
  <c r="CK473" i="6"/>
  <c r="BE473" i="6"/>
  <c r="BF473" i="6"/>
  <c r="AV470" i="6"/>
  <c r="BB470" i="6"/>
  <c r="BF470" i="6"/>
  <c r="BJ470" i="6"/>
  <c r="CC470" i="6"/>
  <c r="CG470" i="6"/>
  <c r="CK470" i="6"/>
  <c r="BC470" i="6"/>
  <c r="BG470" i="6"/>
  <c r="BK470" i="6"/>
  <c r="CD470" i="6"/>
  <c r="CH470" i="6"/>
  <c r="BH470" i="6"/>
  <c r="CE470" i="6"/>
  <c r="BI470" i="6"/>
  <c r="CF470" i="6"/>
  <c r="CB470" i="6"/>
  <c r="CI470" i="6"/>
  <c r="CJ470" i="6"/>
  <c r="BD470" i="6"/>
  <c r="BE470" i="6"/>
  <c r="BC437" i="6"/>
  <c r="BG437" i="6"/>
  <c r="BK437" i="6"/>
  <c r="CD437" i="6"/>
  <c r="CH437" i="6"/>
  <c r="BD437" i="6"/>
  <c r="BH437" i="6"/>
  <c r="CE437" i="6"/>
  <c r="CI437" i="6"/>
  <c r="BE437" i="6"/>
  <c r="CB437" i="6"/>
  <c r="CJ437" i="6"/>
  <c r="BF437" i="6"/>
  <c r="CC437" i="6"/>
  <c r="CK437" i="6"/>
  <c r="CF437" i="6"/>
  <c r="BB437" i="6"/>
  <c r="CG437" i="6"/>
  <c r="BI437" i="6"/>
  <c r="BJ437" i="6"/>
  <c r="AV437" i="6"/>
  <c r="AV433" i="6"/>
  <c r="BC433" i="6"/>
  <c r="BG433" i="6"/>
  <c r="BK433" i="6"/>
  <c r="CD433" i="6"/>
  <c r="CH433" i="6"/>
  <c r="BD433" i="6"/>
  <c r="BH433" i="6"/>
  <c r="CE433" i="6"/>
  <c r="CI433" i="6"/>
  <c r="BI433" i="6"/>
  <c r="CF433" i="6"/>
  <c r="BB433" i="6"/>
  <c r="BJ433" i="6"/>
  <c r="CG433" i="6"/>
  <c r="BE433" i="6"/>
  <c r="CJ433" i="6"/>
  <c r="BF433" i="6"/>
  <c r="CK433" i="6"/>
  <c r="CB433" i="6"/>
  <c r="CC433" i="6"/>
  <c r="AV430" i="6"/>
  <c r="BB430" i="6"/>
  <c r="BF430" i="6"/>
  <c r="BJ430" i="6"/>
  <c r="CC430" i="6"/>
  <c r="CG430" i="6"/>
  <c r="CK430" i="6"/>
  <c r="BC430" i="6"/>
  <c r="BG430" i="6"/>
  <c r="BK430" i="6"/>
  <c r="CD430" i="6"/>
  <c r="CH430" i="6"/>
  <c r="BH430" i="6"/>
  <c r="CE430" i="6"/>
  <c r="BI430" i="6"/>
  <c r="CF430" i="6"/>
  <c r="BD430" i="6"/>
  <c r="CI430" i="6"/>
  <c r="BE430" i="6"/>
  <c r="CJ430" i="6"/>
  <c r="CB430" i="6"/>
  <c r="AV426" i="6"/>
  <c r="BB426" i="6"/>
  <c r="BF426" i="6"/>
  <c r="BJ426" i="6"/>
  <c r="CC426" i="6"/>
  <c r="CG426" i="6"/>
  <c r="CK426" i="6"/>
  <c r="BC426" i="6"/>
  <c r="BG426" i="6"/>
  <c r="BK426" i="6"/>
  <c r="CD426" i="6"/>
  <c r="CH426" i="6"/>
  <c r="BD426" i="6"/>
  <c r="CI426" i="6"/>
  <c r="BE426" i="6"/>
  <c r="CB426" i="6"/>
  <c r="CJ426" i="6"/>
  <c r="BH426" i="6"/>
  <c r="BI426" i="6"/>
  <c r="CE426" i="6"/>
  <c r="CF426" i="6"/>
  <c r="AV386" i="6"/>
  <c r="BB386" i="6"/>
  <c r="BF386" i="6"/>
  <c r="BJ386" i="6"/>
  <c r="CC386" i="6"/>
  <c r="CG386" i="6"/>
  <c r="CK386" i="6"/>
  <c r="BC386" i="6"/>
  <c r="BG386" i="6"/>
  <c r="BK386" i="6"/>
  <c r="CD386" i="6"/>
  <c r="CH386" i="6"/>
  <c r="BD386" i="6"/>
  <c r="CI386" i="6"/>
  <c r="BE386" i="6"/>
  <c r="CB386" i="6"/>
  <c r="CJ386" i="6"/>
  <c r="CE386" i="6"/>
  <c r="CF386" i="6"/>
  <c r="BH386" i="6"/>
  <c r="BI386" i="6"/>
  <c r="BC365" i="6"/>
  <c r="BG365" i="6"/>
  <c r="BK365" i="6"/>
  <c r="CD365" i="6"/>
  <c r="CH365" i="6"/>
  <c r="BD365" i="6"/>
  <c r="BH365" i="6"/>
  <c r="CE365" i="6"/>
  <c r="CI365" i="6"/>
  <c r="BE365" i="6"/>
  <c r="CB365" i="6"/>
  <c r="CJ365" i="6"/>
  <c r="BF365" i="6"/>
  <c r="CC365" i="6"/>
  <c r="CK365" i="6"/>
  <c r="BI365" i="6"/>
  <c r="BJ365" i="6"/>
  <c r="CF365" i="6"/>
  <c r="CG365" i="6"/>
  <c r="BB365" i="6"/>
  <c r="AV365" i="6"/>
  <c r="AV362" i="6"/>
  <c r="BB362" i="6"/>
  <c r="BF362" i="6"/>
  <c r="BJ362" i="6"/>
  <c r="CC362" i="6"/>
  <c r="CG362" i="6"/>
  <c r="CK362" i="6"/>
  <c r="BC362" i="6"/>
  <c r="BG362" i="6"/>
  <c r="BK362" i="6"/>
  <c r="CD362" i="6"/>
  <c r="CH362" i="6"/>
  <c r="BD362" i="6"/>
  <c r="CI362" i="6"/>
  <c r="BE362" i="6"/>
  <c r="CB362" i="6"/>
  <c r="CJ362" i="6"/>
  <c r="BH362" i="6"/>
  <c r="BI362" i="6"/>
  <c r="CE362" i="6"/>
  <c r="CF362" i="6"/>
  <c r="BC349" i="6"/>
  <c r="BG349" i="6"/>
  <c r="BK349" i="6"/>
  <c r="CD349" i="6"/>
  <c r="CH349" i="6"/>
  <c r="BD349" i="6"/>
  <c r="BH349" i="6"/>
  <c r="CE349" i="6"/>
  <c r="CI349" i="6"/>
  <c r="BE349" i="6"/>
  <c r="CB349" i="6"/>
  <c r="CJ349" i="6"/>
  <c r="BF349" i="6"/>
  <c r="CC349" i="6"/>
  <c r="CK349" i="6"/>
  <c r="BI349" i="6"/>
  <c r="BJ349" i="6"/>
  <c r="BB349" i="6"/>
  <c r="CF349" i="6"/>
  <c r="CG349" i="6"/>
  <c r="AV349" i="6"/>
  <c r="AV346" i="6"/>
  <c r="BB346" i="6"/>
  <c r="BF346" i="6"/>
  <c r="BJ346" i="6"/>
  <c r="CC346" i="6"/>
  <c r="CG346" i="6"/>
  <c r="CK346" i="6"/>
  <c r="BC346" i="6"/>
  <c r="BG346" i="6"/>
  <c r="BK346" i="6"/>
  <c r="CD346" i="6"/>
  <c r="CH346" i="6"/>
  <c r="BD346" i="6"/>
  <c r="CI346" i="6"/>
  <c r="BE346" i="6"/>
  <c r="CB346" i="6"/>
  <c r="CJ346" i="6"/>
  <c r="BH346" i="6"/>
  <c r="BI346" i="6"/>
  <c r="CE346" i="6"/>
  <c r="CF346" i="6"/>
  <c r="BE162" i="6"/>
  <c r="BI162" i="6"/>
  <c r="CB162" i="6"/>
  <c r="CF162" i="6"/>
  <c r="CJ162" i="6"/>
  <c r="BB162" i="6"/>
  <c r="BF162" i="6"/>
  <c r="BJ162" i="6"/>
  <c r="CC162" i="6"/>
  <c r="CG162" i="6"/>
  <c r="CK162" i="6"/>
  <c r="BC162" i="6"/>
  <c r="BK162" i="6"/>
  <c r="CH162" i="6"/>
  <c r="BD162" i="6"/>
  <c r="CI162" i="6"/>
  <c r="BG162" i="6"/>
  <c r="BH162" i="6"/>
  <c r="CD162" i="6"/>
  <c r="CE162" i="6"/>
  <c r="AV162" i="6"/>
  <c r="AV155" i="6"/>
  <c r="BD155" i="6"/>
  <c r="BH155" i="6"/>
  <c r="CE155" i="6"/>
  <c r="CI155" i="6"/>
  <c r="BE155" i="6"/>
  <c r="BI155" i="6"/>
  <c r="CB155" i="6"/>
  <c r="CF155" i="6"/>
  <c r="CJ155" i="6"/>
  <c r="BF155" i="6"/>
  <c r="CC155" i="6"/>
  <c r="CK155" i="6"/>
  <c r="BG155" i="6"/>
  <c r="CD155" i="6"/>
  <c r="BJ155" i="6"/>
  <c r="BK155" i="6"/>
  <c r="BB155" i="6"/>
  <c r="BC155" i="6"/>
  <c r="CG155" i="6"/>
  <c r="CH155" i="6"/>
  <c r="AV151" i="6"/>
  <c r="BD151" i="6"/>
  <c r="BH151" i="6"/>
  <c r="CE151" i="6"/>
  <c r="CI151" i="6"/>
  <c r="BE151" i="6"/>
  <c r="BI151" i="6"/>
  <c r="CB151" i="6"/>
  <c r="CF151" i="6"/>
  <c r="CJ151" i="6"/>
  <c r="BB151" i="6"/>
  <c r="BJ151" i="6"/>
  <c r="CG151" i="6"/>
  <c r="BC151" i="6"/>
  <c r="BK151" i="6"/>
  <c r="CH151" i="6"/>
  <c r="CC151" i="6"/>
  <c r="CD151" i="6"/>
  <c r="CK151" i="6"/>
  <c r="BF151" i="6"/>
  <c r="BG151" i="6"/>
  <c r="AV147" i="6"/>
  <c r="BD147" i="6"/>
  <c r="BH147" i="6"/>
  <c r="CE147" i="6"/>
  <c r="CI147" i="6"/>
  <c r="BE147" i="6"/>
  <c r="BI147" i="6"/>
  <c r="CB147" i="6"/>
  <c r="CF147" i="6"/>
  <c r="CJ147" i="6"/>
  <c r="BF147" i="6"/>
  <c r="CC147" i="6"/>
  <c r="CK147" i="6"/>
  <c r="BG147" i="6"/>
  <c r="CD147" i="6"/>
  <c r="BB147" i="6"/>
  <c r="CG147" i="6"/>
  <c r="BC147" i="6"/>
  <c r="CH147" i="6"/>
  <c r="BJ147" i="6"/>
  <c r="BK147" i="6"/>
  <c r="AV143" i="6"/>
  <c r="BE143" i="6"/>
  <c r="BI143" i="6"/>
  <c r="CB143" i="6"/>
  <c r="CF143" i="6"/>
  <c r="CJ143" i="6"/>
  <c r="BB143" i="6"/>
  <c r="BF143" i="6"/>
  <c r="BJ143" i="6"/>
  <c r="CC143" i="6"/>
  <c r="CG143" i="6"/>
  <c r="CK143" i="6"/>
  <c r="BG143" i="6"/>
  <c r="CD143" i="6"/>
  <c r="BH143" i="6"/>
  <c r="CE143" i="6"/>
  <c r="BK143" i="6"/>
  <c r="CH143" i="6"/>
  <c r="CI143" i="6"/>
  <c r="BC143" i="6"/>
  <c r="BD143" i="6"/>
  <c r="AV139" i="6"/>
  <c r="BE139" i="6"/>
  <c r="BI139" i="6"/>
  <c r="CB139" i="6"/>
  <c r="CF139" i="6"/>
  <c r="CJ139" i="6"/>
  <c r="BB139" i="6"/>
  <c r="BF139" i="6"/>
  <c r="BJ139" i="6"/>
  <c r="CC139" i="6"/>
  <c r="CG139" i="6"/>
  <c r="CK139" i="6"/>
  <c r="BC139" i="6"/>
  <c r="BK139" i="6"/>
  <c r="CH139" i="6"/>
  <c r="BD139" i="6"/>
  <c r="CI139" i="6"/>
  <c r="CD139" i="6"/>
  <c r="CE139" i="6"/>
  <c r="BG139" i="6"/>
  <c r="BH139" i="6"/>
  <c r="AV135" i="6"/>
  <c r="BE135" i="6"/>
  <c r="BI135" i="6"/>
  <c r="CB135" i="6"/>
  <c r="CF135" i="6"/>
  <c r="CJ135" i="6"/>
  <c r="BB135" i="6"/>
  <c r="BF135" i="6"/>
  <c r="BJ135" i="6"/>
  <c r="CC135" i="6"/>
  <c r="CG135" i="6"/>
  <c r="CK135" i="6"/>
  <c r="BG135" i="6"/>
  <c r="CD135" i="6"/>
  <c r="BH135" i="6"/>
  <c r="CE135" i="6"/>
  <c r="BC135" i="6"/>
  <c r="CH135" i="6"/>
  <c r="BD135" i="6"/>
  <c r="CI135" i="6"/>
  <c r="BK135" i="6"/>
  <c r="AV131" i="6"/>
  <c r="BE131" i="6"/>
  <c r="BI131" i="6"/>
  <c r="CB131" i="6"/>
  <c r="CF131" i="6"/>
  <c r="CJ131" i="6"/>
  <c r="BB131" i="6"/>
  <c r="BF131" i="6"/>
  <c r="BJ131" i="6"/>
  <c r="CC131" i="6"/>
  <c r="CG131" i="6"/>
  <c r="CK131" i="6"/>
  <c r="BC131" i="6"/>
  <c r="BK131" i="6"/>
  <c r="CH131" i="6"/>
  <c r="BD131" i="6"/>
  <c r="CI131" i="6"/>
  <c r="BG131" i="6"/>
  <c r="BH131" i="6"/>
  <c r="CD131" i="6"/>
  <c r="CE131" i="6"/>
  <c r="AV127" i="6"/>
  <c r="BE127" i="6"/>
  <c r="BI127" i="6"/>
  <c r="CB127" i="6"/>
  <c r="CF127" i="6"/>
  <c r="CJ127" i="6"/>
  <c r="BB127" i="6"/>
  <c r="BF127" i="6"/>
  <c r="BJ127" i="6"/>
  <c r="CC127" i="6"/>
  <c r="CG127" i="6"/>
  <c r="CK127" i="6"/>
  <c r="BG127" i="6"/>
  <c r="CD127" i="6"/>
  <c r="BH127" i="6"/>
  <c r="CE127" i="6"/>
  <c r="BK127" i="6"/>
  <c r="BC127" i="6"/>
  <c r="BD127" i="6"/>
  <c r="CH127" i="6"/>
  <c r="CI127" i="6"/>
  <c r="AV123" i="6"/>
  <c r="BE123" i="6"/>
  <c r="BI123" i="6"/>
  <c r="CB123" i="6"/>
  <c r="CF123" i="6"/>
  <c r="CJ123" i="6"/>
  <c r="BB123" i="6"/>
  <c r="BF123" i="6"/>
  <c r="BJ123" i="6"/>
  <c r="CC123" i="6"/>
  <c r="CG123" i="6"/>
  <c r="CK123" i="6"/>
  <c r="BC123" i="6"/>
  <c r="BK123" i="6"/>
  <c r="CH123" i="6"/>
  <c r="BD123" i="6"/>
  <c r="CI123" i="6"/>
  <c r="CD123" i="6"/>
  <c r="CE123" i="6"/>
  <c r="BG123" i="6"/>
  <c r="BH123" i="6"/>
  <c r="AV119" i="6"/>
  <c r="BE119" i="6"/>
  <c r="BI119" i="6"/>
  <c r="CB119" i="6"/>
  <c r="CF119" i="6"/>
  <c r="CJ119" i="6"/>
  <c r="BB119" i="6"/>
  <c r="BF119" i="6"/>
  <c r="BJ119" i="6"/>
  <c r="CC119" i="6"/>
  <c r="CG119" i="6"/>
  <c r="CK119" i="6"/>
  <c r="BG119" i="6"/>
  <c r="CD119" i="6"/>
  <c r="BH119" i="6"/>
  <c r="CE119" i="6"/>
  <c r="BC119" i="6"/>
  <c r="CH119" i="6"/>
  <c r="BD119" i="6"/>
  <c r="CI119" i="6"/>
  <c r="BK119" i="6"/>
  <c r="AV115" i="6"/>
  <c r="BE115" i="6"/>
  <c r="BI115" i="6"/>
  <c r="CB115" i="6"/>
  <c r="CF115" i="6"/>
  <c r="CJ115" i="6"/>
  <c r="BB115" i="6"/>
  <c r="BF115" i="6"/>
  <c r="BJ115" i="6"/>
  <c r="CC115" i="6"/>
  <c r="CG115" i="6"/>
  <c r="CK115" i="6"/>
  <c r="BC115" i="6"/>
  <c r="BK115" i="6"/>
  <c r="CH115" i="6"/>
  <c r="BD115" i="6"/>
  <c r="CI115" i="6"/>
  <c r="BG115" i="6"/>
  <c r="BH115" i="6"/>
  <c r="CD115" i="6"/>
  <c r="CE115" i="6"/>
  <c r="AV111" i="6"/>
  <c r="BC111" i="6"/>
  <c r="BG111" i="6"/>
  <c r="BK111" i="6"/>
  <c r="CD111" i="6"/>
  <c r="CH111" i="6"/>
  <c r="BD111" i="6"/>
  <c r="BH111" i="6"/>
  <c r="CE111" i="6"/>
  <c r="CI111" i="6"/>
  <c r="BE111" i="6"/>
  <c r="CB111" i="6"/>
  <c r="CJ111" i="6"/>
  <c r="BF111" i="6"/>
  <c r="CC111" i="6"/>
  <c r="CK111" i="6"/>
  <c r="CF111" i="6"/>
  <c r="BB111" i="6"/>
  <c r="CG111" i="6"/>
  <c r="BI111" i="6"/>
  <c r="BJ111" i="6"/>
  <c r="AV107" i="6"/>
  <c r="BC107" i="6"/>
  <c r="BG107" i="6"/>
  <c r="BK107" i="6"/>
  <c r="CD107" i="6"/>
  <c r="CH107" i="6"/>
  <c r="BD107" i="6"/>
  <c r="BH107" i="6"/>
  <c r="CE107" i="6"/>
  <c r="CI107" i="6"/>
  <c r="BI107" i="6"/>
  <c r="CF107" i="6"/>
  <c r="BB107" i="6"/>
  <c r="BJ107" i="6"/>
  <c r="CG107" i="6"/>
  <c r="BE107" i="6"/>
  <c r="CJ107" i="6"/>
  <c r="BF107" i="6"/>
  <c r="CK107" i="6"/>
  <c r="CB107" i="6"/>
  <c r="CC107" i="6"/>
  <c r="AV103" i="6"/>
  <c r="BC103" i="6"/>
  <c r="BG103" i="6"/>
  <c r="BK103" i="6"/>
  <c r="CD103" i="6"/>
  <c r="CH103" i="6"/>
  <c r="BD103" i="6"/>
  <c r="BH103" i="6"/>
  <c r="CE103" i="6"/>
  <c r="CI103" i="6"/>
  <c r="BE103" i="6"/>
  <c r="CB103" i="6"/>
  <c r="CJ103" i="6"/>
  <c r="BF103" i="6"/>
  <c r="CC103" i="6"/>
  <c r="CK103" i="6"/>
  <c r="BI103" i="6"/>
  <c r="BJ103" i="6"/>
  <c r="CF103" i="6"/>
  <c r="CG103" i="6"/>
  <c r="BB103" i="6"/>
  <c r="AV99" i="6"/>
  <c r="BC99" i="6"/>
  <c r="BG99" i="6"/>
  <c r="BK99" i="6"/>
  <c r="CD99" i="6"/>
  <c r="CH99" i="6"/>
  <c r="BD99" i="6"/>
  <c r="BH99" i="6"/>
  <c r="CE99" i="6"/>
  <c r="CI99" i="6"/>
  <c r="BI99" i="6"/>
  <c r="CF99" i="6"/>
  <c r="BB99" i="6"/>
  <c r="BJ99" i="6"/>
  <c r="CG99" i="6"/>
  <c r="CB99" i="6"/>
  <c r="CC99" i="6"/>
  <c r="BE99" i="6"/>
  <c r="BF99" i="6"/>
  <c r="CJ99" i="6"/>
  <c r="CK99" i="6"/>
  <c r="AV95" i="6"/>
  <c r="BC95" i="6"/>
  <c r="BG95" i="6"/>
  <c r="BK95" i="6"/>
  <c r="CD95" i="6"/>
  <c r="CH95" i="6"/>
  <c r="BD95" i="6"/>
  <c r="BH95" i="6"/>
  <c r="CE95" i="6"/>
  <c r="CI95" i="6"/>
  <c r="BE95" i="6"/>
  <c r="CB95" i="6"/>
  <c r="CJ95" i="6"/>
  <c r="BF95" i="6"/>
  <c r="CC95" i="6"/>
  <c r="CK95" i="6"/>
  <c r="CF95" i="6"/>
  <c r="BB95" i="6"/>
  <c r="CG95" i="6"/>
  <c r="BI95" i="6"/>
  <c r="BJ95" i="6"/>
  <c r="AV91" i="6"/>
  <c r="BC91" i="6"/>
  <c r="BG91" i="6"/>
  <c r="BK91" i="6"/>
  <c r="CD91" i="6"/>
  <c r="CH91" i="6"/>
  <c r="BD91" i="6"/>
  <c r="BH91" i="6"/>
  <c r="CE91" i="6"/>
  <c r="CI91" i="6"/>
  <c r="BI91" i="6"/>
  <c r="CF91" i="6"/>
  <c r="BB91" i="6"/>
  <c r="BJ91" i="6"/>
  <c r="CG91" i="6"/>
  <c r="BE91" i="6"/>
  <c r="CJ91" i="6"/>
  <c r="BF91" i="6"/>
  <c r="CK91" i="6"/>
  <c r="CB91" i="6"/>
  <c r="CC91" i="6"/>
  <c r="AV87" i="6"/>
  <c r="BC87" i="6"/>
  <c r="BG87" i="6"/>
  <c r="BK87" i="6"/>
  <c r="CD87" i="6"/>
  <c r="CH87" i="6"/>
  <c r="BD87" i="6"/>
  <c r="BH87" i="6"/>
  <c r="CE87" i="6"/>
  <c r="CI87" i="6"/>
  <c r="BE87" i="6"/>
  <c r="CB87" i="6"/>
  <c r="CJ87" i="6"/>
  <c r="BF87" i="6"/>
  <c r="CC87" i="6"/>
  <c r="CK87" i="6"/>
  <c r="BI87" i="6"/>
  <c r="BJ87" i="6"/>
  <c r="BB87" i="6"/>
  <c r="CF87" i="6"/>
  <c r="CG87" i="6"/>
  <c r="AV83" i="6"/>
  <c r="BC83" i="6"/>
  <c r="BG83" i="6"/>
  <c r="BK83" i="6"/>
  <c r="CD83" i="6"/>
  <c r="CH83" i="6"/>
  <c r="BD83" i="6"/>
  <c r="BH83" i="6"/>
  <c r="CE83" i="6"/>
  <c r="CI83" i="6"/>
  <c r="BI83" i="6"/>
  <c r="CF83" i="6"/>
  <c r="BB83" i="6"/>
  <c r="BJ83" i="6"/>
  <c r="CG83" i="6"/>
  <c r="CB83" i="6"/>
  <c r="CC83" i="6"/>
  <c r="CJ83" i="6"/>
  <c r="CK83" i="6"/>
  <c r="BE83" i="6"/>
  <c r="BF83" i="6"/>
  <c r="AV79" i="6"/>
  <c r="BC79" i="6"/>
  <c r="BG79" i="6"/>
  <c r="BK79" i="6"/>
  <c r="CD79" i="6"/>
  <c r="CH79" i="6"/>
  <c r="BD79" i="6"/>
  <c r="BH79" i="6"/>
  <c r="CE79" i="6"/>
  <c r="CI79" i="6"/>
  <c r="BE79" i="6"/>
  <c r="CB79" i="6"/>
  <c r="CJ79" i="6"/>
  <c r="BF79" i="6"/>
  <c r="CC79" i="6"/>
  <c r="CK79" i="6"/>
  <c r="CF79" i="6"/>
  <c r="BB79" i="6"/>
  <c r="CG79" i="6"/>
  <c r="BI79" i="6"/>
  <c r="BJ79" i="6"/>
  <c r="AV75" i="6"/>
  <c r="BC75" i="6"/>
  <c r="BG75" i="6"/>
  <c r="BK75" i="6"/>
  <c r="CD75" i="6"/>
  <c r="CH75" i="6"/>
  <c r="BD75" i="6"/>
  <c r="BH75" i="6"/>
  <c r="CE75" i="6"/>
  <c r="CI75" i="6"/>
  <c r="BI75" i="6"/>
  <c r="CF75" i="6"/>
  <c r="BB75" i="6"/>
  <c r="BJ75" i="6"/>
  <c r="CG75" i="6"/>
  <c r="BE75" i="6"/>
  <c r="CJ75" i="6"/>
  <c r="BF75" i="6"/>
  <c r="CK75" i="6"/>
  <c r="CB75" i="6"/>
  <c r="CC75" i="6"/>
  <c r="AV71" i="6"/>
  <c r="BC71" i="6"/>
  <c r="BG71" i="6"/>
  <c r="BK71" i="6"/>
  <c r="CD71" i="6"/>
  <c r="CH71" i="6"/>
  <c r="BD71" i="6"/>
  <c r="BH71" i="6"/>
  <c r="CE71" i="6"/>
  <c r="CI71" i="6"/>
  <c r="BE71" i="6"/>
  <c r="CB71" i="6"/>
  <c r="CJ71" i="6"/>
  <c r="BF71" i="6"/>
  <c r="CC71" i="6"/>
  <c r="CK71" i="6"/>
  <c r="BI71" i="6"/>
  <c r="BJ71" i="6"/>
  <c r="CF71" i="6"/>
  <c r="CG71" i="6"/>
  <c r="BB71" i="6"/>
  <c r="AV67" i="6"/>
  <c r="BC67" i="6"/>
  <c r="BG67" i="6"/>
  <c r="BK67" i="6"/>
  <c r="CD67" i="6"/>
  <c r="CH67" i="6"/>
  <c r="BD67" i="6"/>
  <c r="BH67" i="6"/>
  <c r="CE67" i="6"/>
  <c r="CI67" i="6"/>
  <c r="BI67" i="6"/>
  <c r="CF67" i="6"/>
  <c r="BB67" i="6"/>
  <c r="BJ67" i="6"/>
  <c r="CG67" i="6"/>
  <c r="CB67" i="6"/>
  <c r="CC67" i="6"/>
  <c r="BE67" i="6"/>
  <c r="BF67" i="6"/>
  <c r="CJ67" i="6"/>
  <c r="CK67" i="6"/>
  <c r="AV63" i="6"/>
  <c r="BB63" i="6"/>
  <c r="BF63" i="6"/>
  <c r="BJ63" i="6"/>
  <c r="CC63" i="6"/>
  <c r="CG63" i="6"/>
  <c r="CK63" i="6"/>
  <c r="BC63" i="6"/>
  <c r="BG63" i="6"/>
  <c r="BK63" i="6"/>
  <c r="CD63" i="6"/>
  <c r="CH63" i="6"/>
  <c r="BH63" i="6"/>
  <c r="CE63" i="6"/>
  <c r="BI63" i="6"/>
  <c r="CF63" i="6"/>
  <c r="CB63" i="6"/>
  <c r="BD63" i="6"/>
  <c r="BE63" i="6"/>
  <c r="CI63" i="6"/>
  <c r="CJ63" i="6"/>
  <c r="AV59" i="6"/>
  <c r="BB59" i="6"/>
  <c r="BF59" i="6"/>
  <c r="BJ59" i="6"/>
  <c r="CC59" i="6"/>
  <c r="CG59" i="6"/>
  <c r="CK59" i="6"/>
  <c r="BC59" i="6"/>
  <c r="BG59" i="6"/>
  <c r="BK59" i="6"/>
  <c r="CD59" i="6"/>
  <c r="CH59" i="6"/>
  <c r="BD59" i="6"/>
  <c r="CI59" i="6"/>
  <c r="BE59" i="6"/>
  <c r="CB59" i="6"/>
  <c r="CJ59" i="6"/>
  <c r="CE59" i="6"/>
  <c r="CF59" i="6"/>
  <c r="BH59" i="6"/>
  <c r="BI59" i="6"/>
  <c r="AV55" i="6"/>
  <c r="BB55" i="6"/>
  <c r="BF55" i="6"/>
  <c r="BJ55" i="6"/>
  <c r="BD55" i="6"/>
  <c r="BI55" i="6"/>
  <c r="CC55" i="6"/>
  <c r="CG55" i="6"/>
  <c r="CK55" i="6"/>
  <c r="BE55" i="6"/>
  <c r="BK55" i="6"/>
  <c r="CD55" i="6"/>
  <c r="CH55" i="6"/>
  <c r="BG55" i="6"/>
  <c r="CE55" i="6"/>
  <c r="BH55" i="6"/>
  <c r="CF55" i="6"/>
  <c r="CI55" i="6"/>
  <c r="BC55" i="6"/>
  <c r="CJ55" i="6"/>
  <c r="CB55" i="6"/>
  <c r="AV51" i="6"/>
  <c r="BB51" i="6"/>
  <c r="BF51" i="6"/>
  <c r="BJ51" i="6"/>
  <c r="CC51" i="6"/>
  <c r="CG51" i="6"/>
  <c r="CK51" i="6"/>
  <c r="BC51" i="6"/>
  <c r="BH51" i="6"/>
  <c r="CB51" i="6"/>
  <c r="CH51" i="6"/>
  <c r="BD51" i="6"/>
  <c r="BI51" i="6"/>
  <c r="CD51" i="6"/>
  <c r="CI51" i="6"/>
  <c r="BE51" i="6"/>
  <c r="CE51" i="6"/>
  <c r="BG51" i="6"/>
  <c r="CF51" i="6"/>
  <c r="CJ51" i="6"/>
  <c r="BK51" i="6"/>
  <c r="AV47" i="6"/>
  <c r="BB47" i="6"/>
  <c r="BF47" i="6"/>
  <c r="BJ47" i="6"/>
  <c r="CC47" i="6"/>
  <c r="CG47" i="6"/>
  <c r="CK47" i="6"/>
  <c r="BG47" i="6"/>
  <c r="CF47" i="6"/>
  <c r="BC47" i="6"/>
  <c r="BH47" i="6"/>
  <c r="CB47" i="6"/>
  <c r="CH47" i="6"/>
  <c r="BD47" i="6"/>
  <c r="CD47" i="6"/>
  <c r="BE47" i="6"/>
  <c r="CE47" i="6"/>
  <c r="CI47" i="6"/>
  <c r="CJ47" i="6"/>
  <c r="BI47" i="6"/>
  <c r="BK47" i="6"/>
  <c r="AV43" i="6"/>
  <c r="BB43" i="6"/>
  <c r="BF43" i="6"/>
  <c r="BJ43" i="6"/>
  <c r="CC43" i="6"/>
  <c r="CG43" i="6"/>
  <c r="CK43" i="6"/>
  <c r="BE43" i="6"/>
  <c r="BK43" i="6"/>
  <c r="CE43" i="6"/>
  <c r="CJ43" i="6"/>
  <c r="BG43" i="6"/>
  <c r="CF43" i="6"/>
  <c r="BC43" i="6"/>
  <c r="CB43" i="6"/>
  <c r="BD43" i="6"/>
  <c r="CD43" i="6"/>
  <c r="CH43" i="6"/>
  <c r="CI43" i="6"/>
  <c r="BH43" i="6"/>
  <c r="BI43" i="6"/>
  <c r="AV39" i="6"/>
  <c r="BB39" i="6"/>
  <c r="BF39" i="6"/>
  <c r="BJ39" i="6"/>
  <c r="CC39" i="6"/>
  <c r="CG39" i="6"/>
  <c r="CK39" i="6"/>
  <c r="BD39" i="6"/>
  <c r="BI39" i="6"/>
  <c r="CD39" i="6"/>
  <c r="CI39" i="6"/>
  <c r="BE39" i="6"/>
  <c r="BK39" i="6"/>
  <c r="CE39" i="6"/>
  <c r="CJ39" i="6"/>
  <c r="BC39" i="6"/>
  <c r="CB39" i="6"/>
  <c r="CF39" i="6"/>
  <c r="CH39" i="6"/>
  <c r="BG39" i="6"/>
  <c r="BH39" i="6"/>
  <c r="AV35" i="6"/>
  <c r="BE35" i="6"/>
  <c r="BF35" i="6"/>
  <c r="BJ35" i="6"/>
  <c r="CC35" i="6"/>
  <c r="CG35" i="6"/>
  <c r="CK35" i="6"/>
  <c r="BB35" i="6"/>
  <c r="BH35" i="6"/>
  <c r="CB35" i="6"/>
  <c r="CH35" i="6"/>
  <c r="BC35" i="6"/>
  <c r="BI35" i="6"/>
  <c r="CD35" i="6"/>
  <c r="CI35" i="6"/>
  <c r="BK35" i="6"/>
  <c r="CJ35" i="6"/>
  <c r="CE35" i="6"/>
  <c r="CF35" i="6"/>
  <c r="BD35" i="6"/>
  <c r="BG35" i="6"/>
  <c r="AV31" i="6"/>
  <c r="BE31" i="6"/>
  <c r="BI31" i="6"/>
  <c r="CB31" i="6"/>
  <c r="CF31" i="6"/>
  <c r="CJ31" i="6"/>
  <c r="BD31" i="6"/>
  <c r="BJ31" i="6"/>
  <c r="CD31" i="6"/>
  <c r="CI31" i="6"/>
  <c r="BG31" i="6"/>
  <c r="CC31" i="6"/>
  <c r="CK31" i="6"/>
  <c r="BB31" i="6"/>
  <c r="BH31" i="6"/>
  <c r="CE31" i="6"/>
  <c r="BK31" i="6"/>
  <c r="CG31" i="6"/>
  <c r="CH31" i="6"/>
  <c r="BC31" i="6"/>
  <c r="BF31" i="6"/>
  <c r="AV27" i="6"/>
  <c r="BE27" i="6"/>
  <c r="BI27" i="6"/>
  <c r="CB27" i="6"/>
  <c r="CF27" i="6"/>
  <c r="CJ27" i="6"/>
  <c r="BC27" i="6"/>
  <c r="BH27" i="6"/>
  <c r="CC27" i="6"/>
  <c r="CH27" i="6"/>
  <c r="BF27" i="6"/>
  <c r="CI27" i="6"/>
  <c r="BG27" i="6"/>
  <c r="CD27" i="6"/>
  <c r="CK27" i="6"/>
  <c r="BJ27" i="6"/>
  <c r="BK27" i="6"/>
  <c r="CE27" i="6"/>
  <c r="CG27" i="6"/>
  <c r="BB27" i="6"/>
  <c r="BD27" i="6"/>
  <c r="AV23" i="6"/>
  <c r="BB23" i="6"/>
  <c r="BC23" i="6"/>
  <c r="BD23" i="6"/>
  <c r="BE23" i="6"/>
  <c r="BI23" i="6"/>
  <c r="CB23" i="6"/>
  <c r="CF23" i="6"/>
  <c r="CJ23" i="6"/>
  <c r="BG23" i="6"/>
  <c r="CG23" i="6"/>
  <c r="BK23" i="6"/>
  <c r="CH23" i="6"/>
  <c r="BF23" i="6"/>
  <c r="CC23" i="6"/>
  <c r="CI23" i="6"/>
  <c r="BH23" i="6"/>
  <c r="CK23" i="6"/>
  <c r="BJ23" i="6"/>
  <c r="CD23" i="6"/>
  <c r="CE23" i="6"/>
  <c r="AV19" i="6"/>
  <c r="BB19" i="6"/>
  <c r="BF19" i="6"/>
  <c r="BJ19" i="6"/>
  <c r="CC19" i="6"/>
  <c r="CG19" i="6"/>
  <c r="CK19" i="6"/>
  <c r="BC19" i="6"/>
  <c r="BG19" i="6"/>
  <c r="BK19" i="6"/>
  <c r="CD19" i="6"/>
  <c r="CH19" i="6"/>
  <c r="BD19" i="6"/>
  <c r="BH19" i="6"/>
  <c r="CE19" i="6"/>
  <c r="CI19" i="6"/>
  <c r="BI19" i="6"/>
  <c r="CB19" i="6"/>
  <c r="CF19" i="6"/>
  <c r="CJ19" i="6"/>
  <c r="BE19" i="6"/>
  <c r="AV15" i="6"/>
  <c r="BB15" i="6"/>
  <c r="BF15" i="6"/>
  <c r="BJ15" i="6"/>
  <c r="CC15" i="6"/>
  <c r="CG15" i="6"/>
  <c r="CK15" i="6"/>
  <c r="BC15" i="6"/>
  <c r="BG15" i="6"/>
  <c r="BK15" i="6"/>
  <c r="CD15" i="6"/>
  <c r="CH15" i="6"/>
  <c r="BD15" i="6"/>
  <c r="BH15" i="6"/>
  <c r="CE15" i="6"/>
  <c r="CI15" i="6"/>
  <c r="CB15" i="6"/>
  <c r="BI15" i="6"/>
  <c r="CF15" i="6"/>
  <c r="CJ15" i="6"/>
  <c r="BE15" i="6"/>
  <c r="AV11" i="6"/>
  <c r="BB11" i="6"/>
  <c r="BF11" i="6"/>
  <c r="BJ11" i="6"/>
  <c r="CC11" i="6"/>
  <c r="CG11" i="6"/>
  <c r="CK11" i="6"/>
  <c r="BC11" i="6"/>
  <c r="BG11" i="6"/>
  <c r="BK11" i="6"/>
  <c r="CD11" i="6"/>
  <c r="CH11" i="6"/>
  <c r="BD11" i="6"/>
  <c r="BH11" i="6"/>
  <c r="CE11" i="6"/>
  <c r="CI11" i="6"/>
  <c r="CF11" i="6"/>
  <c r="BI11" i="6"/>
  <c r="CB11" i="6"/>
  <c r="CJ11" i="6"/>
  <c r="BE11" i="6"/>
  <c r="AV7" i="6"/>
  <c r="BB7" i="6"/>
  <c r="BF7" i="6"/>
  <c r="BJ7" i="6"/>
  <c r="CC7" i="6"/>
  <c r="CG7" i="6"/>
  <c r="CK7" i="6"/>
  <c r="BC7" i="6"/>
  <c r="BG7" i="6"/>
  <c r="BK7" i="6"/>
  <c r="CD7" i="6"/>
  <c r="CH7" i="6"/>
  <c r="BD7" i="6"/>
  <c r="BH7" i="6"/>
  <c r="CE7" i="6"/>
  <c r="CI7" i="6"/>
  <c r="BE7" i="6"/>
  <c r="CJ7" i="6"/>
  <c r="BI7" i="6"/>
  <c r="CB7" i="6"/>
  <c r="CF7" i="6"/>
  <c r="BB503" i="6"/>
  <c r="BC503" i="6"/>
  <c r="BG503" i="6"/>
  <c r="BK503" i="6"/>
  <c r="CD503" i="6"/>
  <c r="CH503" i="6"/>
  <c r="BD503" i="6"/>
  <c r="BH503" i="6"/>
  <c r="CE503" i="6"/>
  <c r="CI503" i="6"/>
  <c r="BE503" i="6"/>
  <c r="CB503" i="6"/>
  <c r="CJ503" i="6"/>
  <c r="BF503" i="6"/>
  <c r="CC503" i="6"/>
  <c r="CK503" i="6"/>
  <c r="CF503" i="6"/>
  <c r="CG503" i="6"/>
  <c r="BI503" i="6"/>
  <c r="BJ503" i="6"/>
  <c r="AV500" i="6"/>
  <c r="BD500" i="6"/>
  <c r="BH500" i="6"/>
  <c r="CE500" i="6"/>
  <c r="CI500" i="6"/>
  <c r="BE500" i="6"/>
  <c r="BI500" i="6"/>
  <c r="CB500" i="6"/>
  <c r="CF500" i="6"/>
  <c r="CJ500" i="6"/>
  <c r="BB500" i="6"/>
  <c r="BJ500" i="6"/>
  <c r="CG500" i="6"/>
  <c r="BC500" i="6"/>
  <c r="BK500" i="6"/>
  <c r="CH500" i="6"/>
  <c r="BF500" i="6"/>
  <c r="CK500" i="6"/>
  <c r="BG500" i="6"/>
  <c r="CC500" i="6"/>
  <c r="CD500" i="6"/>
  <c r="AV496" i="6"/>
  <c r="BD496" i="6"/>
  <c r="BH496" i="6"/>
  <c r="CE496" i="6"/>
  <c r="CI496" i="6"/>
  <c r="BE496" i="6"/>
  <c r="BI496" i="6"/>
  <c r="CB496" i="6"/>
  <c r="CF496" i="6"/>
  <c r="CJ496" i="6"/>
  <c r="BF496" i="6"/>
  <c r="CC496" i="6"/>
  <c r="CK496" i="6"/>
  <c r="BG496" i="6"/>
  <c r="CD496" i="6"/>
  <c r="BJ496" i="6"/>
  <c r="BK496" i="6"/>
  <c r="CG496" i="6"/>
  <c r="CH496" i="6"/>
  <c r="BB496" i="6"/>
  <c r="BC496" i="6"/>
  <c r="AV493" i="6"/>
  <c r="BC493" i="6"/>
  <c r="BG493" i="6"/>
  <c r="BK493" i="6"/>
  <c r="CD493" i="6"/>
  <c r="CH493" i="6"/>
  <c r="BD493" i="6"/>
  <c r="BH493" i="6"/>
  <c r="CE493" i="6"/>
  <c r="CI493" i="6"/>
  <c r="BE493" i="6"/>
  <c r="CB493" i="6"/>
  <c r="CJ493" i="6"/>
  <c r="BF493" i="6"/>
  <c r="CC493" i="6"/>
  <c r="CK493" i="6"/>
  <c r="BI493" i="6"/>
  <c r="BJ493" i="6"/>
  <c r="CF493" i="6"/>
  <c r="CG493" i="6"/>
  <c r="BB493" i="6"/>
  <c r="AV489" i="6"/>
  <c r="BC489" i="6"/>
  <c r="BG489" i="6"/>
  <c r="BK489" i="6"/>
  <c r="CD489" i="6"/>
  <c r="CH489" i="6"/>
  <c r="BD489" i="6"/>
  <c r="BH489" i="6"/>
  <c r="CE489" i="6"/>
  <c r="CI489" i="6"/>
  <c r="BI489" i="6"/>
  <c r="CF489" i="6"/>
  <c r="BB489" i="6"/>
  <c r="BJ489" i="6"/>
  <c r="CG489" i="6"/>
  <c r="CB489" i="6"/>
  <c r="CC489" i="6"/>
  <c r="BE489" i="6"/>
  <c r="BF489" i="6"/>
  <c r="CJ489" i="6"/>
  <c r="CK489" i="6"/>
  <c r="AV486" i="6"/>
  <c r="BB486" i="6"/>
  <c r="BF486" i="6"/>
  <c r="BJ486" i="6"/>
  <c r="CC486" i="6"/>
  <c r="CG486" i="6"/>
  <c r="CK486" i="6"/>
  <c r="BC486" i="6"/>
  <c r="BG486" i="6"/>
  <c r="BK486" i="6"/>
  <c r="CD486" i="6"/>
  <c r="CH486" i="6"/>
  <c r="BH486" i="6"/>
  <c r="CE486" i="6"/>
  <c r="BI486" i="6"/>
  <c r="CF486" i="6"/>
  <c r="CB486" i="6"/>
  <c r="BD486" i="6"/>
  <c r="BE486" i="6"/>
  <c r="CI486" i="6"/>
  <c r="CJ486" i="6"/>
  <c r="AV483" i="6"/>
  <c r="BE483" i="6"/>
  <c r="BI483" i="6"/>
  <c r="CB483" i="6"/>
  <c r="CF483" i="6"/>
  <c r="CJ483" i="6"/>
  <c r="BB483" i="6"/>
  <c r="BF483" i="6"/>
  <c r="BJ483" i="6"/>
  <c r="CC483" i="6"/>
  <c r="CG483" i="6"/>
  <c r="CK483" i="6"/>
  <c r="BG483" i="6"/>
  <c r="CD483" i="6"/>
  <c r="BH483" i="6"/>
  <c r="CE483" i="6"/>
  <c r="BK483" i="6"/>
  <c r="BC483" i="6"/>
  <c r="BD483" i="6"/>
  <c r="CH483" i="6"/>
  <c r="CI483" i="6"/>
  <c r="AV476" i="6"/>
  <c r="BD476" i="6"/>
  <c r="BH476" i="6"/>
  <c r="CE476" i="6"/>
  <c r="CI476" i="6"/>
  <c r="BE476" i="6"/>
  <c r="BI476" i="6"/>
  <c r="CB476" i="6"/>
  <c r="CF476" i="6"/>
  <c r="CJ476" i="6"/>
  <c r="BB476" i="6"/>
  <c r="BJ476" i="6"/>
  <c r="CG476" i="6"/>
  <c r="BC476" i="6"/>
  <c r="BK476" i="6"/>
  <c r="CH476" i="6"/>
  <c r="CC476" i="6"/>
  <c r="CD476" i="6"/>
  <c r="CK476" i="6"/>
  <c r="BF476" i="6"/>
  <c r="BG476" i="6"/>
  <c r="AV472" i="6"/>
  <c r="BD472" i="6"/>
  <c r="BH472" i="6"/>
  <c r="CE472" i="6"/>
  <c r="CI472" i="6"/>
  <c r="BE472" i="6"/>
  <c r="BI472" i="6"/>
  <c r="CB472" i="6"/>
  <c r="CF472" i="6"/>
  <c r="CJ472" i="6"/>
  <c r="BF472" i="6"/>
  <c r="CC472" i="6"/>
  <c r="CK472" i="6"/>
  <c r="BG472" i="6"/>
  <c r="CD472" i="6"/>
  <c r="BB472" i="6"/>
  <c r="CG472" i="6"/>
  <c r="BC472" i="6"/>
  <c r="CH472" i="6"/>
  <c r="BJ472" i="6"/>
  <c r="BK472" i="6"/>
  <c r="AV466" i="6"/>
  <c r="BB466" i="6"/>
  <c r="BF466" i="6"/>
  <c r="BJ466" i="6"/>
  <c r="CC466" i="6"/>
  <c r="CG466" i="6"/>
  <c r="CK466" i="6"/>
  <c r="BC466" i="6"/>
  <c r="BG466" i="6"/>
  <c r="BK466" i="6"/>
  <c r="CD466" i="6"/>
  <c r="CH466" i="6"/>
  <c r="BD466" i="6"/>
  <c r="CI466" i="6"/>
  <c r="BE466" i="6"/>
  <c r="CB466" i="6"/>
  <c r="CJ466" i="6"/>
  <c r="CE466" i="6"/>
  <c r="CF466" i="6"/>
  <c r="BH466" i="6"/>
  <c r="BI466" i="6"/>
  <c r="BE463" i="6"/>
  <c r="BI463" i="6"/>
  <c r="CB463" i="6"/>
  <c r="CF463" i="6"/>
  <c r="CJ463" i="6"/>
  <c r="BB463" i="6"/>
  <c r="BF463" i="6"/>
  <c r="BJ463" i="6"/>
  <c r="CC463" i="6"/>
  <c r="CG463" i="6"/>
  <c r="CK463" i="6"/>
  <c r="BC463" i="6"/>
  <c r="BK463" i="6"/>
  <c r="CH463" i="6"/>
  <c r="BD463" i="6"/>
  <c r="CI463" i="6"/>
  <c r="CD463" i="6"/>
  <c r="CE463" i="6"/>
  <c r="BG463" i="6"/>
  <c r="BH463" i="6"/>
  <c r="AV459" i="6"/>
  <c r="BE459" i="6"/>
  <c r="BI459" i="6"/>
  <c r="CB459" i="6"/>
  <c r="CF459" i="6"/>
  <c r="CJ459" i="6"/>
  <c r="BB459" i="6"/>
  <c r="BF459" i="6"/>
  <c r="BJ459" i="6"/>
  <c r="CC459" i="6"/>
  <c r="CG459" i="6"/>
  <c r="CK459" i="6"/>
  <c r="BG459" i="6"/>
  <c r="CD459" i="6"/>
  <c r="BH459" i="6"/>
  <c r="CE459" i="6"/>
  <c r="BC459" i="6"/>
  <c r="CH459" i="6"/>
  <c r="BD459" i="6"/>
  <c r="CI459" i="6"/>
  <c r="BK459" i="6"/>
  <c r="BC453" i="6"/>
  <c r="BG453" i="6"/>
  <c r="BK453" i="6"/>
  <c r="CD453" i="6"/>
  <c r="CH453" i="6"/>
  <c r="BD453" i="6"/>
  <c r="BH453" i="6"/>
  <c r="CE453" i="6"/>
  <c r="CI453" i="6"/>
  <c r="BE453" i="6"/>
  <c r="CB453" i="6"/>
  <c r="CJ453" i="6"/>
  <c r="BF453" i="6"/>
  <c r="CC453" i="6"/>
  <c r="CK453" i="6"/>
  <c r="CF453" i="6"/>
  <c r="BB453" i="6"/>
  <c r="CG453" i="6"/>
  <c r="BI453" i="6"/>
  <c r="BJ453" i="6"/>
  <c r="AV449" i="6"/>
  <c r="BC449" i="6"/>
  <c r="BG449" i="6"/>
  <c r="BK449" i="6"/>
  <c r="CD449" i="6"/>
  <c r="CH449" i="6"/>
  <c r="BD449" i="6"/>
  <c r="BH449" i="6"/>
  <c r="CE449" i="6"/>
  <c r="CI449" i="6"/>
  <c r="BI449" i="6"/>
  <c r="CF449" i="6"/>
  <c r="BB449" i="6"/>
  <c r="BJ449" i="6"/>
  <c r="CG449" i="6"/>
  <c r="BE449" i="6"/>
  <c r="CJ449" i="6"/>
  <c r="BF449" i="6"/>
  <c r="CK449" i="6"/>
  <c r="CB449" i="6"/>
  <c r="CC449" i="6"/>
  <c r="AV446" i="6"/>
  <c r="BB446" i="6"/>
  <c r="BF446" i="6"/>
  <c r="BJ446" i="6"/>
  <c r="CC446" i="6"/>
  <c r="CG446" i="6"/>
  <c r="CK446" i="6"/>
  <c r="BC446" i="6"/>
  <c r="BG446" i="6"/>
  <c r="BK446" i="6"/>
  <c r="CD446" i="6"/>
  <c r="CH446" i="6"/>
  <c r="BH446" i="6"/>
  <c r="CE446" i="6"/>
  <c r="BI446" i="6"/>
  <c r="CF446" i="6"/>
  <c r="BD446" i="6"/>
  <c r="CI446" i="6"/>
  <c r="BE446" i="6"/>
  <c r="CJ446" i="6"/>
  <c r="CB446" i="6"/>
  <c r="AV442" i="6"/>
  <c r="BB442" i="6"/>
  <c r="BF442" i="6"/>
  <c r="BJ442" i="6"/>
  <c r="CC442" i="6"/>
  <c r="CG442" i="6"/>
  <c r="CK442" i="6"/>
  <c r="BC442" i="6"/>
  <c r="BG442" i="6"/>
  <c r="BK442" i="6"/>
  <c r="CD442" i="6"/>
  <c r="CH442" i="6"/>
  <c r="BD442" i="6"/>
  <c r="CI442" i="6"/>
  <c r="BE442" i="6"/>
  <c r="CB442" i="6"/>
  <c r="CJ442" i="6"/>
  <c r="BH442" i="6"/>
  <c r="BI442" i="6"/>
  <c r="CE442" i="6"/>
  <c r="CF442" i="6"/>
  <c r="BE439" i="6"/>
  <c r="BI439" i="6"/>
  <c r="CB439" i="6"/>
  <c r="CF439" i="6"/>
  <c r="CJ439" i="6"/>
  <c r="BB439" i="6"/>
  <c r="BF439" i="6"/>
  <c r="BJ439" i="6"/>
  <c r="CC439" i="6"/>
  <c r="CG439" i="6"/>
  <c r="CK439" i="6"/>
  <c r="BC439" i="6"/>
  <c r="BK439" i="6"/>
  <c r="CH439" i="6"/>
  <c r="BD439" i="6"/>
  <c r="CI439" i="6"/>
  <c r="BG439" i="6"/>
  <c r="BH439" i="6"/>
  <c r="CD439" i="6"/>
  <c r="CE439" i="6"/>
  <c r="AV436" i="6"/>
  <c r="BD436" i="6"/>
  <c r="BH436" i="6"/>
  <c r="CE436" i="6"/>
  <c r="CI436" i="6"/>
  <c r="BE436" i="6"/>
  <c r="BI436" i="6"/>
  <c r="CB436" i="6"/>
  <c r="CF436" i="6"/>
  <c r="CJ436" i="6"/>
  <c r="BB436" i="6"/>
  <c r="BJ436" i="6"/>
  <c r="CG436" i="6"/>
  <c r="BC436" i="6"/>
  <c r="BK436" i="6"/>
  <c r="CH436" i="6"/>
  <c r="BF436" i="6"/>
  <c r="CK436" i="6"/>
  <c r="BG436" i="6"/>
  <c r="CC436" i="6"/>
  <c r="CD436" i="6"/>
  <c r="AV432" i="6"/>
  <c r="BD432" i="6"/>
  <c r="BH432" i="6"/>
  <c r="CE432" i="6"/>
  <c r="CI432" i="6"/>
  <c r="BE432" i="6"/>
  <c r="BI432" i="6"/>
  <c r="CB432" i="6"/>
  <c r="CF432" i="6"/>
  <c r="CJ432" i="6"/>
  <c r="BF432" i="6"/>
  <c r="CC432" i="6"/>
  <c r="CK432" i="6"/>
  <c r="BG432" i="6"/>
  <c r="CD432" i="6"/>
  <c r="BJ432" i="6"/>
  <c r="BK432" i="6"/>
  <c r="CG432" i="6"/>
  <c r="CH432" i="6"/>
  <c r="BB432" i="6"/>
  <c r="BC432" i="6"/>
  <c r="AV429" i="6"/>
  <c r="BC429" i="6"/>
  <c r="BG429" i="6"/>
  <c r="BK429" i="6"/>
  <c r="CD429" i="6"/>
  <c r="CH429" i="6"/>
  <c r="BD429" i="6"/>
  <c r="BH429" i="6"/>
  <c r="CE429" i="6"/>
  <c r="CI429" i="6"/>
  <c r="BE429" i="6"/>
  <c r="CB429" i="6"/>
  <c r="CJ429" i="6"/>
  <c r="BF429" i="6"/>
  <c r="CC429" i="6"/>
  <c r="CK429" i="6"/>
  <c r="BI429" i="6"/>
  <c r="BJ429" i="6"/>
  <c r="CF429" i="6"/>
  <c r="CG429" i="6"/>
  <c r="BB429" i="6"/>
  <c r="AV425" i="6"/>
  <c r="BC425" i="6"/>
  <c r="BG425" i="6"/>
  <c r="BK425" i="6"/>
  <c r="CD425" i="6"/>
  <c r="CH425" i="6"/>
  <c r="BD425" i="6"/>
  <c r="BH425" i="6"/>
  <c r="CE425" i="6"/>
  <c r="CI425" i="6"/>
  <c r="BI425" i="6"/>
  <c r="CF425" i="6"/>
  <c r="BB425" i="6"/>
  <c r="BJ425" i="6"/>
  <c r="CG425" i="6"/>
  <c r="CB425" i="6"/>
  <c r="CC425" i="6"/>
  <c r="BE425" i="6"/>
  <c r="BF425" i="6"/>
  <c r="CJ425" i="6"/>
  <c r="CK425" i="6"/>
  <c r="AV422" i="6"/>
  <c r="BB422" i="6"/>
  <c r="BF422" i="6"/>
  <c r="BJ422" i="6"/>
  <c r="CC422" i="6"/>
  <c r="CG422" i="6"/>
  <c r="CK422" i="6"/>
  <c r="BC422" i="6"/>
  <c r="BG422" i="6"/>
  <c r="BK422" i="6"/>
  <c r="CD422" i="6"/>
  <c r="CH422" i="6"/>
  <c r="BH422" i="6"/>
  <c r="CE422" i="6"/>
  <c r="BI422" i="6"/>
  <c r="CF422" i="6"/>
  <c r="CB422" i="6"/>
  <c r="BD422" i="6"/>
  <c r="BE422" i="6"/>
  <c r="CI422" i="6"/>
  <c r="CJ422" i="6"/>
  <c r="AV419" i="6"/>
  <c r="BE419" i="6"/>
  <c r="BI419" i="6"/>
  <c r="CB419" i="6"/>
  <c r="CF419" i="6"/>
  <c r="CJ419" i="6"/>
  <c r="BB419" i="6"/>
  <c r="BF419" i="6"/>
  <c r="BJ419" i="6"/>
  <c r="CC419" i="6"/>
  <c r="CG419" i="6"/>
  <c r="CK419" i="6"/>
  <c r="BG419" i="6"/>
  <c r="CD419" i="6"/>
  <c r="BH419" i="6"/>
  <c r="CE419" i="6"/>
  <c r="BK419" i="6"/>
  <c r="BC419" i="6"/>
  <c r="BD419" i="6"/>
  <c r="CH419" i="6"/>
  <c r="CI419" i="6"/>
  <c r="AV412" i="6"/>
  <c r="BD412" i="6"/>
  <c r="BH412" i="6"/>
  <c r="CE412" i="6"/>
  <c r="CI412" i="6"/>
  <c r="BE412" i="6"/>
  <c r="BI412" i="6"/>
  <c r="CB412" i="6"/>
  <c r="CF412" i="6"/>
  <c r="CJ412" i="6"/>
  <c r="BB412" i="6"/>
  <c r="BJ412" i="6"/>
  <c r="CG412" i="6"/>
  <c r="BC412" i="6"/>
  <c r="BK412" i="6"/>
  <c r="CH412" i="6"/>
  <c r="CC412" i="6"/>
  <c r="CD412" i="6"/>
  <c r="CK412" i="6"/>
  <c r="BF412" i="6"/>
  <c r="BG412" i="6"/>
  <c r="AV408" i="6"/>
  <c r="BD408" i="6"/>
  <c r="BH408" i="6"/>
  <c r="CE408" i="6"/>
  <c r="CI408" i="6"/>
  <c r="BE408" i="6"/>
  <c r="BI408" i="6"/>
  <c r="CB408" i="6"/>
  <c r="CF408" i="6"/>
  <c r="CJ408" i="6"/>
  <c r="BF408" i="6"/>
  <c r="CC408" i="6"/>
  <c r="CK408" i="6"/>
  <c r="BG408" i="6"/>
  <c r="CD408" i="6"/>
  <c r="BB408" i="6"/>
  <c r="CG408" i="6"/>
  <c r="BC408" i="6"/>
  <c r="CH408" i="6"/>
  <c r="BJ408" i="6"/>
  <c r="BK408" i="6"/>
  <c r="AV402" i="6"/>
  <c r="BB402" i="6"/>
  <c r="BF402" i="6"/>
  <c r="BJ402" i="6"/>
  <c r="CC402" i="6"/>
  <c r="CG402" i="6"/>
  <c r="CK402" i="6"/>
  <c r="BC402" i="6"/>
  <c r="BG402" i="6"/>
  <c r="BK402" i="6"/>
  <c r="CD402" i="6"/>
  <c r="CH402" i="6"/>
  <c r="BD402" i="6"/>
  <c r="CI402" i="6"/>
  <c r="BE402" i="6"/>
  <c r="CB402" i="6"/>
  <c r="CJ402" i="6"/>
  <c r="CE402" i="6"/>
  <c r="CF402" i="6"/>
  <c r="BH402" i="6"/>
  <c r="BI402" i="6"/>
  <c r="BE399" i="6"/>
  <c r="BI399" i="6"/>
  <c r="CB399" i="6"/>
  <c r="CF399" i="6"/>
  <c r="CJ399" i="6"/>
  <c r="BB399" i="6"/>
  <c r="BF399" i="6"/>
  <c r="BJ399" i="6"/>
  <c r="CC399" i="6"/>
  <c r="CG399" i="6"/>
  <c r="CK399" i="6"/>
  <c r="BC399" i="6"/>
  <c r="BK399" i="6"/>
  <c r="CH399" i="6"/>
  <c r="BD399" i="6"/>
  <c r="CI399" i="6"/>
  <c r="CD399" i="6"/>
  <c r="CE399" i="6"/>
  <c r="BG399" i="6"/>
  <c r="BH399" i="6"/>
  <c r="AV395" i="6"/>
  <c r="BE395" i="6"/>
  <c r="BI395" i="6"/>
  <c r="CB395" i="6"/>
  <c r="CF395" i="6"/>
  <c r="CJ395" i="6"/>
  <c r="BB395" i="6"/>
  <c r="BF395" i="6"/>
  <c r="BJ395" i="6"/>
  <c r="CC395" i="6"/>
  <c r="CG395" i="6"/>
  <c r="CK395" i="6"/>
  <c r="BG395" i="6"/>
  <c r="CD395" i="6"/>
  <c r="BH395" i="6"/>
  <c r="CE395" i="6"/>
  <c r="BC395" i="6"/>
  <c r="CH395" i="6"/>
  <c r="BD395" i="6"/>
  <c r="CI395" i="6"/>
  <c r="BK395" i="6"/>
  <c r="BC389" i="6"/>
  <c r="BG389" i="6"/>
  <c r="BK389" i="6"/>
  <c r="CD389" i="6"/>
  <c r="CH389" i="6"/>
  <c r="BD389" i="6"/>
  <c r="BH389" i="6"/>
  <c r="CE389" i="6"/>
  <c r="CI389" i="6"/>
  <c r="BE389" i="6"/>
  <c r="CB389" i="6"/>
  <c r="CJ389" i="6"/>
  <c r="BF389" i="6"/>
  <c r="CC389" i="6"/>
  <c r="CK389" i="6"/>
  <c r="CF389" i="6"/>
  <c r="BB389" i="6"/>
  <c r="CG389" i="6"/>
  <c r="BI389" i="6"/>
  <c r="BJ389" i="6"/>
  <c r="AV385" i="6"/>
  <c r="BC385" i="6"/>
  <c r="BG385" i="6"/>
  <c r="BK385" i="6"/>
  <c r="CD385" i="6"/>
  <c r="CH385" i="6"/>
  <c r="BD385" i="6"/>
  <c r="BH385" i="6"/>
  <c r="CE385" i="6"/>
  <c r="CI385" i="6"/>
  <c r="BI385" i="6"/>
  <c r="CF385" i="6"/>
  <c r="BB385" i="6"/>
  <c r="BJ385" i="6"/>
  <c r="CG385" i="6"/>
  <c r="BE385" i="6"/>
  <c r="CJ385" i="6"/>
  <c r="BF385" i="6"/>
  <c r="CK385" i="6"/>
  <c r="CB385" i="6"/>
  <c r="CC385" i="6"/>
  <c r="AV382" i="6"/>
  <c r="BB382" i="6"/>
  <c r="BF382" i="6"/>
  <c r="BJ382" i="6"/>
  <c r="CC382" i="6"/>
  <c r="CG382" i="6"/>
  <c r="CK382" i="6"/>
  <c r="BC382" i="6"/>
  <c r="BG382" i="6"/>
  <c r="BK382" i="6"/>
  <c r="CD382" i="6"/>
  <c r="CH382" i="6"/>
  <c r="BH382" i="6"/>
  <c r="CE382" i="6"/>
  <c r="BI382" i="6"/>
  <c r="CF382" i="6"/>
  <c r="BD382" i="6"/>
  <c r="CI382" i="6"/>
  <c r="BE382" i="6"/>
  <c r="CJ382" i="6"/>
  <c r="CB382" i="6"/>
  <c r="AV378" i="6"/>
  <c r="BB378" i="6"/>
  <c r="BF378" i="6"/>
  <c r="BJ378" i="6"/>
  <c r="CC378" i="6"/>
  <c r="CG378" i="6"/>
  <c r="CK378" i="6"/>
  <c r="BC378" i="6"/>
  <c r="BG378" i="6"/>
  <c r="BK378" i="6"/>
  <c r="CD378" i="6"/>
  <c r="CH378" i="6"/>
  <c r="BD378" i="6"/>
  <c r="CI378" i="6"/>
  <c r="BE378" i="6"/>
  <c r="CB378" i="6"/>
  <c r="CJ378" i="6"/>
  <c r="BH378" i="6"/>
  <c r="BI378" i="6"/>
  <c r="CE378" i="6"/>
  <c r="CF378" i="6"/>
  <c r="BE375" i="6"/>
  <c r="BI375" i="6"/>
  <c r="CB375" i="6"/>
  <c r="CF375" i="6"/>
  <c r="CJ375" i="6"/>
  <c r="BB375" i="6"/>
  <c r="BF375" i="6"/>
  <c r="BJ375" i="6"/>
  <c r="CC375" i="6"/>
  <c r="CG375" i="6"/>
  <c r="CK375" i="6"/>
  <c r="BC375" i="6"/>
  <c r="BK375" i="6"/>
  <c r="CH375" i="6"/>
  <c r="BD375" i="6"/>
  <c r="CI375" i="6"/>
  <c r="BG375" i="6"/>
  <c r="BH375" i="6"/>
  <c r="CD375" i="6"/>
  <c r="CE375" i="6"/>
  <c r="AV372" i="6"/>
  <c r="BD372" i="6"/>
  <c r="BH372" i="6"/>
  <c r="CE372" i="6"/>
  <c r="CI372" i="6"/>
  <c r="BE372" i="6"/>
  <c r="BI372" i="6"/>
  <c r="CB372" i="6"/>
  <c r="CF372" i="6"/>
  <c r="CJ372" i="6"/>
  <c r="BB372" i="6"/>
  <c r="BJ372" i="6"/>
  <c r="CG372" i="6"/>
  <c r="BC372" i="6"/>
  <c r="BK372" i="6"/>
  <c r="CH372" i="6"/>
  <c r="BF372" i="6"/>
  <c r="CK372" i="6"/>
  <c r="BG372" i="6"/>
  <c r="CC372" i="6"/>
  <c r="CD372" i="6"/>
  <c r="BE367" i="6"/>
  <c r="BI367" i="6"/>
  <c r="CB367" i="6"/>
  <c r="CF367" i="6"/>
  <c r="CJ367" i="6"/>
  <c r="BB367" i="6"/>
  <c r="BF367" i="6"/>
  <c r="BJ367" i="6"/>
  <c r="CC367" i="6"/>
  <c r="CG367" i="6"/>
  <c r="CK367" i="6"/>
  <c r="BC367" i="6"/>
  <c r="BK367" i="6"/>
  <c r="CH367" i="6"/>
  <c r="BD367" i="6"/>
  <c r="CI367" i="6"/>
  <c r="CD367" i="6"/>
  <c r="CE367" i="6"/>
  <c r="BG367" i="6"/>
  <c r="BH367" i="6"/>
  <c r="AV364" i="6"/>
  <c r="BD364" i="6"/>
  <c r="BH364" i="6"/>
  <c r="CE364" i="6"/>
  <c r="CI364" i="6"/>
  <c r="BE364" i="6"/>
  <c r="BI364" i="6"/>
  <c r="CB364" i="6"/>
  <c r="CF364" i="6"/>
  <c r="CJ364" i="6"/>
  <c r="BB364" i="6"/>
  <c r="BJ364" i="6"/>
  <c r="CG364" i="6"/>
  <c r="BC364" i="6"/>
  <c r="BK364" i="6"/>
  <c r="CH364" i="6"/>
  <c r="CC364" i="6"/>
  <c r="CD364" i="6"/>
  <c r="BF364" i="6"/>
  <c r="BG364" i="6"/>
  <c r="CK364" i="6"/>
  <c r="BE359" i="6"/>
  <c r="BI359" i="6"/>
  <c r="CB359" i="6"/>
  <c r="CF359" i="6"/>
  <c r="CJ359" i="6"/>
  <c r="BB359" i="6"/>
  <c r="BF359" i="6"/>
  <c r="BJ359" i="6"/>
  <c r="CC359" i="6"/>
  <c r="CG359" i="6"/>
  <c r="CK359" i="6"/>
  <c r="BC359" i="6"/>
  <c r="BK359" i="6"/>
  <c r="CH359" i="6"/>
  <c r="BD359" i="6"/>
  <c r="CI359" i="6"/>
  <c r="BG359" i="6"/>
  <c r="BH359" i="6"/>
  <c r="CD359" i="6"/>
  <c r="CE359" i="6"/>
  <c r="AV356" i="6"/>
  <c r="BD356" i="6"/>
  <c r="BH356" i="6"/>
  <c r="CE356" i="6"/>
  <c r="CI356" i="6"/>
  <c r="BE356" i="6"/>
  <c r="BI356" i="6"/>
  <c r="CB356" i="6"/>
  <c r="CF356" i="6"/>
  <c r="CJ356" i="6"/>
  <c r="BB356" i="6"/>
  <c r="BJ356" i="6"/>
  <c r="CG356" i="6"/>
  <c r="BC356" i="6"/>
  <c r="BK356" i="6"/>
  <c r="CH356" i="6"/>
  <c r="BF356" i="6"/>
  <c r="CK356" i="6"/>
  <c r="BG356" i="6"/>
  <c r="CC356" i="6"/>
  <c r="CD356" i="6"/>
  <c r="BE351" i="6"/>
  <c r="BI351" i="6"/>
  <c r="CB351" i="6"/>
  <c r="CF351" i="6"/>
  <c r="CJ351" i="6"/>
  <c r="BB351" i="6"/>
  <c r="BF351" i="6"/>
  <c r="BJ351" i="6"/>
  <c r="CC351" i="6"/>
  <c r="CG351" i="6"/>
  <c r="CK351" i="6"/>
  <c r="BC351" i="6"/>
  <c r="BK351" i="6"/>
  <c r="CH351" i="6"/>
  <c r="BD351" i="6"/>
  <c r="CI351" i="6"/>
  <c r="CD351" i="6"/>
  <c r="CE351" i="6"/>
  <c r="BG351" i="6"/>
  <c r="BH351" i="6"/>
  <c r="AV348" i="6"/>
  <c r="BD348" i="6"/>
  <c r="BH348" i="6"/>
  <c r="CE348" i="6"/>
  <c r="CI348" i="6"/>
  <c r="BE348" i="6"/>
  <c r="BI348" i="6"/>
  <c r="CB348" i="6"/>
  <c r="CF348" i="6"/>
  <c r="CJ348" i="6"/>
  <c r="BB348" i="6"/>
  <c r="BJ348" i="6"/>
  <c r="CG348" i="6"/>
  <c r="BC348" i="6"/>
  <c r="BK348" i="6"/>
  <c r="CH348" i="6"/>
  <c r="CC348" i="6"/>
  <c r="CD348" i="6"/>
  <c r="CK348" i="6"/>
  <c r="BF348" i="6"/>
  <c r="BG348" i="6"/>
  <c r="BE343" i="6"/>
  <c r="BI343" i="6"/>
  <c r="CB343" i="6"/>
  <c r="CF343" i="6"/>
  <c r="CJ343" i="6"/>
  <c r="BB343" i="6"/>
  <c r="BF343" i="6"/>
  <c r="BJ343" i="6"/>
  <c r="CC343" i="6"/>
  <c r="CG343" i="6"/>
  <c r="CK343" i="6"/>
  <c r="BC343" i="6"/>
  <c r="BK343" i="6"/>
  <c r="CH343" i="6"/>
  <c r="BD343" i="6"/>
  <c r="CI343" i="6"/>
  <c r="BG343" i="6"/>
  <c r="BH343" i="6"/>
  <c r="CD343" i="6"/>
  <c r="CE343" i="6"/>
  <c r="AV340" i="6"/>
  <c r="BD340" i="6"/>
  <c r="BH340" i="6"/>
  <c r="CE340" i="6"/>
  <c r="CI340" i="6"/>
  <c r="BE340" i="6"/>
  <c r="BI340" i="6"/>
  <c r="CB340" i="6"/>
  <c r="CF340" i="6"/>
  <c r="CJ340" i="6"/>
  <c r="BB340" i="6"/>
  <c r="BJ340" i="6"/>
  <c r="CG340" i="6"/>
  <c r="BC340" i="6"/>
  <c r="BK340" i="6"/>
  <c r="CH340" i="6"/>
  <c r="BF340" i="6"/>
  <c r="CK340" i="6"/>
  <c r="BG340" i="6"/>
  <c r="CC340" i="6"/>
  <c r="CD340" i="6"/>
  <c r="AV336" i="6"/>
  <c r="BD336" i="6"/>
  <c r="BH336" i="6"/>
  <c r="CE336" i="6"/>
  <c r="CI336" i="6"/>
  <c r="BE336" i="6"/>
  <c r="BI336" i="6"/>
  <c r="CB336" i="6"/>
  <c r="CF336" i="6"/>
  <c r="CJ336" i="6"/>
  <c r="BF336" i="6"/>
  <c r="CC336" i="6"/>
  <c r="CK336" i="6"/>
  <c r="BG336" i="6"/>
  <c r="CD336" i="6"/>
  <c r="BJ336" i="6"/>
  <c r="BK336" i="6"/>
  <c r="CG336" i="6"/>
  <c r="CH336" i="6"/>
  <c r="BB336" i="6"/>
  <c r="BC336" i="6"/>
  <c r="AV332" i="6"/>
  <c r="BD332" i="6"/>
  <c r="BH332" i="6"/>
  <c r="CE332" i="6"/>
  <c r="CI332" i="6"/>
  <c r="BE332" i="6"/>
  <c r="BI332" i="6"/>
  <c r="CB332" i="6"/>
  <c r="CF332" i="6"/>
  <c r="CJ332" i="6"/>
  <c r="BB332" i="6"/>
  <c r="BJ332" i="6"/>
  <c r="CG332" i="6"/>
  <c r="BC332" i="6"/>
  <c r="BK332" i="6"/>
  <c r="CH332" i="6"/>
  <c r="CC332" i="6"/>
  <c r="CD332" i="6"/>
  <c r="BF332" i="6"/>
  <c r="BG332" i="6"/>
  <c r="CK332" i="6"/>
  <c r="AV328" i="6"/>
  <c r="BD328" i="6"/>
  <c r="BH328" i="6"/>
  <c r="CE328" i="6"/>
  <c r="CI328" i="6"/>
  <c r="BE328" i="6"/>
  <c r="BI328" i="6"/>
  <c r="CB328" i="6"/>
  <c r="CF328" i="6"/>
  <c r="CJ328" i="6"/>
  <c r="BF328" i="6"/>
  <c r="CC328" i="6"/>
  <c r="CK328" i="6"/>
  <c r="BG328" i="6"/>
  <c r="CD328" i="6"/>
  <c r="BB328" i="6"/>
  <c r="CG328" i="6"/>
  <c r="BC328" i="6"/>
  <c r="CH328" i="6"/>
  <c r="BJ328" i="6"/>
  <c r="BK328" i="6"/>
  <c r="AV324" i="6"/>
  <c r="BD324" i="6"/>
  <c r="BH324" i="6"/>
  <c r="CE324" i="6"/>
  <c r="CI324" i="6"/>
  <c r="BE324" i="6"/>
  <c r="BI324" i="6"/>
  <c r="CB324" i="6"/>
  <c r="CF324" i="6"/>
  <c r="CJ324" i="6"/>
  <c r="BB324" i="6"/>
  <c r="BJ324" i="6"/>
  <c r="CG324" i="6"/>
  <c r="BC324" i="6"/>
  <c r="BK324" i="6"/>
  <c r="CH324" i="6"/>
  <c r="BF324" i="6"/>
  <c r="CK324" i="6"/>
  <c r="BG324" i="6"/>
  <c r="CC324" i="6"/>
  <c r="CD324" i="6"/>
  <c r="AV320" i="6"/>
  <c r="BD320" i="6"/>
  <c r="BH320" i="6"/>
  <c r="CE320" i="6"/>
  <c r="CI320" i="6"/>
  <c r="BE320" i="6"/>
  <c r="BI320" i="6"/>
  <c r="CB320" i="6"/>
  <c r="CF320" i="6"/>
  <c r="CJ320" i="6"/>
  <c r="BF320" i="6"/>
  <c r="CC320" i="6"/>
  <c r="CK320" i="6"/>
  <c r="BG320" i="6"/>
  <c r="CD320" i="6"/>
  <c r="BJ320" i="6"/>
  <c r="BK320" i="6"/>
  <c r="BB320" i="6"/>
  <c r="BC320" i="6"/>
  <c r="CG320" i="6"/>
  <c r="CH320" i="6"/>
  <c r="AV316" i="6"/>
  <c r="BD316" i="6"/>
  <c r="BH316" i="6"/>
  <c r="CE316" i="6"/>
  <c r="CI316" i="6"/>
  <c r="BE316" i="6"/>
  <c r="BI316" i="6"/>
  <c r="CB316" i="6"/>
  <c r="CF316" i="6"/>
  <c r="CJ316" i="6"/>
  <c r="BB316" i="6"/>
  <c r="BJ316" i="6"/>
  <c r="CG316" i="6"/>
  <c r="BC316" i="6"/>
  <c r="BK316" i="6"/>
  <c r="CH316" i="6"/>
  <c r="CC316" i="6"/>
  <c r="CD316" i="6"/>
  <c r="CK316" i="6"/>
  <c r="BF316" i="6"/>
  <c r="BG316" i="6"/>
  <c r="AV312" i="6"/>
  <c r="BD312" i="6"/>
  <c r="BH312" i="6"/>
  <c r="CE312" i="6"/>
  <c r="CI312" i="6"/>
  <c r="BE312" i="6"/>
  <c r="BI312" i="6"/>
  <c r="CB312" i="6"/>
  <c r="CF312" i="6"/>
  <c r="CJ312" i="6"/>
  <c r="BF312" i="6"/>
  <c r="CC312" i="6"/>
  <c r="CK312" i="6"/>
  <c r="BG312" i="6"/>
  <c r="CD312" i="6"/>
  <c r="BB312" i="6"/>
  <c r="CG312" i="6"/>
  <c r="BC312" i="6"/>
  <c r="CH312" i="6"/>
  <c r="BJ312" i="6"/>
  <c r="BK312" i="6"/>
  <c r="AV308" i="6"/>
  <c r="BC308" i="6"/>
  <c r="BD308" i="6"/>
  <c r="BH308" i="6"/>
  <c r="CE308" i="6"/>
  <c r="CI308" i="6"/>
  <c r="BE308" i="6"/>
  <c r="BI308" i="6"/>
  <c r="CB308" i="6"/>
  <c r="CF308" i="6"/>
  <c r="CJ308" i="6"/>
  <c r="BJ308" i="6"/>
  <c r="CG308" i="6"/>
  <c r="BB308" i="6"/>
  <c r="BK308" i="6"/>
  <c r="CH308" i="6"/>
  <c r="BF308" i="6"/>
  <c r="CK308" i="6"/>
  <c r="BG308" i="6"/>
  <c r="CC308" i="6"/>
  <c r="CD308" i="6"/>
  <c r="AV304" i="6"/>
  <c r="BC304" i="6"/>
  <c r="BG304" i="6"/>
  <c r="BK304" i="6"/>
  <c r="CD304" i="6"/>
  <c r="CH304" i="6"/>
  <c r="BD304" i="6"/>
  <c r="BH304" i="6"/>
  <c r="CE304" i="6"/>
  <c r="CI304" i="6"/>
  <c r="BI304" i="6"/>
  <c r="CF304" i="6"/>
  <c r="BB304" i="6"/>
  <c r="BJ304" i="6"/>
  <c r="CG304" i="6"/>
  <c r="BE304" i="6"/>
  <c r="CJ304" i="6"/>
  <c r="BF304" i="6"/>
  <c r="CK304" i="6"/>
  <c r="CB304" i="6"/>
  <c r="CC304" i="6"/>
  <c r="AV300" i="6"/>
  <c r="BC300" i="6"/>
  <c r="BG300" i="6"/>
  <c r="BK300" i="6"/>
  <c r="CD300" i="6"/>
  <c r="CH300" i="6"/>
  <c r="BD300" i="6"/>
  <c r="BH300" i="6"/>
  <c r="CE300" i="6"/>
  <c r="CI300" i="6"/>
  <c r="BE300" i="6"/>
  <c r="CB300" i="6"/>
  <c r="CJ300" i="6"/>
  <c r="BF300" i="6"/>
  <c r="CC300" i="6"/>
  <c r="CK300" i="6"/>
  <c r="BI300" i="6"/>
  <c r="BJ300" i="6"/>
  <c r="CF300" i="6"/>
  <c r="CG300" i="6"/>
  <c r="BB300" i="6"/>
  <c r="AV296" i="6"/>
  <c r="BC296" i="6"/>
  <c r="BG296" i="6"/>
  <c r="BK296" i="6"/>
  <c r="CD296" i="6"/>
  <c r="CH296" i="6"/>
  <c r="BD296" i="6"/>
  <c r="BH296" i="6"/>
  <c r="CE296" i="6"/>
  <c r="CI296" i="6"/>
  <c r="BI296" i="6"/>
  <c r="CF296" i="6"/>
  <c r="BB296" i="6"/>
  <c r="BJ296" i="6"/>
  <c r="CG296" i="6"/>
  <c r="CB296" i="6"/>
  <c r="CC296" i="6"/>
  <c r="BE296" i="6"/>
  <c r="BF296" i="6"/>
  <c r="CJ296" i="6"/>
  <c r="CK296" i="6"/>
  <c r="AV292" i="6"/>
  <c r="BC292" i="6"/>
  <c r="BG292" i="6"/>
  <c r="BK292" i="6"/>
  <c r="CD292" i="6"/>
  <c r="CH292" i="6"/>
  <c r="BD292" i="6"/>
  <c r="BH292" i="6"/>
  <c r="CE292" i="6"/>
  <c r="CI292" i="6"/>
  <c r="BE292" i="6"/>
  <c r="CB292" i="6"/>
  <c r="CJ292" i="6"/>
  <c r="BF292" i="6"/>
  <c r="CC292" i="6"/>
  <c r="CK292" i="6"/>
  <c r="CF292" i="6"/>
  <c r="BB292" i="6"/>
  <c r="CG292" i="6"/>
  <c r="BI292" i="6"/>
  <c r="BJ292" i="6"/>
  <c r="AV288" i="6"/>
  <c r="BC288" i="6"/>
  <c r="BG288" i="6"/>
  <c r="BK288" i="6"/>
  <c r="CD288" i="6"/>
  <c r="CH288" i="6"/>
  <c r="BD288" i="6"/>
  <c r="BH288" i="6"/>
  <c r="CE288" i="6"/>
  <c r="CI288" i="6"/>
  <c r="BI288" i="6"/>
  <c r="CF288" i="6"/>
  <c r="BB288" i="6"/>
  <c r="BJ288" i="6"/>
  <c r="CG288" i="6"/>
  <c r="BE288" i="6"/>
  <c r="CJ288" i="6"/>
  <c r="BF288" i="6"/>
  <c r="CK288" i="6"/>
  <c r="CB288" i="6"/>
  <c r="CC288" i="6"/>
  <c r="AV284" i="6"/>
  <c r="BC284" i="6"/>
  <c r="BG284" i="6"/>
  <c r="BK284" i="6"/>
  <c r="CD284" i="6"/>
  <c r="CH284" i="6"/>
  <c r="BD284" i="6"/>
  <c r="BH284" i="6"/>
  <c r="CE284" i="6"/>
  <c r="CI284" i="6"/>
  <c r="BE284" i="6"/>
  <c r="CB284" i="6"/>
  <c r="CJ284" i="6"/>
  <c r="BF284" i="6"/>
  <c r="CC284" i="6"/>
  <c r="CK284" i="6"/>
  <c r="BI284" i="6"/>
  <c r="BJ284" i="6"/>
  <c r="BB284" i="6"/>
  <c r="CF284" i="6"/>
  <c r="CG284" i="6"/>
  <c r="AV280" i="6"/>
  <c r="BC280" i="6"/>
  <c r="BG280" i="6"/>
  <c r="BK280" i="6"/>
  <c r="CD280" i="6"/>
  <c r="CH280" i="6"/>
  <c r="BD280" i="6"/>
  <c r="BH280" i="6"/>
  <c r="CE280" i="6"/>
  <c r="CI280" i="6"/>
  <c r="BI280" i="6"/>
  <c r="CF280" i="6"/>
  <c r="BB280" i="6"/>
  <c r="BJ280" i="6"/>
  <c r="CG280" i="6"/>
  <c r="CB280" i="6"/>
  <c r="CC280" i="6"/>
  <c r="CJ280" i="6"/>
  <c r="CK280" i="6"/>
  <c r="BE280" i="6"/>
  <c r="BF280" i="6"/>
  <c r="AV276" i="6"/>
  <c r="BC276" i="6"/>
  <c r="BG276" i="6"/>
  <c r="BK276" i="6"/>
  <c r="CD276" i="6"/>
  <c r="CH276" i="6"/>
  <c r="BD276" i="6"/>
  <c r="BH276" i="6"/>
  <c r="CE276" i="6"/>
  <c r="CI276" i="6"/>
  <c r="BE276" i="6"/>
  <c r="CB276" i="6"/>
  <c r="CJ276" i="6"/>
  <c r="BF276" i="6"/>
  <c r="CC276" i="6"/>
  <c r="CK276" i="6"/>
  <c r="CF276" i="6"/>
  <c r="BB276" i="6"/>
  <c r="CG276" i="6"/>
  <c r="BI276" i="6"/>
  <c r="BJ276" i="6"/>
  <c r="AV272" i="6"/>
  <c r="BC272" i="6"/>
  <c r="BG272" i="6"/>
  <c r="BK272" i="6"/>
  <c r="CD272" i="6"/>
  <c r="CH272" i="6"/>
  <c r="BD272" i="6"/>
  <c r="BH272" i="6"/>
  <c r="CE272" i="6"/>
  <c r="CI272" i="6"/>
  <c r="BI272" i="6"/>
  <c r="CF272" i="6"/>
  <c r="BB272" i="6"/>
  <c r="BJ272" i="6"/>
  <c r="CG272" i="6"/>
  <c r="BE272" i="6"/>
  <c r="CJ272" i="6"/>
  <c r="BF272" i="6"/>
  <c r="CK272" i="6"/>
  <c r="CB272" i="6"/>
  <c r="CC272" i="6"/>
  <c r="AV268" i="6"/>
  <c r="BC268" i="6"/>
  <c r="BG268" i="6"/>
  <c r="BK268" i="6"/>
  <c r="CD268" i="6"/>
  <c r="CH268" i="6"/>
  <c r="BD268" i="6"/>
  <c r="BH268" i="6"/>
  <c r="CE268" i="6"/>
  <c r="CI268" i="6"/>
  <c r="BE268" i="6"/>
  <c r="CB268" i="6"/>
  <c r="CJ268" i="6"/>
  <c r="BF268" i="6"/>
  <c r="CC268" i="6"/>
  <c r="CK268" i="6"/>
  <c r="BI268" i="6"/>
  <c r="BJ268" i="6"/>
  <c r="CF268" i="6"/>
  <c r="CG268" i="6"/>
  <c r="BB268" i="6"/>
  <c r="AV264" i="6"/>
  <c r="BC264" i="6"/>
  <c r="BG264" i="6"/>
  <c r="BK264" i="6"/>
  <c r="CD264" i="6"/>
  <c r="CH264" i="6"/>
  <c r="BD264" i="6"/>
  <c r="BH264" i="6"/>
  <c r="CE264" i="6"/>
  <c r="CI264" i="6"/>
  <c r="BI264" i="6"/>
  <c r="CF264" i="6"/>
  <c r="BB264" i="6"/>
  <c r="BJ264" i="6"/>
  <c r="CG264" i="6"/>
  <c r="CB264" i="6"/>
  <c r="CC264" i="6"/>
  <c r="BE264" i="6"/>
  <c r="BF264" i="6"/>
  <c r="CJ264" i="6"/>
  <c r="CK264" i="6"/>
  <c r="AV260" i="6"/>
  <c r="BC260" i="6"/>
  <c r="BG260" i="6"/>
  <c r="BK260" i="6"/>
  <c r="CD260" i="6"/>
  <c r="CH260" i="6"/>
  <c r="BD260" i="6"/>
  <c r="BH260" i="6"/>
  <c r="CE260" i="6"/>
  <c r="CI260" i="6"/>
  <c r="BE260" i="6"/>
  <c r="CB260" i="6"/>
  <c r="CJ260" i="6"/>
  <c r="BF260" i="6"/>
  <c r="CC260" i="6"/>
  <c r="CK260" i="6"/>
  <c r="CF260" i="6"/>
  <c r="BB260" i="6"/>
  <c r="CG260" i="6"/>
  <c r="BI260" i="6"/>
  <c r="BJ260" i="6"/>
  <c r="AV256" i="6"/>
  <c r="BC256" i="6"/>
  <c r="BG256" i="6"/>
  <c r="BK256" i="6"/>
  <c r="CD256" i="6"/>
  <c r="CH256" i="6"/>
  <c r="BD256" i="6"/>
  <c r="BH256" i="6"/>
  <c r="CE256" i="6"/>
  <c r="CI256" i="6"/>
  <c r="BI256" i="6"/>
  <c r="CF256" i="6"/>
  <c r="BB256" i="6"/>
  <c r="BJ256" i="6"/>
  <c r="CG256" i="6"/>
  <c r="BE256" i="6"/>
  <c r="CJ256" i="6"/>
  <c r="BF256" i="6"/>
  <c r="CK256" i="6"/>
  <c r="CB256" i="6"/>
  <c r="CC256" i="6"/>
  <c r="AV252" i="6"/>
  <c r="BC252" i="6"/>
  <c r="BG252" i="6"/>
  <c r="BK252" i="6"/>
  <c r="CD252" i="6"/>
  <c r="CH252" i="6"/>
  <c r="BD252" i="6"/>
  <c r="BH252" i="6"/>
  <c r="CE252" i="6"/>
  <c r="CI252" i="6"/>
  <c r="BE252" i="6"/>
  <c r="CB252" i="6"/>
  <c r="CJ252" i="6"/>
  <c r="BF252" i="6"/>
  <c r="CC252" i="6"/>
  <c r="CK252" i="6"/>
  <c r="BI252" i="6"/>
  <c r="BJ252" i="6"/>
  <c r="BB252" i="6"/>
  <c r="CF252" i="6"/>
  <c r="CG252" i="6"/>
  <c r="AV248" i="6"/>
  <c r="BC248" i="6"/>
  <c r="BG248" i="6"/>
  <c r="BK248" i="6"/>
  <c r="CD248" i="6"/>
  <c r="CH248" i="6"/>
  <c r="BD248" i="6"/>
  <c r="BH248" i="6"/>
  <c r="CE248" i="6"/>
  <c r="CI248" i="6"/>
  <c r="BI248" i="6"/>
  <c r="CF248" i="6"/>
  <c r="BB248" i="6"/>
  <c r="BJ248" i="6"/>
  <c r="CG248" i="6"/>
  <c r="CB248" i="6"/>
  <c r="CC248" i="6"/>
  <c r="CJ248" i="6"/>
  <c r="CK248" i="6"/>
  <c r="BE248" i="6"/>
  <c r="BF248" i="6"/>
  <c r="AV244" i="6"/>
  <c r="BC244" i="6"/>
  <c r="BG244" i="6"/>
  <c r="BK244" i="6"/>
  <c r="CD244" i="6"/>
  <c r="CH244" i="6"/>
  <c r="BD244" i="6"/>
  <c r="BH244" i="6"/>
  <c r="CE244" i="6"/>
  <c r="CI244" i="6"/>
  <c r="BE244" i="6"/>
  <c r="CB244" i="6"/>
  <c r="CJ244" i="6"/>
  <c r="BF244" i="6"/>
  <c r="CC244" i="6"/>
  <c r="CK244" i="6"/>
  <c r="CF244" i="6"/>
  <c r="BB244" i="6"/>
  <c r="CG244" i="6"/>
  <c r="BI244" i="6"/>
  <c r="BJ244" i="6"/>
  <c r="AV240" i="6"/>
  <c r="BC240" i="6"/>
  <c r="BG240" i="6"/>
  <c r="BK240" i="6"/>
  <c r="CD240" i="6"/>
  <c r="CH240" i="6"/>
  <c r="BD240" i="6"/>
  <c r="BH240" i="6"/>
  <c r="CE240" i="6"/>
  <c r="CI240" i="6"/>
  <c r="BE240" i="6"/>
  <c r="CB240" i="6"/>
  <c r="CJ240" i="6"/>
  <c r="BF240" i="6"/>
  <c r="CC240" i="6"/>
  <c r="CK240" i="6"/>
  <c r="CF240" i="6"/>
  <c r="BB240" i="6"/>
  <c r="CG240" i="6"/>
  <c r="BI240" i="6"/>
  <c r="BJ240" i="6"/>
  <c r="AV236" i="6"/>
  <c r="BC236" i="6"/>
  <c r="BG236" i="6"/>
  <c r="BK236" i="6"/>
  <c r="CD236" i="6"/>
  <c r="CH236" i="6"/>
  <c r="BD236" i="6"/>
  <c r="BH236" i="6"/>
  <c r="CE236" i="6"/>
  <c r="CI236" i="6"/>
  <c r="BI236" i="6"/>
  <c r="CF236" i="6"/>
  <c r="BB236" i="6"/>
  <c r="BJ236" i="6"/>
  <c r="CG236" i="6"/>
  <c r="BE236" i="6"/>
  <c r="CJ236" i="6"/>
  <c r="BF236" i="6"/>
  <c r="CK236" i="6"/>
  <c r="CB236" i="6"/>
  <c r="CC236" i="6"/>
  <c r="AV232" i="6"/>
  <c r="BC232" i="6"/>
  <c r="BG232" i="6"/>
  <c r="BK232" i="6"/>
  <c r="CD232" i="6"/>
  <c r="CH232" i="6"/>
  <c r="BD232" i="6"/>
  <c r="BH232" i="6"/>
  <c r="CE232" i="6"/>
  <c r="CI232" i="6"/>
  <c r="BE232" i="6"/>
  <c r="CB232" i="6"/>
  <c r="CJ232" i="6"/>
  <c r="BF232" i="6"/>
  <c r="CC232" i="6"/>
  <c r="CK232" i="6"/>
  <c r="BI232" i="6"/>
  <c r="BJ232" i="6"/>
  <c r="CF232" i="6"/>
  <c r="CG232" i="6"/>
  <c r="BB232" i="6"/>
  <c r="AV228" i="6"/>
  <c r="BC228" i="6"/>
  <c r="BG228" i="6"/>
  <c r="BK228" i="6"/>
  <c r="CD228" i="6"/>
  <c r="CH228" i="6"/>
  <c r="BD228" i="6"/>
  <c r="BH228" i="6"/>
  <c r="CE228" i="6"/>
  <c r="CI228" i="6"/>
  <c r="BI228" i="6"/>
  <c r="CF228" i="6"/>
  <c r="BB228" i="6"/>
  <c r="BJ228" i="6"/>
  <c r="CG228" i="6"/>
  <c r="CB228" i="6"/>
  <c r="CC228" i="6"/>
  <c r="BE228" i="6"/>
  <c r="BF228" i="6"/>
  <c r="CJ228" i="6"/>
  <c r="CK228" i="6"/>
  <c r="AV224" i="6"/>
  <c r="BC224" i="6"/>
  <c r="BG224" i="6"/>
  <c r="BK224" i="6"/>
  <c r="CD224" i="6"/>
  <c r="CH224" i="6"/>
  <c r="BD224" i="6"/>
  <c r="BH224" i="6"/>
  <c r="CE224" i="6"/>
  <c r="CI224" i="6"/>
  <c r="BE224" i="6"/>
  <c r="CB224" i="6"/>
  <c r="CJ224" i="6"/>
  <c r="BF224" i="6"/>
  <c r="CC224" i="6"/>
  <c r="CK224" i="6"/>
  <c r="CF224" i="6"/>
  <c r="BB224" i="6"/>
  <c r="CG224" i="6"/>
  <c r="BI224" i="6"/>
  <c r="BJ224" i="6"/>
  <c r="AV220" i="6"/>
  <c r="BC220" i="6"/>
  <c r="BG220" i="6"/>
  <c r="BK220" i="6"/>
  <c r="CD220" i="6"/>
  <c r="CH220" i="6"/>
  <c r="BD220" i="6"/>
  <c r="BH220" i="6"/>
  <c r="CE220" i="6"/>
  <c r="CI220" i="6"/>
  <c r="BI220" i="6"/>
  <c r="CF220" i="6"/>
  <c r="BB220" i="6"/>
  <c r="BJ220" i="6"/>
  <c r="CG220" i="6"/>
  <c r="BE220" i="6"/>
  <c r="CJ220" i="6"/>
  <c r="BF220" i="6"/>
  <c r="CK220" i="6"/>
  <c r="CB220" i="6"/>
  <c r="CC220" i="6"/>
  <c r="AV216" i="6"/>
  <c r="BC216" i="6"/>
  <c r="BG216" i="6"/>
  <c r="BK216" i="6"/>
  <c r="CD216" i="6"/>
  <c r="CH216" i="6"/>
  <c r="BD216" i="6"/>
  <c r="BH216" i="6"/>
  <c r="CE216" i="6"/>
  <c r="CI216" i="6"/>
  <c r="BE216" i="6"/>
  <c r="CB216" i="6"/>
  <c r="CJ216" i="6"/>
  <c r="BF216" i="6"/>
  <c r="CC216" i="6"/>
  <c r="CK216" i="6"/>
  <c r="BI216" i="6"/>
  <c r="BJ216" i="6"/>
  <c r="BB216" i="6"/>
  <c r="CF216" i="6"/>
  <c r="CG216" i="6"/>
  <c r="AV212" i="6"/>
  <c r="BC212" i="6"/>
  <c r="BG212" i="6"/>
  <c r="BK212" i="6"/>
  <c r="CD212" i="6"/>
  <c r="CH212" i="6"/>
  <c r="BD212" i="6"/>
  <c r="BH212" i="6"/>
  <c r="CE212" i="6"/>
  <c r="CI212" i="6"/>
  <c r="BI212" i="6"/>
  <c r="CF212" i="6"/>
  <c r="BB212" i="6"/>
  <c r="BJ212" i="6"/>
  <c r="CG212" i="6"/>
  <c r="CB212" i="6"/>
  <c r="CC212" i="6"/>
  <c r="CJ212" i="6"/>
  <c r="CK212" i="6"/>
  <c r="BE212" i="6"/>
  <c r="BF212" i="6"/>
  <c r="AV208" i="6"/>
  <c r="BC208" i="6"/>
  <c r="BG208" i="6"/>
  <c r="BK208" i="6"/>
  <c r="CD208" i="6"/>
  <c r="CH208" i="6"/>
  <c r="BD208" i="6"/>
  <c r="BH208" i="6"/>
  <c r="CE208" i="6"/>
  <c r="CI208" i="6"/>
  <c r="BE208" i="6"/>
  <c r="CB208" i="6"/>
  <c r="CJ208" i="6"/>
  <c r="BF208" i="6"/>
  <c r="CC208" i="6"/>
  <c r="CK208" i="6"/>
  <c r="CF208" i="6"/>
  <c r="BB208" i="6"/>
  <c r="CG208" i="6"/>
  <c r="BI208" i="6"/>
  <c r="BJ208" i="6"/>
  <c r="AV204" i="6"/>
  <c r="BC204" i="6"/>
  <c r="BG204" i="6"/>
  <c r="BK204" i="6"/>
  <c r="CD204" i="6"/>
  <c r="CH204" i="6"/>
  <c r="BD204" i="6"/>
  <c r="BH204" i="6"/>
  <c r="CE204" i="6"/>
  <c r="CI204" i="6"/>
  <c r="BI204" i="6"/>
  <c r="CF204" i="6"/>
  <c r="BB204" i="6"/>
  <c r="BJ204" i="6"/>
  <c r="CG204" i="6"/>
  <c r="BE204" i="6"/>
  <c r="CJ204" i="6"/>
  <c r="BF204" i="6"/>
  <c r="CK204" i="6"/>
  <c r="CB204" i="6"/>
  <c r="CC204" i="6"/>
  <c r="AV200" i="6"/>
  <c r="BC200" i="6"/>
  <c r="BG200" i="6"/>
  <c r="BK200" i="6"/>
  <c r="CD200" i="6"/>
  <c r="CH200" i="6"/>
  <c r="BD200" i="6"/>
  <c r="BH200" i="6"/>
  <c r="CE200" i="6"/>
  <c r="CI200" i="6"/>
  <c r="BE200" i="6"/>
  <c r="CB200" i="6"/>
  <c r="CJ200" i="6"/>
  <c r="BF200" i="6"/>
  <c r="CC200" i="6"/>
  <c r="CK200" i="6"/>
  <c r="BI200" i="6"/>
  <c r="BJ200" i="6"/>
  <c r="CF200" i="6"/>
  <c r="CG200" i="6"/>
  <c r="BB200" i="6"/>
  <c r="AV196" i="6"/>
  <c r="BC196" i="6"/>
  <c r="BG196" i="6"/>
  <c r="BK196" i="6"/>
  <c r="CD196" i="6"/>
  <c r="CH196" i="6"/>
  <c r="BD196" i="6"/>
  <c r="BH196" i="6"/>
  <c r="CE196" i="6"/>
  <c r="CI196" i="6"/>
  <c r="BI196" i="6"/>
  <c r="CF196" i="6"/>
  <c r="BB196" i="6"/>
  <c r="BJ196" i="6"/>
  <c r="CG196" i="6"/>
  <c r="CB196" i="6"/>
  <c r="CC196" i="6"/>
  <c r="BE196" i="6"/>
  <c r="BF196" i="6"/>
  <c r="CJ196" i="6"/>
  <c r="CK196" i="6"/>
  <c r="AV192" i="6"/>
  <c r="BC192" i="6"/>
  <c r="BG192" i="6"/>
  <c r="BK192" i="6"/>
  <c r="CD192" i="6"/>
  <c r="CH192" i="6"/>
  <c r="BD192" i="6"/>
  <c r="BH192" i="6"/>
  <c r="CE192" i="6"/>
  <c r="CI192" i="6"/>
  <c r="BE192" i="6"/>
  <c r="CB192" i="6"/>
  <c r="CJ192" i="6"/>
  <c r="BF192" i="6"/>
  <c r="CC192" i="6"/>
  <c r="CK192" i="6"/>
  <c r="CF192" i="6"/>
  <c r="BB192" i="6"/>
  <c r="CG192" i="6"/>
  <c r="BI192" i="6"/>
  <c r="BJ192" i="6"/>
  <c r="AV188" i="6"/>
  <c r="BC188" i="6"/>
  <c r="BG188" i="6"/>
  <c r="BK188" i="6"/>
  <c r="CD188" i="6"/>
  <c r="CH188" i="6"/>
  <c r="BD188" i="6"/>
  <c r="BH188" i="6"/>
  <c r="CE188" i="6"/>
  <c r="CI188" i="6"/>
  <c r="BI188" i="6"/>
  <c r="CF188" i="6"/>
  <c r="BB188" i="6"/>
  <c r="BJ188" i="6"/>
  <c r="CG188" i="6"/>
  <c r="BE188" i="6"/>
  <c r="CJ188" i="6"/>
  <c r="BF188" i="6"/>
  <c r="CK188" i="6"/>
  <c r="CB188" i="6"/>
  <c r="CC188" i="6"/>
  <c r="AV184" i="6"/>
  <c r="BC184" i="6"/>
  <c r="BG184" i="6"/>
  <c r="BK184" i="6"/>
  <c r="CD184" i="6"/>
  <c r="CH184" i="6"/>
  <c r="BD184" i="6"/>
  <c r="BH184" i="6"/>
  <c r="CE184" i="6"/>
  <c r="CI184" i="6"/>
  <c r="BE184" i="6"/>
  <c r="CB184" i="6"/>
  <c r="CJ184" i="6"/>
  <c r="BF184" i="6"/>
  <c r="CC184" i="6"/>
  <c r="CK184" i="6"/>
  <c r="BI184" i="6"/>
  <c r="BJ184" i="6"/>
  <c r="BB184" i="6"/>
  <c r="CF184" i="6"/>
  <c r="CG184" i="6"/>
  <c r="AV180" i="6"/>
  <c r="BC180" i="6"/>
  <c r="BG180" i="6"/>
  <c r="BK180" i="6"/>
  <c r="CD180" i="6"/>
  <c r="CH180" i="6"/>
  <c r="BD180" i="6"/>
  <c r="BH180" i="6"/>
  <c r="CE180" i="6"/>
  <c r="CI180" i="6"/>
  <c r="BI180" i="6"/>
  <c r="CF180" i="6"/>
  <c r="BB180" i="6"/>
  <c r="BJ180" i="6"/>
  <c r="CG180" i="6"/>
  <c r="CB180" i="6"/>
  <c r="CC180" i="6"/>
  <c r="CJ180" i="6"/>
  <c r="CK180" i="6"/>
  <c r="BE180" i="6"/>
  <c r="BF180" i="6"/>
  <c r="BB177" i="6"/>
  <c r="BF177" i="6"/>
  <c r="BJ177" i="6"/>
  <c r="CC177" i="6"/>
  <c r="CG177" i="6"/>
  <c r="CK177" i="6"/>
  <c r="BC177" i="6"/>
  <c r="BG177" i="6"/>
  <c r="BK177" i="6"/>
  <c r="CD177" i="6"/>
  <c r="CH177" i="6"/>
  <c r="BH177" i="6"/>
  <c r="CE177" i="6"/>
  <c r="BI177" i="6"/>
  <c r="CF177" i="6"/>
  <c r="CB177" i="6"/>
  <c r="CI177" i="6"/>
  <c r="CJ177" i="6"/>
  <c r="BD177" i="6"/>
  <c r="BE177" i="6"/>
  <c r="AV173" i="6"/>
  <c r="BB173" i="6"/>
  <c r="BF173" i="6"/>
  <c r="BJ173" i="6"/>
  <c r="CC173" i="6"/>
  <c r="CG173" i="6"/>
  <c r="CK173" i="6"/>
  <c r="BC173" i="6"/>
  <c r="BG173" i="6"/>
  <c r="BK173" i="6"/>
  <c r="CD173" i="6"/>
  <c r="CH173" i="6"/>
  <c r="BD173" i="6"/>
  <c r="CI173" i="6"/>
  <c r="BE173" i="6"/>
  <c r="CB173" i="6"/>
  <c r="CJ173" i="6"/>
  <c r="CE173" i="6"/>
  <c r="CF173" i="6"/>
  <c r="BH173" i="6"/>
  <c r="BI173" i="6"/>
  <c r="AV167" i="6"/>
  <c r="BD167" i="6"/>
  <c r="BH167" i="6"/>
  <c r="CE167" i="6"/>
  <c r="CI167" i="6"/>
  <c r="BE167" i="6"/>
  <c r="BI167" i="6"/>
  <c r="CB167" i="6"/>
  <c r="CF167" i="6"/>
  <c r="CJ167" i="6"/>
  <c r="BB167" i="6"/>
  <c r="BJ167" i="6"/>
  <c r="CG167" i="6"/>
  <c r="BC167" i="6"/>
  <c r="BK167" i="6"/>
  <c r="CH167" i="6"/>
  <c r="CC167" i="6"/>
  <c r="CD167" i="6"/>
  <c r="BF167" i="6"/>
  <c r="BG167" i="6"/>
  <c r="CK167" i="6"/>
  <c r="BC164" i="6"/>
  <c r="BG164" i="6"/>
  <c r="BK164" i="6"/>
  <c r="CD164" i="6"/>
  <c r="CH164" i="6"/>
  <c r="BD164" i="6"/>
  <c r="BH164" i="6"/>
  <c r="CE164" i="6"/>
  <c r="CI164" i="6"/>
  <c r="BI164" i="6"/>
  <c r="CF164" i="6"/>
  <c r="BB164" i="6"/>
  <c r="BJ164" i="6"/>
  <c r="CG164" i="6"/>
  <c r="CB164" i="6"/>
  <c r="CC164" i="6"/>
  <c r="BE164" i="6"/>
  <c r="BF164" i="6"/>
  <c r="CJ164" i="6"/>
  <c r="CK164" i="6"/>
  <c r="AV161" i="6"/>
  <c r="BB161" i="6"/>
  <c r="BF161" i="6"/>
  <c r="BJ161" i="6"/>
  <c r="CC161" i="6"/>
  <c r="CG161" i="6"/>
  <c r="CK161" i="6"/>
  <c r="BC161" i="6"/>
  <c r="BG161" i="6"/>
  <c r="BK161" i="6"/>
  <c r="CD161" i="6"/>
  <c r="CH161" i="6"/>
  <c r="BH161" i="6"/>
  <c r="CE161" i="6"/>
  <c r="BI161" i="6"/>
  <c r="CF161" i="6"/>
  <c r="CB161" i="6"/>
  <c r="BD161" i="6"/>
  <c r="BE161" i="6"/>
  <c r="CI161" i="6"/>
  <c r="CJ161" i="6"/>
  <c r="BE158" i="6"/>
  <c r="BI158" i="6"/>
  <c r="CB158" i="6"/>
  <c r="CF158" i="6"/>
  <c r="CJ158" i="6"/>
  <c r="BB158" i="6"/>
  <c r="BF158" i="6"/>
  <c r="BJ158" i="6"/>
  <c r="CC158" i="6"/>
  <c r="CG158" i="6"/>
  <c r="CK158" i="6"/>
  <c r="BG158" i="6"/>
  <c r="CD158" i="6"/>
  <c r="BH158" i="6"/>
  <c r="CE158" i="6"/>
  <c r="BK158" i="6"/>
  <c r="BC158" i="6"/>
  <c r="BD158" i="6"/>
  <c r="CH158" i="6"/>
  <c r="CI158" i="6"/>
  <c r="AV154" i="6"/>
  <c r="BE154" i="6"/>
  <c r="BI154" i="6"/>
  <c r="CB154" i="6"/>
  <c r="CF154" i="6"/>
  <c r="CJ154" i="6"/>
  <c r="BB154" i="6"/>
  <c r="BF154" i="6"/>
  <c r="BJ154" i="6"/>
  <c r="CC154" i="6"/>
  <c r="CG154" i="6"/>
  <c r="CK154" i="6"/>
  <c r="BC154" i="6"/>
  <c r="BK154" i="6"/>
  <c r="CH154" i="6"/>
  <c r="BD154" i="6"/>
  <c r="CI154" i="6"/>
  <c r="CD154" i="6"/>
  <c r="CE154" i="6"/>
  <c r="BG154" i="6"/>
  <c r="BH154" i="6"/>
  <c r="AV150" i="6"/>
  <c r="BE150" i="6"/>
  <c r="BI150" i="6"/>
  <c r="CB150" i="6"/>
  <c r="CF150" i="6"/>
  <c r="CJ150" i="6"/>
  <c r="BB150" i="6"/>
  <c r="BF150" i="6"/>
  <c r="BJ150" i="6"/>
  <c r="CC150" i="6"/>
  <c r="CG150" i="6"/>
  <c r="CK150" i="6"/>
  <c r="BG150" i="6"/>
  <c r="CD150" i="6"/>
  <c r="BH150" i="6"/>
  <c r="CE150" i="6"/>
  <c r="BC150" i="6"/>
  <c r="CH150" i="6"/>
  <c r="BD150" i="6"/>
  <c r="CI150" i="6"/>
  <c r="BK150" i="6"/>
  <c r="AV146" i="6"/>
  <c r="BE146" i="6"/>
  <c r="BI146" i="6"/>
  <c r="CB146" i="6"/>
  <c r="CF146" i="6"/>
  <c r="CJ146" i="6"/>
  <c r="BB146" i="6"/>
  <c r="BF146" i="6"/>
  <c r="BJ146" i="6"/>
  <c r="CC146" i="6"/>
  <c r="CG146" i="6"/>
  <c r="CK146" i="6"/>
  <c r="BC146" i="6"/>
  <c r="BK146" i="6"/>
  <c r="CH146" i="6"/>
  <c r="BD146" i="6"/>
  <c r="CI146" i="6"/>
  <c r="BG146" i="6"/>
  <c r="BH146" i="6"/>
  <c r="CD146" i="6"/>
  <c r="CE146" i="6"/>
  <c r="AV142" i="6"/>
  <c r="BB142" i="6"/>
  <c r="BF142" i="6"/>
  <c r="BJ142" i="6"/>
  <c r="CC142" i="6"/>
  <c r="CG142" i="6"/>
  <c r="CK142" i="6"/>
  <c r="BC142" i="6"/>
  <c r="BG142" i="6"/>
  <c r="BK142" i="6"/>
  <c r="CD142" i="6"/>
  <c r="CH142" i="6"/>
  <c r="BD142" i="6"/>
  <c r="CI142" i="6"/>
  <c r="BE142" i="6"/>
  <c r="CB142" i="6"/>
  <c r="CJ142" i="6"/>
  <c r="CE142" i="6"/>
  <c r="CF142" i="6"/>
  <c r="BH142" i="6"/>
  <c r="BI142" i="6"/>
  <c r="AV138" i="6"/>
  <c r="BB138" i="6"/>
  <c r="BF138" i="6"/>
  <c r="BJ138" i="6"/>
  <c r="CC138" i="6"/>
  <c r="CG138" i="6"/>
  <c r="CK138" i="6"/>
  <c r="BC138" i="6"/>
  <c r="BG138" i="6"/>
  <c r="BK138" i="6"/>
  <c r="CD138" i="6"/>
  <c r="CH138" i="6"/>
  <c r="BH138" i="6"/>
  <c r="CE138" i="6"/>
  <c r="BI138" i="6"/>
  <c r="CF138" i="6"/>
  <c r="BD138" i="6"/>
  <c r="CI138" i="6"/>
  <c r="BE138" i="6"/>
  <c r="CJ138" i="6"/>
  <c r="CB138" i="6"/>
  <c r="AV134" i="6"/>
  <c r="BB134" i="6"/>
  <c r="BF134" i="6"/>
  <c r="BJ134" i="6"/>
  <c r="CC134" i="6"/>
  <c r="CG134" i="6"/>
  <c r="CK134" i="6"/>
  <c r="BC134" i="6"/>
  <c r="BG134" i="6"/>
  <c r="BK134" i="6"/>
  <c r="CD134" i="6"/>
  <c r="CH134" i="6"/>
  <c r="BD134" i="6"/>
  <c r="CI134" i="6"/>
  <c r="BE134" i="6"/>
  <c r="CB134" i="6"/>
  <c r="CJ134" i="6"/>
  <c r="BH134" i="6"/>
  <c r="BI134" i="6"/>
  <c r="CE134" i="6"/>
  <c r="CF134" i="6"/>
  <c r="AV130" i="6"/>
  <c r="BB130" i="6"/>
  <c r="BF130" i="6"/>
  <c r="BJ130" i="6"/>
  <c r="CC130" i="6"/>
  <c r="CG130" i="6"/>
  <c r="CK130" i="6"/>
  <c r="BC130" i="6"/>
  <c r="BG130" i="6"/>
  <c r="BK130" i="6"/>
  <c r="CD130" i="6"/>
  <c r="CH130" i="6"/>
  <c r="BH130" i="6"/>
  <c r="CE130" i="6"/>
  <c r="BI130" i="6"/>
  <c r="CF130" i="6"/>
  <c r="CB130" i="6"/>
  <c r="BD130" i="6"/>
  <c r="BE130" i="6"/>
  <c r="CI130" i="6"/>
  <c r="CJ130" i="6"/>
  <c r="AV126" i="6"/>
  <c r="BB126" i="6"/>
  <c r="BF126" i="6"/>
  <c r="BJ126" i="6"/>
  <c r="CC126" i="6"/>
  <c r="CG126" i="6"/>
  <c r="CK126" i="6"/>
  <c r="BC126" i="6"/>
  <c r="BG126" i="6"/>
  <c r="BK126" i="6"/>
  <c r="CD126" i="6"/>
  <c r="CH126" i="6"/>
  <c r="BD126" i="6"/>
  <c r="CI126" i="6"/>
  <c r="BE126" i="6"/>
  <c r="CB126" i="6"/>
  <c r="CJ126" i="6"/>
  <c r="CE126" i="6"/>
  <c r="CF126" i="6"/>
  <c r="BH126" i="6"/>
  <c r="BI126" i="6"/>
  <c r="AV122" i="6"/>
  <c r="BB122" i="6"/>
  <c r="BF122" i="6"/>
  <c r="BJ122" i="6"/>
  <c r="CC122" i="6"/>
  <c r="CG122" i="6"/>
  <c r="CK122" i="6"/>
  <c r="BC122" i="6"/>
  <c r="BG122" i="6"/>
  <c r="BK122" i="6"/>
  <c r="CD122" i="6"/>
  <c r="CH122" i="6"/>
  <c r="BH122" i="6"/>
  <c r="CE122" i="6"/>
  <c r="BI122" i="6"/>
  <c r="CF122" i="6"/>
  <c r="BD122" i="6"/>
  <c r="CI122" i="6"/>
  <c r="BE122" i="6"/>
  <c r="CJ122" i="6"/>
  <c r="CB122" i="6"/>
  <c r="AV118" i="6"/>
  <c r="BB118" i="6"/>
  <c r="BF118" i="6"/>
  <c r="BJ118" i="6"/>
  <c r="CC118" i="6"/>
  <c r="CG118" i="6"/>
  <c r="CK118" i="6"/>
  <c r="BC118" i="6"/>
  <c r="BG118" i="6"/>
  <c r="BK118" i="6"/>
  <c r="CD118" i="6"/>
  <c r="CH118" i="6"/>
  <c r="BD118" i="6"/>
  <c r="CI118" i="6"/>
  <c r="BE118" i="6"/>
  <c r="CB118" i="6"/>
  <c r="CJ118" i="6"/>
  <c r="BH118" i="6"/>
  <c r="BI118" i="6"/>
  <c r="CE118" i="6"/>
  <c r="CF118" i="6"/>
  <c r="AV114" i="6"/>
  <c r="BB114" i="6"/>
  <c r="BF114" i="6"/>
  <c r="BJ114" i="6"/>
  <c r="CC114" i="6"/>
  <c r="CG114" i="6"/>
  <c r="CK114" i="6"/>
  <c r="BC114" i="6"/>
  <c r="BG114" i="6"/>
  <c r="BK114" i="6"/>
  <c r="CD114" i="6"/>
  <c r="CH114" i="6"/>
  <c r="BH114" i="6"/>
  <c r="CE114" i="6"/>
  <c r="BI114" i="6"/>
  <c r="CF114" i="6"/>
  <c r="CB114" i="6"/>
  <c r="CI114" i="6"/>
  <c r="CJ114" i="6"/>
  <c r="BD114" i="6"/>
  <c r="BE114" i="6"/>
  <c r="AV110" i="6"/>
  <c r="BD110" i="6"/>
  <c r="BH110" i="6"/>
  <c r="CE110" i="6"/>
  <c r="CI110" i="6"/>
  <c r="BE110" i="6"/>
  <c r="BI110" i="6"/>
  <c r="CB110" i="6"/>
  <c r="CF110" i="6"/>
  <c r="CJ110" i="6"/>
  <c r="BB110" i="6"/>
  <c r="BJ110" i="6"/>
  <c r="CG110" i="6"/>
  <c r="BC110" i="6"/>
  <c r="BK110" i="6"/>
  <c r="CH110" i="6"/>
  <c r="BF110" i="6"/>
  <c r="CK110" i="6"/>
  <c r="BG110" i="6"/>
  <c r="CC110" i="6"/>
  <c r="CD110" i="6"/>
  <c r="AV106" i="6"/>
  <c r="BD106" i="6"/>
  <c r="BH106" i="6"/>
  <c r="CE106" i="6"/>
  <c r="CI106" i="6"/>
  <c r="BE106" i="6"/>
  <c r="BI106" i="6"/>
  <c r="CB106" i="6"/>
  <c r="CF106" i="6"/>
  <c r="CJ106" i="6"/>
  <c r="BF106" i="6"/>
  <c r="CC106" i="6"/>
  <c r="CK106" i="6"/>
  <c r="BG106" i="6"/>
  <c r="CD106" i="6"/>
  <c r="BJ106" i="6"/>
  <c r="BK106" i="6"/>
  <c r="CG106" i="6"/>
  <c r="CH106" i="6"/>
  <c r="BB106" i="6"/>
  <c r="BC106" i="6"/>
  <c r="AV102" i="6"/>
  <c r="BD102" i="6"/>
  <c r="BH102" i="6"/>
  <c r="CE102" i="6"/>
  <c r="CI102" i="6"/>
  <c r="BE102" i="6"/>
  <c r="BI102" i="6"/>
  <c r="CB102" i="6"/>
  <c r="CF102" i="6"/>
  <c r="CJ102" i="6"/>
  <c r="BB102" i="6"/>
  <c r="BJ102" i="6"/>
  <c r="CG102" i="6"/>
  <c r="BC102" i="6"/>
  <c r="BK102" i="6"/>
  <c r="CH102" i="6"/>
  <c r="CC102" i="6"/>
  <c r="CD102" i="6"/>
  <c r="BF102" i="6"/>
  <c r="BG102" i="6"/>
  <c r="CK102" i="6"/>
  <c r="AV98" i="6"/>
  <c r="BD98" i="6"/>
  <c r="BH98" i="6"/>
  <c r="CE98" i="6"/>
  <c r="CI98" i="6"/>
  <c r="BE98" i="6"/>
  <c r="BI98" i="6"/>
  <c r="CB98" i="6"/>
  <c r="CF98" i="6"/>
  <c r="CJ98" i="6"/>
  <c r="BF98" i="6"/>
  <c r="CC98" i="6"/>
  <c r="CK98" i="6"/>
  <c r="BG98" i="6"/>
  <c r="CD98" i="6"/>
  <c r="BB98" i="6"/>
  <c r="CG98" i="6"/>
  <c r="BC98" i="6"/>
  <c r="CH98" i="6"/>
  <c r="BJ98" i="6"/>
  <c r="BK98" i="6"/>
  <c r="AV94" i="6"/>
  <c r="BD94" i="6"/>
  <c r="BH94" i="6"/>
  <c r="CE94" i="6"/>
  <c r="CI94" i="6"/>
  <c r="BE94" i="6"/>
  <c r="BI94" i="6"/>
  <c r="CB94" i="6"/>
  <c r="CF94" i="6"/>
  <c r="CJ94" i="6"/>
  <c r="BB94" i="6"/>
  <c r="BJ94" i="6"/>
  <c r="CG94" i="6"/>
  <c r="BC94" i="6"/>
  <c r="BK94" i="6"/>
  <c r="CH94" i="6"/>
  <c r="BF94" i="6"/>
  <c r="CK94" i="6"/>
  <c r="BG94" i="6"/>
  <c r="CC94" i="6"/>
  <c r="CD94" i="6"/>
  <c r="AV90" i="6"/>
  <c r="BD90" i="6"/>
  <c r="BH90" i="6"/>
  <c r="CE90" i="6"/>
  <c r="CI90" i="6"/>
  <c r="BE90" i="6"/>
  <c r="BI90" i="6"/>
  <c r="CB90" i="6"/>
  <c r="CF90" i="6"/>
  <c r="CJ90" i="6"/>
  <c r="BF90" i="6"/>
  <c r="CC90" i="6"/>
  <c r="CK90" i="6"/>
  <c r="BG90" i="6"/>
  <c r="CD90" i="6"/>
  <c r="BJ90" i="6"/>
  <c r="BK90" i="6"/>
  <c r="BB90" i="6"/>
  <c r="BC90" i="6"/>
  <c r="CG90" i="6"/>
  <c r="CH90" i="6"/>
  <c r="AV86" i="6"/>
  <c r="BD86" i="6"/>
  <c r="BH86" i="6"/>
  <c r="CE86" i="6"/>
  <c r="CI86" i="6"/>
  <c r="BE86" i="6"/>
  <c r="BI86" i="6"/>
  <c r="CB86" i="6"/>
  <c r="CF86" i="6"/>
  <c r="CJ86" i="6"/>
  <c r="BB86" i="6"/>
  <c r="BJ86" i="6"/>
  <c r="CG86" i="6"/>
  <c r="BC86" i="6"/>
  <c r="BK86" i="6"/>
  <c r="CH86" i="6"/>
  <c r="CC86" i="6"/>
  <c r="CD86" i="6"/>
  <c r="CK86" i="6"/>
  <c r="BF86" i="6"/>
  <c r="BG86" i="6"/>
  <c r="AV82" i="6"/>
  <c r="BD82" i="6"/>
  <c r="BH82" i="6"/>
  <c r="CE82" i="6"/>
  <c r="CI82" i="6"/>
  <c r="BE82" i="6"/>
  <c r="BI82" i="6"/>
  <c r="CB82" i="6"/>
  <c r="CF82" i="6"/>
  <c r="CJ82" i="6"/>
  <c r="BF82" i="6"/>
  <c r="CC82" i="6"/>
  <c r="CK82" i="6"/>
  <c r="BG82" i="6"/>
  <c r="CD82" i="6"/>
  <c r="BB82" i="6"/>
  <c r="CG82" i="6"/>
  <c r="BC82" i="6"/>
  <c r="CH82" i="6"/>
  <c r="BJ82" i="6"/>
  <c r="BK82" i="6"/>
  <c r="AV78" i="6"/>
  <c r="BD78" i="6"/>
  <c r="BH78" i="6"/>
  <c r="CE78" i="6"/>
  <c r="CI78" i="6"/>
  <c r="BE78" i="6"/>
  <c r="BI78" i="6"/>
  <c r="CB78" i="6"/>
  <c r="CF78" i="6"/>
  <c r="CJ78" i="6"/>
  <c r="BB78" i="6"/>
  <c r="BJ78" i="6"/>
  <c r="CG78" i="6"/>
  <c r="BC78" i="6"/>
  <c r="BK78" i="6"/>
  <c r="CH78" i="6"/>
  <c r="BF78" i="6"/>
  <c r="CK78" i="6"/>
  <c r="BG78" i="6"/>
  <c r="CC78" i="6"/>
  <c r="CD78" i="6"/>
  <c r="AV74" i="6"/>
  <c r="BD74" i="6"/>
  <c r="BH74" i="6"/>
  <c r="CE74" i="6"/>
  <c r="CI74" i="6"/>
  <c r="BE74" i="6"/>
  <c r="BI74" i="6"/>
  <c r="CB74" i="6"/>
  <c r="CF74" i="6"/>
  <c r="CJ74" i="6"/>
  <c r="BF74" i="6"/>
  <c r="CC74" i="6"/>
  <c r="CK74" i="6"/>
  <c r="BG74" i="6"/>
  <c r="CD74" i="6"/>
  <c r="BJ74" i="6"/>
  <c r="BK74" i="6"/>
  <c r="CG74" i="6"/>
  <c r="CH74" i="6"/>
  <c r="BB74" i="6"/>
  <c r="BC74" i="6"/>
  <c r="AV70" i="6"/>
  <c r="BD70" i="6"/>
  <c r="BH70" i="6"/>
  <c r="CE70" i="6"/>
  <c r="CI70" i="6"/>
  <c r="BE70" i="6"/>
  <c r="BI70" i="6"/>
  <c r="CB70" i="6"/>
  <c r="CF70" i="6"/>
  <c r="CJ70" i="6"/>
  <c r="BB70" i="6"/>
  <c r="BJ70" i="6"/>
  <c r="CG70" i="6"/>
  <c r="BC70" i="6"/>
  <c r="BK70" i="6"/>
  <c r="CH70" i="6"/>
  <c r="CC70" i="6"/>
  <c r="CD70" i="6"/>
  <c r="BF70" i="6"/>
  <c r="BG70" i="6"/>
  <c r="CK70" i="6"/>
  <c r="AV66" i="6"/>
  <c r="BD66" i="6"/>
  <c r="BH66" i="6"/>
  <c r="CE66" i="6"/>
  <c r="CI66" i="6"/>
  <c r="BE66" i="6"/>
  <c r="BI66" i="6"/>
  <c r="CB66" i="6"/>
  <c r="CF66" i="6"/>
  <c r="CJ66" i="6"/>
  <c r="BF66" i="6"/>
  <c r="CC66" i="6"/>
  <c r="CK66" i="6"/>
  <c r="BG66" i="6"/>
  <c r="CD66" i="6"/>
  <c r="BB66" i="6"/>
  <c r="CG66" i="6"/>
  <c r="BC66" i="6"/>
  <c r="CH66" i="6"/>
  <c r="BJ66" i="6"/>
  <c r="BK66" i="6"/>
  <c r="AV62" i="6"/>
  <c r="BC62" i="6"/>
  <c r="BG62" i="6"/>
  <c r="BK62" i="6"/>
  <c r="CD62" i="6"/>
  <c r="CH62" i="6"/>
  <c r="BD62" i="6"/>
  <c r="BH62" i="6"/>
  <c r="CE62" i="6"/>
  <c r="CI62" i="6"/>
  <c r="BE62" i="6"/>
  <c r="CB62" i="6"/>
  <c r="CJ62" i="6"/>
  <c r="BF62" i="6"/>
  <c r="CC62" i="6"/>
  <c r="CK62" i="6"/>
  <c r="CF62" i="6"/>
  <c r="BB62" i="6"/>
  <c r="CG62" i="6"/>
  <c r="BI62" i="6"/>
  <c r="BJ62" i="6"/>
  <c r="AV58" i="6"/>
  <c r="BC58" i="6"/>
  <c r="BG58" i="6"/>
  <c r="BK58" i="6"/>
  <c r="CD58" i="6"/>
  <c r="CH58" i="6"/>
  <c r="BD58" i="6"/>
  <c r="BH58" i="6"/>
  <c r="CE58" i="6"/>
  <c r="CI58" i="6"/>
  <c r="BI58" i="6"/>
  <c r="CF58" i="6"/>
  <c r="BB58" i="6"/>
  <c r="BJ58" i="6"/>
  <c r="CG58" i="6"/>
  <c r="BE58" i="6"/>
  <c r="CJ58" i="6"/>
  <c r="BF58" i="6"/>
  <c r="CK58" i="6"/>
  <c r="CB58" i="6"/>
  <c r="CC58" i="6"/>
  <c r="AV54" i="6"/>
  <c r="BC54" i="6"/>
  <c r="BG54" i="6"/>
  <c r="BK54" i="6"/>
  <c r="CD54" i="6"/>
  <c r="CH54" i="6"/>
  <c r="BD54" i="6"/>
  <c r="BI54" i="6"/>
  <c r="CC54" i="6"/>
  <c r="CI54" i="6"/>
  <c r="BE54" i="6"/>
  <c r="BJ54" i="6"/>
  <c r="CE54" i="6"/>
  <c r="CJ54" i="6"/>
  <c r="BF54" i="6"/>
  <c r="CF54" i="6"/>
  <c r="BH54" i="6"/>
  <c r="CG54" i="6"/>
  <c r="CK54" i="6"/>
  <c r="BB54" i="6"/>
  <c r="CB54" i="6"/>
  <c r="AV50" i="6"/>
  <c r="BC50" i="6"/>
  <c r="BG50" i="6"/>
  <c r="BK50" i="6"/>
  <c r="CD50" i="6"/>
  <c r="CH50" i="6"/>
  <c r="BB50" i="6"/>
  <c r="BH50" i="6"/>
  <c r="CB50" i="6"/>
  <c r="CG50" i="6"/>
  <c r="BD50" i="6"/>
  <c r="BI50" i="6"/>
  <c r="CC50" i="6"/>
  <c r="CI50" i="6"/>
  <c r="BE50" i="6"/>
  <c r="CE50" i="6"/>
  <c r="BF50" i="6"/>
  <c r="CF50" i="6"/>
  <c r="CJ50" i="6"/>
  <c r="CK50" i="6"/>
  <c r="BJ50" i="6"/>
  <c r="AV46" i="6"/>
  <c r="BC46" i="6"/>
  <c r="BG46" i="6"/>
  <c r="BK46" i="6"/>
  <c r="CD46" i="6"/>
  <c r="CH46" i="6"/>
  <c r="BF46" i="6"/>
  <c r="CF46" i="6"/>
  <c r="CK46" i="6"/>
  <c r="BB46" i="6"/>
  <c r="BH46" i="6"/>
  <c r="CB46" i="6"/>
  <c r="CG46" i="6"/>
  <c r="BD46" i="6"/>
  <c r="CC46" i="6"/>
  <c r="BE46" i="6"/>
  <c r="CE46" i="6"/>
  <c r="CI46" i="6"/>
  <c r="CJ46" i="6"/>
  <c r="BI46" i="6"/>
  <c r="BJ46" i="6"/>
  <c r="AV42" i="6"/>
  <c r="BC42" i="6"/>
  <c r="BG42" i="6"/>
  <c r="BK42" i="6"/>
  <c r="CD42" i="6"/>
  <c r="CH42" i="6"/>
  <c r="BE42" i="6"/>
  <c r="BJ42" i="6"/>
  <c r="CE42" i="6"/>
  <c r="CJ42" i="6"/>
  <c r="BF42" i="6"/>
  <c r="CF42" i="6"/>
  <c r="CK42" i="6"/>
  <c r="BB42" i="6"/>
  <c r="CB42" i="6"/>
  <c r="BD42" i="6"/>
  <c r="CC42" i="6"/>
  <c r="CG42" i="6"/>
  <c r="CI42" i="6"/>
  <c r="BH42" i="6"/>
  <c r="BI42" i="6"/>
  <c r="AV38" i="6"/>
  <c r="BC38" i="6"/>
  <c r="BG38" i="6"/>
  <c r="BK38" i="6"/>
  <c r="CD38" i="6"/>
  <c r="CH38" i="6"/>
  <c r="BD38" i="6"/>
  <c r="BI38" i="6"/>
  <c r="CC38" i="6"/>
  <c r="CI38" i="6"/>
  <c r="BE38" i="6"/>
  <c r="BJ38" i="6"/>
  <c r="CE38" i="6"/>
  <c r="CJ38" i="6"/>
  <c r="CK38" i="6"/>
  <c r="BB38" i="6"/>
  <c r="CB38" i="6"/>
  <c r="CF38" i="6"/>
  <c r="CG38" i="6"/>
  <c r="BF38" i="6"/>
  <c r="BH38" i="6"/>
  <c r="AV34" i="6"/>
  <c r="BB34" i="6"/>
  <c r="BF34" i="6"/>
  <c r="BJ34" i="6"/>
  <c r="CC34" i="6"/>
  <c r="CG34" i="6"/>
  <c r="CK34" i="6"/>
  <c r="BE34" i="6"/>
  <c r="BK34" i="6"/>
  <c r="CE34" i="6"/>
  <c r="CJ34" i="6"/>
  <c r="BH34" i="6"/>
  <c r="CD34" i="6"/>
  <c r="BC34" i="6"/>
  <c r="BI34" i="6"/>
  <c r="CF34" i="6"/>
  <c r="BD34" i="6"/>
  <c r="CH34" i="6"/>
  <c r="BG34" i="6"/>
  <c r="CI34" i="6"/>
  <c r="CB34" i="6"/>
  <c r="AV30" i="6"/>
  <c r="BB30" i="6"/>
  <c r="BF30" i="6"/>
  <c r="BJ30" i="6"/>
  <c r="CC30" i="6"/>
  <c r="CG30" i="6"/>
  <c r="CK30" i="6"/>
  <c r="BD30" i="6"/>
  <c r="BI30" i="6"/>
  <c r="CD30" i="6"/>
  <c r="CI30" i="6"/>
  <c r="BG30" i="6"/>
  <c r="CB30" i="6"/>
  <c r="CJ30" i="6"/>
  <c r="BH30" i="6"/>
  <c r="CE30" i="6"/>
  <c r="BC30" i="6"/>
  <c r="CF30" i="6"/>
  <c r="BE30" i="6"/>
  <c r="CH30" i="6"/>
  <c r="BK30" i="6"/>
  <c r="AV26" i="6"/>
  <c r="BB26" i="6"/>
  <c r="BF26" i="6"/>
  <c r="BJ26" i="6"/>
  <c r="CC26" i="6"/>
  <c r="CG26" i="6"/>
  <c r="CK26" i="6"/>
  <c r="BC26" i="6"/>
  <c r="BH26" i="6"/>
  <c r="CB26" i="6"/>
  <c r="CH26" i="6"/>
  <c r="BE26" i="6"/>
  <c r="CI26" i="6"/>
  <c r="BG26" i="6"/>
  <c r="CD26" i="6"/>
  <c r="CJ26" i="6"/>
  <c r="CE26" i="6"/>
  <c r="BD26" i="6"/>
  <c r="CF26" i="6"/>
  <c r="BI26" i="6"/>
  <c r="BK26" i="6"/>
  <c r="AV22" i="6"/>
  <c r="BC22" i="6"/>
  <c r="BG22" i="6"/>
  <c r="BK22" i="6"/>
  <c r="CD22" i="6"/>
  <c r="CH22" i="6"/>
  <c r="BD22" i="6"/>
  <c r="BH22" i="6"/>
  <c r="CE22" i="6"/>
  <c r="CI22" i="6"/>
  <c r="BE22" i="6"/>
  <c r="BI22" i="6"/>
  <c r="CB22" i="6"/>
  <c r="CF22" i="6"/>
  <c r="CJ22" i="6"/>
  <c r="BJ22" i="6"/>
  <c r="CC22" i="6"/>
  <c r="CK22" i="6"/>
  <c r="BB22" i="6"/>
  <c r="BF22" i="6"/>
  <c r="CG22" i="6"/>
  <c r="AV18" i="6"/>
  <c r="BC18" i="6"/>
  <c r="BG18" i="6"/>
  <c r="BK18" i="6"/>
  <c r="CD18" i="6"/>
  <c r="CH18" i="6"/>
  <c r="BD18" i="6"/>
  <c r="BH18" i="6"/>
  <c r="CE18" i="6"/>
  <c r="CI18" i="6"/>
  <c r="BE18" i="6"/>
  <c r="BI18" i="6"/>
  <c r="CB18" i="6"/>
  <c r="CF18" i="6"/>
  <c r="CJ18" i="6"/>
  <c r="CC18" i="6"/>
  <c r="BJ18" i="6"/>
  <c r="CG18" i="6"/>
  <c r="BB18" i="6"/>
  <c r="BF18" i="6"/>
  <c r="CK18" i="6"/>
  <c r="AV14" i="6"/>
  <c r="BC14" i="6"/>
  <c r="BG14" i="6"/>
  <c r="BK14" i="6"/>
  <c r="CD14" i="6"/>
  <c r="CH14" i="6"/>
  <c r="BD14" i="6"/>
  <c r="BH14" i="6"/>
  <c r="CE14" i="6"/>
  <c r="CI14" i="6"/>
  <c r="BE14" i="6"/>
  <c r="BI14" i="6"/>
  <c r="CB14" i="6"/>
  <c r="CF14" i="6"/>
  <c r="CJ14" i="6"/>
  <c r="BB14" i="6"/>
  <c r="CG14" i="6"/>
  <c r="BJ14" i="6"/>
  <c r="CC14" i="6"/>
  <c r="BF14" i="6"/>
  <c r="CK14" i="6"/>
  <c r="AV10" i="6"/>
  <c r="BC10" i="6"/>
  <c r="BG10" i="6"/>
  <c r="BK10" i="6"/>
  <c r="CD10" i="6"/>
  <c r="CH10" i="6"/>
  <c r="BD10" i="6"/>
  <c r="BH10" i="6"/>
  <c r="CE10" i="6"/>
  <c r="CI10" i="6"/>
  <c r="BE10" i="6"/>
  <c r="BI10" i="6"/>
  <c r="CB10" i="6"/>
  <c r="CF10" i="6"/>
  <c r="CJ10" i="6"/>
  <c r="BF10" i="6"/>
  <c r="CK10" i="6"/>
  <c r="BJ10" i="6"/>
  <c r="CC10" i="6"/>
  <c r="BB10" i="6"/>
  <c r="CG10" i="6"/>
  <c r="AV505" i="6"/>
  <c r="BE505" i="6"/>
  <c r="BI505" i="6"/>
  <c r="CB505" i="6"/>
  <c r="CF505" i="6"/>
  <c r="CJ505" i="6"/>
  <c r="BB505" i="6"/>
  <c r="BF505" i="6"/>
  <c r="BJ505" i="6"/>
  <c r="CC505" i="6"/>
  <c r="CG505" i="6"/>
  <c r="CK505" i="6"/>
  <c r="BC505" i="6"/>
  <c r="BK505" i="6"/>
  <c r="CH505" i="6"/>
  <c r="BD505" i="6"/>
  <c r="CI505" i="6"/>
  <c r="BG505" i="6"/>
  <c r="BH505" i="6"/>
  <c r="CD505" i="6"/>
  <c r="CE505" i="6"/>
  <c r="AV502" i="6"/>
  <c r="BB502" i="6"/>
  <c r="BF502" i="6"/>
  <c r="BJ502" i="6"/>
  <c r="CC502" i="6"/>
  <c r="CG502" i="6"/>
  <c r="CK502" i="6"/>
  <c r="BC502" i="6"/>
  <c r="BG502" i="6"/>
  <c r="BK502" i="6"/>
  <c r="CD502" i="6"/>
  <c r="CH502" i="6"/>
  <c r="BH502" i="6"/>
  <c r="CE502" i="6"/>
  <c r="BI502" i="6"/>
  <c r="CF502" i="6"/>
  <c r="CB502" i="6"/>
  <c r="CI502" i="6"/>
  <c r="CJ502" i="6"/>
  <c r="BD502" i="6"/>
  <c r="BE502" i="6"/>
  <c r="AV499" i="6"/>
  <c r="BE499" i="6"/>
  <c r="BI499" i="6"/>
  <c r="CB499" i="6"/>
  <c r="CF499" i="6"/>
  <c r="CJ499" i="6"/>
  <c r="BB499" i="6"/>
  <c r="BF499" i="6"/>
  <c r="BJ499" i="6"/>
  <c r="CC499" i="6"/>
  <c r="CG499" i="6"/>
  <c r="CK499" i="6"/>
  <c r="BG499" i="6"/>
  <c r="CD499" i="6"/>
  <c r="BH499" i="6"/>
  <c r="CE499" i="6"/>
  <c r="BK499" i="6"/>
  <c r="CH499" i="6"/>
  <c r="CI499" i="6"/>
  <c r="BC499" i="6"/>
  <c r="BD499" i="6"/>
  <c r="AV492" i="6"/>
  <c r="BD492" i="6"/>
  <c r="BH492" i="6"/>
  <c r="CE492" i="6"/>
  <c r="CI492" i="6"/>
  <c r="BE492" i="6"/>
  <c r="BI492" i="6"/>
  <c r="CB492" i="6"/>
  <c r="CF492" i="6"/>
  <c r="CJ492" i="6"/>
  <c r="BB492" i="6"/>
  <c r="BJ492" i="6"/>
  <c r="CG492" i="6"/>
  <c r="BC492" i="6"/>
  <c r="BK492" i="6"/>
  <c r="CH492" i="6"/>
  <c r="CC492" i="6"/>
  <c r="CD492" i="6"/>
  <c r="BF492" i="6"/>
  <c r="BG492" i="6"/>
  <c r="CK492" i="6"/>
  <c r="AV488" i="6"/>
  <c r="BD488" i="6"/>
  <c r="BH488" i="6"/>
  <c r="CE488" i="6"/>
  <c r="CI488" i="6"/>
  <c r="BE488" i="6"/>
  <c r="BI488" i="6"/>
  <c r="CB488" i="6"/>
  <c r="CF488" i="6"/>
  <c r="CJ488" i="6"/>
  <c r="BF488" i="6"/>
  <c r="CC488" i="6"/>
  <c r="CK488" i="6"/>
  <c r="BG488" i="6"/>
  <c r="CD488" i="6"/>
  <c r="BB488" i="6"/>
  <c r="CG488" i="6"/>
  <c r="BC488" i="6"/>
  <c r="CH488" i="6"/>
  <c r="BJ488" i="6"/>
  <c r="BK488" i="6"/>
  <c r="AV482" i="6"/>
  <c r="BB482" i="6"/>
  <c r="BF482" i="6"/>
  <c r="BJ482" i="6"/>
  <c r="CC482" i="6"/>
  <c r="CG482" i="6"/>
  <c r="CK482" i="6"/>
  <c r="BC482" i="6"/>
  <c r="BG482" i="6"/>
  <c r="BK482" i="6"/>
  <c r="CD482" i="6"/>
  <c r="CH482" i="6"/>
  <c r="BD482" i="6"/>
  <c r="CI482" i="6"/>
  <c r="BE482" i="6"/>
  <c r="CB482" i="6"/>
  <c r="CJ482" i="6"/>
  <c r="CE482" i="6"/>
  <c r="CF482" i="6"/>
  <c r="BH482" i="6"/>
  <c r="BI482" i="6"/>
  <c r="BE479" i="6"/>
  <c r="BI479" i="6"/>
  <c r="CB479" i="6"/>
  <c r="CF479" i="6"/>
  <c r="CJ479" i="6"/>
  <c r="BB479" i="6"/>
  <c r="BF479" i="6"/>
  <c r="BJ479" i="6"/>
  <c r="CC479" i="6"/>
  <c r="CG479" i="6"/>
  <c r="CK479" i="6"/>
  <c r="BC479" i="6"/>
  <c r="BK479" i="6"/>
  <c r="CH479" i="6"/>
  <c r="BD479" i="6"/>
  <c r="CI479" i="6"/>
  <c r="CD479" i="6"/>
  <c r="CE479" i="6"/>
  <c r="BG479" i="6"/>
  <c r="BH479" i="6"/>
  <c r="AV475" i="6"/>
  <c r="BE475" i="6"/>
  <c r="BI475" i="6"/>
  <c r="CB475" i="6"/>
  <c r="CF475" i="6"/>
  <c r="CJ475" i="6"/>
  <c r="BB475" i="6"/>
  <c r="BF475" i="6"/>
  <c r="BJ475" i="6"/>
  <c r="CC475" i="6"/>
  <c r="CG475" i="6"/>
  <c r="CK475" i="6"/>
  <c r="BG475" i="6"/>
  <c r="CD475" i="6"/>
  <c r="BH475" i="6"/>
  <c r="CE475" i="6"/>
  <c r="BC475" i="6"/>
  <c r="CH475" i="6"/>
  <c r="BD475" i="6"/>
  <c r="CI475" i="6"/>
  <c r="BK475" i="6"/>
  <c r="BC469" i="6"/>
  <c r="BG469" i="6"/>
  <c r="BK469" i="6"/>
  <c r="CD469" i="6"/>
  <c r="CH469" i="6"/>
  <c r="BD469" i="6"/>
  <c r="BH469" i="6"/>
  <c r="CE469" i="6"/>
  <c r="CI469" i="6"/>
  <c r="BE469" i="6"/>
  <c r="CB469" i="6"/>
  <c r="CJ469" i="6"/>
  <c r="BF469" i="6"/>
  <c r="CC469" i="6"/>
  <c r="CK469" i="6"/>
  <c r="CF469" i="6"/>
  <c r="BB469" i="6"/>
  <c r="CG469" i="6"/>
  <c r="BI469" i="6"/>
  <c r="BJ469" i="6"/>
  <c r="AV465" i="6"/>
  <c r="BC465" i="6"/>
  <c r="BG465" i="6"/>
  <c r="BK465" i="6"/>
  <c r="CD465" i="6"/>
  <c r="CH465" i="6"/>
  <c r="BD465" i="6"/>
  <c r="BH465" i="6"/>
  <c r="CE465" i="6"/>
  <c r="CI465" i="6"/>
  <c r="BI465" i="6"/>
  <c r="CF465" i="6"/>
  <c r="BB465" i="6"/>
  <c r="BJ465" i="6"/>
  <c r="CG465" i="6"/>
  <c r="BE465" i="6"/>
  <c r="CJ465" i="6"/>
  <c r="BF465" i="6"/>
  <c r="CK465" i="6"/>
  <c r="CB465" i="6"/>
  <c r="CC465" i="6"/>
  <c r="AV462" i="6"/>
  <c r="BB462" i="6"/>
  <c r="BF462" i="6"/>
  <c r="BJ462" i="6"/>
  <c r="CC462" i="6"/>
  <c r="CG462" i="6"/>
  <c r="CK462" i="6"/>
  <c r="BC462" i="6"/>
  <c r="BG462" i="6"/>
  <c r="BK462" i="6"/>
  <c r="CD462" i="6"/>
  <c r="CH462" i="6"/>
  <c r="BH462" i="6"/>
  <c r="CE462" i="6"/>
  <c r="BI462" i="6"/>
  <c r="CF462" i="6"/>
  <c r="BD462" i="6"/>
  <c r="CI462" i="6"/>
  <c r="BE462" i="6"/>
  <c r="CJ462" i="6"/>
  <c r="CB462" i="6"/>
  <c r="AV458" i="6"/>
  <c r="BB458" i="6"/>
  <c r="BF458" i="6"/>
  <c r="BJ458" i="6"/>
  <c r="CC458" i="6"/>
  <c r="CG458" i="6"/>
  <c r="CK458" i="6"/>
  <c r="BC458" i="6"/>
  <c r="BG458" i="6"/>
  <c r="BK458" i="6"/>
  <c r="CD458" i="6"/>
  <c r="CH458" i="6"/>
  <c r="BD458" i="6"/>
  <c r="CI458" i="6"/>
  <c r="BE458" i="6"/>
  <c r="CB458" i="6"/>
  <c r="CJ458" i="6"/>
  <c r="BH458" i="6"/>
  <c r="BI458" i="6"/>
  <c r="CE458" i="6"/>
  <c r="CF458" i="6"/>
  <c r="BE455" i="6"/>
  <c r="BI455" i="6"/>
  <c r="CB455" i="6"/>
  <c r="CF455" i="6"/>
  <c r="CJ455" i="6"/>
  <c r="BB455" i="6"/>
  <c r="BF455" i="6"/>
  <c r="BJ455" i="6"/>
  <c r="CC455" i="6"/>
  <c r="CG455" i="6"/>
  <c r="CK455" i="6"/>
  <c r="BC455" i="6"/>
  <c r="BK455" i="6"/>
  <c r="CH455" i="6"/>
  <c r="BD455" i="6"/>
  <c r="CI455" i="6"/>
  <c r="BG455" i="6"/>
  <c r="BH455" i="6"/>
  <c r="CD455" i="6"/>
  <c r="CE455" i="6"/>
  <c r="AV452" i="6"/>
  <c r="BD452" i="6"/>
  <c r="BH452" i="6"/>
  <c r="CE452" i="6"/>
  <c r="CI452" i="6"/>
  <c r="BE452" i="6"/>
  <c r="BI452" i="6"/>
  <c r="CB452" i="6"/>
  <c r="CF452" i="6"/>
  <c r="CJ452" i="6"/>
  <c r="BB452" i="6"/>
  <c r="BJ452" i="6"/>
  <c r="CG452" i="6"/>
  <c r="BC452" i="6"/>
  <c r="BK452" i="6"/>
  <c r="CH452" i="6"/>
  <c r="BF452" i="6"/>
  <c r="CK452" i="6"/>
  <c r="BG452" i="6"/>
  <c r="CC452" i="6"/>
  <c r="CD452" i="6"/>
  <c r="AV448" i="6"/>
  <c r="BD448" i="6"/>
  <c r="BH448" i="6"/>
  <c r="CE448" i="6"/>
  <c r="CI448" i="6"/>
  <c r="BE448" i="6"/>
  <c r="BI448" i="6"/>
  <c r="CB448" i="6"/>
  <c r="CF448" i="6"/>
  <c r="CJ448" i="6"/>
  <c r="BF448" i="6"/>
  <c r="CC448" i="6"/>
  <c r="CK448" i="6"/>
  <c r="BG448" i="6"/>
  <c r="CD448" i="6"/>
  <c r="BJ448" i="6"/>
  <c r="BK448" i="6"/>
  <c r="BB448" i="6"/>
  <c r="BC448" i="6"/>
  <c r="CG448" i="6"/>
  <c r="CH448" i="6"/>
  <c r="AV445" i="6"/>
  <c r="BC445" i="6"/>
  <c r="BG445" i="6"/>
  <c r="BK445" i="6"/>
  <c r="CD445" i="6"/>
  <c r="CH445" i="6"/>
  <c r="BD445" i="6"/>
  <c r="BH445" i="6"/>
  <c r="CE445" i="6"/>
  <c r="CI445" i="6"/>
  <c r="BE445" i="6"/>
  <c r="CB445" i="6"/>
  <c r="CJ445" i="6"/>
  <c r="BF445" i="6"/>
  <c r="CC445" i="6"/>
  <c r="CK445" i="6"/>
  <c r="BI445" i="6"/>
  <c r="BJ445" i="6"/>
  <c r="BB445" i="6"/>
  <c r="CF445" i="6"/>
  <c r="CG445" i="6"/>
  <c r="AV441" i="6"/>
  <c r="BC441" i="6"/>
  <c r="BG441" i="6"/>
  <c r="BK441" i="6"/>
  <c r="CD441" i="6"/>
  <c r="CH441" i="6"/>
  <c r="BD441" i="6"/>
  <c r="BH441" i="6"/>
  <c r="CE441" i="6"/>
  <c r="CI441" i="6"/>
  <c r="BI441" i="6"/>
  <c r="CF441" i="6"/>
  <c r="BB441" i="6"/>
  <c r="BJ441" i="6"/>
  <c r="CG441" i="6"/>
  <c r="CB441" i="6"/>
  <c r="CC441" i="6"/>
  <c r="CJ441" i="6"/>
  <c r="CK441" i="6"/>
  <c r="BE441" i="6"/>
  <c r="BF441" i="6"/>
  <c r="AV438" i="6"/>
  <c r="BB438" i="6"/>
  <c r="BF438" i="6"/>
  <c r="BJ438" i="6"/>
  <c r="CC438" i="6"/>
  <c r="CG438" i="6"/>
  <c r="CK438" i="6"/>
  <c r="BC438" i="6"/>
  <c r="BG438" i="6"/>
  <c r="BK438" i="6"/>
  <c r="CD438" i="6"/>
  <c r="CH438" i="6"/>
  <c r="BH438" i="6"/>
  <c r="CE438" i="6"/>
  <c r="BI438" i="6"/>
  <c r="CF438" i="6"/>
  <c r="CB438" i="6"/>
  <c r="CI438" i="6"/>
  <c r="CJ438" i="6"/>
  <c r="BD438" i="6"/>
  <c r="BE438" i="6"/>
  <c r="AV435" i="6"/>
  <c r="BE435" i="6"/>
  <c r="BI435" i="6"/>
  <c r="CB435" i="6"/>
  <c r="CF435" i="6"/>
  <c r="CJ435" i="6"/>
  <c r="BB435" i="6"/>
  <c r="BF435" i="6"/>
  <c r="BJ435" i="6"/>
  <c r="CC435" i="6"/>
  <c r="CG435" i="6"/>
  <c r="CK435" i="6"/>
  <c r="BG435" i="6"/>
  <c r="CD435" i="6"/>
  <c r="BH435" i="6"/>
  <c r="CE435" i="6"/>
  <c r="BK435" i="6"/>
  <c r="CH435" i="6"/>
  <c r="CI435" i="6"/>
  <c r="BC435" i="6"/>
  <c r="BD435" i="6"/>
  <c r="AV428" i="6"/>
  <c r="BD428" i="6"/>
  <c r="BH428" i="6"/>
  <c r="CE428" i="6"/>
  <c r="CI428" i="6"/>
  <c r="BE428" i="6"/>
  <c r="BI428" i="6"/>
  <c r="CB428" i="6"/>
  <c r="CF428" i="6"/>
  <c r="CJ428" i="6"/>
  <c r="BB428" i="6"/>
  <c r="BJ428" i="6"/>
  <c r="CG428" i="6"/>
  <c r="BC428" i="6"/>
  <c r="BK428" i="6"/>
  <c r="CH428" i="6"/>
  <c r="CC428" i="6"/>
  <c r="CD428" i="6"/>
  <c r="BF428" i="6"/>
  <c r="BG428" i="6"/>
  <c r="CK428" i="6"/>
  <c r="AV424" i="6"/>
  <c r="BD424" i="6"/>
  <c r="BH424" i="6"/>
  <c r="CE424" i="6"/>
  <c r="CI424" i="6"/>
  <c r="BE424" i="6"/>
  <c r="BI424" i="6"/>
  <c r="CB424" i="6"/>
  <c r="CF424" i="6"/>
  <c r="CJ424" i="6"/>
  <c r="BF424" i="6"/>
  <c r="CC424" i="6"/>
  <c r="CK424" i="6"/>
  <c r="BG424" i="6"/>
  <c r="CD424" i="6"/>
  <c r="BB424" i="6"/>
  <c r="CG424" i="6"/>
  <c r="BC424" i="6"/>
  <c r="CH424" i="6"/>
  <c r="BJ424" i="6"/>
  <c r="BK424" i="6"/>
  <c r="AV418" i="6"/>
  <c r="BB418" i="6"/>
  <c r="BF418" i="6"/>
  <c r="BJ418" i="6"/>
  <c r="CC418" i="6"/>
  <c r="CG418" i="6"/>
  <c r="CK418" i="6"/>
  <c r="BC418" i="6"/>
  <c r="BG418" i="6"/>
  <c r="BK418" i="6"/>
  <c r="CD418" i="6"/>
  <c r="CH418" i="6"/>
  <c r="BD418" i="6"/>
  <c r="CI418" i="6"/>
  <c r="BE418" i="6"/>
  <c r="CB418" i="6"/>
  <c r="CJ418" i="6"/>
  <c r="CE418" i="6"/>
  <c r="CF418" i="6"/>
  <c r="BH418" i="6"/>
  <c r="BI418" i="6"/>
  <c r="BE415" i="6"/>
  <c r="BI415" i="6"/>
  <c r="CB415" i="6"/>
  <c r="CF415" i="6"/>
  <c r="CJ415" i="6"/>
  <c r="BB415" i="6"/>
  <c r="BF415" i="6"/>
  <c r="BJ415" i="6"/>
  <c r="CC415" i="6"/>
  <c r="CG415" i="6"/>
  <c r="CK415" i="6"/>
  <c r="BC415" i="6"/>
  <c r="BK415" i="6"/>
  <c r="CH415" i="6"/>
  <c r="BD415" i="6"/>
  <c r="CI415" i="6"/>
  <c r="CD415" i="6"/>
  <c r="CE415" i="6"/>
  <c r="BG415" i="6"/>
  <c r="BH415" i="6"/>
  <c r="AV411" i="6"/>
  <c r="BE411" i="6"/>
  <c r="BI411" i="6"/>
  <c r="CB411" i="6"/>
  <c r="CF411" i="6"/>
  <c r="CJ411" i="6"/>
  <c r="BB411" i="6"/>
  <c r="BF411" i="6"/>
  <c r="BJ411" i="6"/>
  <c r="CC411" i="6"/>
  <c r="CG411" i="6"/>
  <c r="CK411" i="6"/>
  <c r="BG411" i="6"/>
  <c r="CD411" i="6"/>
  <c r="BH411" i="6"/>
  <c r="CE411" i="6"/>
  <c r="BC411" i="6"/>
  <c r="CH411" i="6"/>
  <c r="BD411" i="6"/>
  <c r="CI411" i="6"/>
  <c r="BK411" i="6"/>
  <c r="BC405" i="6"/>
  <c r="BG405" i="6"/>
  <c r="BK405" i="6"/>
  <c r="CD405" i="6"/>
  <c r="CH405" i="6"/>
  <c r="BD405" i="6"/>
  <c r="BH405" i="6"/>
  <c r="CE405" i="6"/>
  <c r="CI405" i="6"/>
  <c r="BE405" i="6"/>
  <c r="CB405" i="6"/>
  <c r="CJ405" i="6"/>
  <c r="BF405" i="6"/>
  <c r="CC405" i="6"/>
  <c r="CK405" i="6"/>
  <c r="CF405" i="6"/>
  <c r="BB405" i="6"/>
  <c r="CG405" i="6"/>
  <c r="BI405" i="6"/>
  <c r="BJ405" i="6"/>
  <c r="AV401" i="6"/>
  <c r="BC401" i="6"/>
  <c r="BG401" i="6"/>
  <c r="BK401" i="6"/>
  <c r="CD401" i="6"/>
  <c r="CH401" i="6"/>
  <c r="BD401" i="6"/>
  <c r="BH401" i="6"/>
  <c r="CE401" i="6"/>
  <c r="CI401" i="6"/>
  <c r="BI401" i="6"/>
  <c r="CF401" i="6"/>
  <c r="BB401" i="6"/>
  <c r="BJ401" i="6"/>
  <c r="CG401" i="6"/>
  <c r="BE401" i="6"/>
  <c r="CJ401" i="6"/>
  <c r="BF401" i="6"/>
  <c r="CK401" i="6"/>
  <c r="CB401" i="6"/>
  <c r="CC401" i="6"/>
  <c r="AV398" i="6"/>
  <c r="BB398" i="6"/>
  <c r="BF398" i="6"/>
  <c r="BJ398" i="6"/>
  <c r="CC398" i="6"/>
  <c r="CG398" i="6"/>
  <c r="CK398" i="6"/>
  <c r="BC398" i="6"/>
  <c r="BG398" i="6"/>
  <c r="BK398" i="6"/>
  <c r="CD398" i="6"/>
  <c r="CH398" i="6"/>
  <c r="BH398" i="6"/>
  <c r="CE398" i="6"/>
  <c r="BI398" i="6"/>
  <c r="CF398" i="6"/>
  <c r="BD398" i="6"/>
  <c r="CI398" i="6"/>
  <c r="BE398" i="6"/>
  <c r="CJ398" i="6"/>
  <c r="CB398" i="6"/>
  <c r="AV394" i="6"/>
  <c r="BB394" i="6"/>
  <c r="BF394" i="6"/>
  <c r="BJ394" i="6"/>
  <c r="CC394" i="6"/>
  <c r="CG394" i="6"/>
  <c r="CK394" i="6"/>
  <c r="BC394" i="6"/>
  <c r="BG394" i="6"/>
  <c r="BK394" i="6"/>
  <c r="CD394" i="6"/>
  <c r="CH394" i="6"/>
  <c r="BD394" i="6"/>
  <c r="CI394" i="6"/>
  <c r="BE394" i="6"/>
  <c r="CB394" i="6"/>
  <c r="CJ394" i="6"/>
  <c r="BH394" i="6"/>
  <c r="BI394" i="6"/>
  <c r="CE394" i="6"/>
  <c r="CF394" i="6"/>
  <c r="BE391" i="6"/>
  <c r="BI391" i="6"/>
  <c r="CB391" i="6"/>
  <c r="CF391" i="6"/>
  <c r="CJ391" i="6"/>
  <c r="BB391" i="6"/>
  <c r="BF391" i="6"/>
  <c r="BJ391" i="6"/>
  <c r="CC391" i="6"/>
  <c r="CG391" i="6"/>
  <c r="CK391" i="6"/>
  <c r="BC391" i="6"/>
  <c r="BK391" i="6"/>
  <c r="CH391" i="6"/>
  <c r="BD391" i="6"/>
  <c r="CI391" i="6"/>
  <c r="BG391" i="6"/>
  <c r="BH391" i="6"/>
  <c r="CD391" i="6"/>
  <c r="CE391" i="6"/>
  <c r="AV388" i="6"/>
  <c r="BD388" i="6"/>
  <c r="BH388" i="6"/>
  <c r="CE388" i="6"/>
  <c r="CI388" i="6"/>
  <c r="BE388" i="6"/>
  <c r="BI388" i="6"/>
  <c r="CB388" i="6"/>
  <c r="CF388" i="6"/>
  <c r="CJ388" i="6"/>
  <c r="BB388" i="6"/>
  <c r="BJ388" i="6"/>
  <c r="CG388" i="6"/>
  <c r="BC388" i="6"/>
  <c r="BK388" i="6"/>
  <c r="CH388" i="6"/>
  <c r="BF388" i="6"/>
  <c r="CK388" i="6"/>
  <c r="BG388" i="6"/>
  <c r="CC388" i="6"/>
  <c r="CD388" i="6"/>
  <c r="AV384" i="6"/>
  <c r="BD384" i="6"/>
  <c r="BH384" i="6"/>
  <c r="CE384" i="6"/>
  <c r="CI384" i="6"/>
  <c r="BE384" i="6"/>
  <c r="BI384" i="6"/>
  <c r="CB384" i="6"/>
  <c r="CF384" i="6"/>
  <c r="CJ384" i="6"/>
  <c r="BF384" i="6"/>
  <c r="CC384" i="6"/>
  <c r="CK384" i="6"/>
  <c r="BG384" i="6"/>
  <c r="CD384" i="6"/>
  <c r="BJ384" i="6"/>
  <c r="BK384" i="6"/>
  <c r="BB384" i="6"/>
  <c r="BC384" i="6"/>
  <c r="CG384" i="6"/>
  <c r="CH384" i="6"/>
  <c r="AV381" i="6"/>
  <c r="BC381" i="6"/>
  <c r="BG381" i="6"/>
  <c r="BK381" i="6"/>
  <c r="CD381" i="6"/>
  <c r="CH381" i="6"/>
  <c r="BD381" i="6"/>
  <c r="BH381" i="6"/>
  <c r="CE381" i="6"/>
  <c r="CI381" i="6"/>
  <c r="BE381" i="6"/>
  <c r="CB381" i="6"/>
  <c r="CJ381" i="6"/>
  <c r="BF381" i="6"/>
  <c r="CC381" i="6"/>
  <c r="CK381" i="6"/>
  <c r="BI381" i="6"/>
  <c r="BJ381" i="6"/>
  <c r="BB381" i="6"/>
  <c r="CF381" i="6"/>
  <c r="CG381" i="6"/>
  <c r="AV377" i="6"/>
  <c r="BC377" i="6"/>
  <c r="BG377" i="6"/>
  <c r="BK377" i="6"/>
  <c r="CD377" i="6"/>
  <c r="CH377" i="6"/>
  <c r="BD377" i="6"/>
  <c r="BH377" i="6"/>
  <c r="CE377" i="6"/>
  <c r="CI377" i="6"/>
  <c r="BI377" i="6"/>
  <c r="CF377" i="6"/>
  <c r="BB377" i="6"/>
  <c r="BJ377" i="6"/>
  <c r="CG377" i="6"/>
  <c r="CB377" i="6"/>
  <c r="CC377" i="6"/>
  <c r="CJ377" i="6"/>
  <c r="CK377" i="6"/>
  <c r="BE377" i="6"/>
  <c r="BF377" i="6"/>
  <c r="AV374" i="6"/>
  <c r="BB374" i="6"/>
  <c r="BF374" i="6"/>
  <c r="BJ374" i="6"/>
  <c r="CC374" i="6"/>
  <c r="CG374" i="6"/>
  <c r="CK374" i="6"/>
  <c r="BC374" i="6"/>
  <c r="BG374" i="6"/>
  <c r="BK374" i="6"/>
  <c r="CD374" i="6"/>
  <c r="CH374" i="6"/>
  <c r="BH374" i="6"/>
  <c r="CE374" i="6"/>
  <c r="BI374" i="6"/>
  <c r="CF374" i="6"/>
  <c r="CB374" i="6"/>
  <c r="CI374" i="6"/>
  <c r="CJ374" i="6"/>
  <c r="BD374" i="6"/>
  <c r="BE374" i="6"/>
  <c r="BC369" i="6"/>
  <c r="BG369" i="6"/>
  <c r="BK369" i="6"/>
  <c r="CD369" i="6"/>
  <c r="CH369" i="6"/>
  <c r="BD369" i="6"/>
  <c r="BH369" i="6"/>
  <c r="CE369" i="6"/>
  <c r="CI369" i="6"/>
  <c r="BI369" i="6"/>
  <c r="CF369" i="6"/>
  <c r="BB369" i="6"/>
  <c r="BJ369" i="6"/>
  <c r="CG369" i="6"/>
  <c r="BE369" i="6"/>
  <c r="CJ369" i="6"/>
  <c r="BF369" i="6"/>
  <c r="CK369" i="6"/>
  <c r="CB369" i="6"/>
  <c r="CC369" i="6"/>
  <c r="AV366" i="6"/>
  <c r="BB366" i="6"/>
  <c r="BF366" i="6"/>
  <c r="BJ366" i="6"/>
  <c r="CC366" i="6"/>
  <c r="CG366" i="6"/>
  <c r="CK366" i="6"/>
  <c r="BC366" i="6"/>
  <c r="BG366" i="6"/>
  <c r="BK366" i="6"/>
  <c r="CD366" i="6"/>
  <c r="CH366" i="6"/>
  <c r="BH366" i="6"/>
  <c r="CE366" i="6"/>
  <c r="BI366" i="6"/>
  <c r="CF366" i="6"/>
  <c r="BD366" i="6"/>
  <c r="CI366" i="6"/>
  <c r="BE366" i="6"/>
  <c r="CJ366" i="6"/>
  <c r="CB366" i="6"/>
  <c r="BC361" i="6"/>
  <c r="BG361" i="6"/>
  <c r="BK361" i="6"/>
  <c r="CD361" i="6"/>
  <c r="CH361" i="6"/>
  <c r="BD361" i="6"/>
  <c r="BH361" i="6"/>
  <c r="CE361" i="6"/>
  <c r="CI361" i="6"/>
  <c r="BI361" i="6"/>
  <c r="CF361" i="6"/>
  <c r="BB361" i="6"/>
  <c r="BJ361" i="6"/>
  <c r="CG361" i="6"/>
  <c r="CB361" i="6"/>
  <c r="CC361" i="6"/>
  <c r="BE361" i="6"/>
  <c r="BF361" i="6"/>
  <c r="CJ361" i="6"/>
  <c r="CK361" i="6"/>
  <c r="AV358" i="6"/>
  <c r="BB358" i="6"/>
  <c r="BF358" i="6"/>
  <c r="BJ358" i="6"/>
  <c r="CC358" i="6"/>
  <c r="CG358" i="6"/>
  <c r="CK358" i="6"/>
  <c r="BC358" i="6"/>
  <c r="BG358" i="6"/>
  <c r="BK358" i="6"/>
  <c r="CD358" i="6"/>
  <c r="CH358" i="6"/>
  <c r="BH358" i="6"/>
  <c r="CE358" i="6"/>
  <c r="BI358" i="6"/>
  <c r="CF358" i="6"/>
  <c r="CB358" i="6"/>
  <c r="BD358" i="6"/>
  <c r="BE358" i="6"/>
  <c r="CI358" i="6"/>
  <c r="CJ358" i="6"/>
  <c r="BC353" i="6"/>
  <c r="BG353" i="6"/>
  <c r="BK353" i="6"/>
  <c r="CD353" i="6"/>
  <c r="CH353" i="6"/>
  <c r="BD353" i="6"/>
  <c r="BH353" i="6"/>
  <c r="CE353" i="6"/>
  <c r="CI353" i="6"/>
  <c r="BI353" i="6"/>
  <c r="CF353" i="6"/>
  <c r="BB353" i="6"/>
  <c r="BJ353" i="6"/>
  <c r="CG353" i="6"/>
  <c r="BE353" i="6"/>
  <c r="CJ353" i="6"/>
  <c r="BF353" i="6"/>
  <c r="CK353" i="6"/>
  <c r="CB353" i="6"/>
  <c r="CC353" i="6"/>
  <c r="AV350" i="6"/>
  <c r="BB350" i="6"/>
  <c r="BF350" i="6"/>
  <c r="BJ350" i="6"/>
  <c r="CC350" i="6"/>
  <c r="CG350" i="6"/>
  <c r="CK350" i="6"/>
  <c r="BC350" i="6"/>
  <c r="BG350" i="6"/>
  <c r="BK350" i="6"/>
  <c r="CD350" i="6"/>
  <c r="CH350" i="6"/>
  <c r="BH350" i="6"/>
  <c r="CE350" i="6"/>
  <c r="BI350" i="6"/>
  <c r="CF350" i="6"/>
  <c r="BD350" i="6"/>
  <c r="CI350" i="6"/>
  <c r="BE350" i="6"/>
  <c r="CJ350" i="6"/>
  <c r="CB350" i="6"/>
  <c r="BC345" i="6"/>
  <c r="BG345" i="6"/>
  <c r="BK345" i="6"/>
  <c r="CD345" i="6"/>
  <c r="CH345" i="6"/>
  <c r="BD345" i="6"/>
  <c r="BH345" i="6"/>
  <c r="CE345" i="6"/>
  <c r="CI345" i="6"/>
  <c r="BI345" i="6"/>
  <c r="CF345" i="6"/>
  <c r="BB345" i="6"/>
  <c r="BJ345" i="6"/>
  <c r="CG345" i="6"/>
  <c r="CB345" i="6"/>
  <c r="CC345" i="6"/>
  <c r="CJ345" i="6"/>
  <c r="CK345" i="6"/>
  <c r="BE345" i="6"/>
  <c r="BF345" i="6"/>
  <c r="AV342" i="6"/>
  <c r="BB342" i="6"/>
  <c r="BF342" i="6"/>
  <c r="BJ342" i="6"/>
  <c r="CC342" i="6"/>
  <c r="CG342" i="6"/>
  <c r="CK342" i="6"/>
  <c r="BC342" i="6"/>
  <c r="BG342" i="6"/>
  <c r="BK342" i="6"/>
  <c r="CD342" i="6"/>
  <c r="CH342" i="6"/>
  <c r="BH342" i="6"/>
  <c r="CE342" i="6"/>
  <c r="BI342" i="6"/>
  <c r="CF342" i="6"/>
  <c r="CB342" i="6"/>
  <c r="CI342" i="6"/>
  <c r="CJ342" i="6"/>
  <c r="BD342" i="6"/>
  <c r="BE342" i="6"/>
  <c r="AV339" i="6"/>
  <c r="BE339" i="6"/>
  <c r="BI339" i="6"/>
  <c r="CB339" i="6"/>
  <c r="CF339" i="6"/>
  <c r="CJ339" i="6"/>
  <c r="BB339" i="6"/>
  <c r="BF339" i="6"/>
  <c r="BJ339" i="6"/>
  <c r="CC339" i="6"/>
  <c r="CG339" i="6"/>
  <c r="CK339" i="6"/>
  <c r="BG339" i="6"/>
  <c r="CD339" i="6"/>
  <c r="BH339" i="6"/>
  <c r="CE339" i="6"/>
  <c r="BK339" i="6"/>
  <c r="CH339" i="6"/>
  <c r="CI339" i="6"/>
  <c r="BC339" i="6"/>
  <c r="BD339" i="6"/>
  <c r="AV335" i="6"/>
  <c r="BE335" i="6"/>
  <c r="BI335" i="6"/>
  <c r="CB335" i="6"/>
  <c r="CF335" i="6"/>
  <c r="CJ335" i="6"/>
  <c r="BB335" i="6"/>
  <c r="BF335" i="6"/>
  <c r="BJ335" i="6"/>
  <c r="CC335" i="6"/>
  <c r="CG335" i="6"/>
  <c r="CK335" i="6"/>
  <c r="BC335" i="6"/>
  <c r="BK335" i="6"/>
  <c r="CH335" i="6"/>
  <c r="BD335" i="6"/>
  <c r="CI335" i="6"/>
  <c r="CD335" i="6"/>
  <c r="CE335" i="6"/>
  <c r="BG335" i="6"/>
  <c r="BH335" i="6"/>
  <c r="AV331" i="6"/>
  <c r="BE331" i="6"/>
  <c r="BI331" i="6"/>
  <c r="CB331" i="6"/>
  <c r="CF331" i="6"/>
  <c r="CJ331" i="6"/>
  <c r="BB331" i="6"/>
  <c r="BF331" i="6"/>
  <c r="BJ331" i="6"/>
  <c r="CC331" i="6"/>
  <c r="CG331" i="6"/>
  <c r="CK331" i="6"/>
  <c r="BG331" i="6"/>
  <c r="CD331" i="6"/>
  <c r="BH331" i="6"/>
  <c r="CE331" i="6"/>
  <c r="BC331" i="6"/>
  <c r="CH331" i="6"/>
  <c r="BD331" i="6"/>
  <c r="CI331" i="6"/>
  <c r="BK331" i="6"/>
  <c r="AV327" i="6"/>
  <c r="BE327" i="6"/>
  <c r="BI327" i="6"/>
  <c r="CB327" i="6"/>
  <c r="CF327" i="6"/>
  <c r="CJ327" i="6"/>
  <c r="BB327" i="6"/>
  <c r="BF327" i="6"/>
  <c r="BJ327" i="6"/>
  <c r="CC327" i="6"/>
  <c r="CG327" i="6"/>
  <c r="CK327" i="6"/>
  <c r="BC327" i="6"/>
  <c r="BK327" i="6"/>
  <c r="CH327" i="6"/>
  <c r="BD327" i="6"/>
  <c r="CI327" i="6"/>
  <c r="BG327" i="6"/>
  <c r="BH327" i="6"/>
  <c r="CD327" i="6"/>
  <c r="CE327" i="6"/>
  <c r="AV323" i="6"/>
  <c r="BE323" i="6"/>
  <c r="BI323" i="6"/>
  <c r="CB323" i="6"/>
  <c r="CF323" i="6"/>
  <c r="CJ323" i="6"/>
  <c r="BB323" i="6"/>
  <c r="BF323" i="6"/>
  <c r="BJ323" i="6"/>
  <c r="CC323" i="6"/>
  <c r="CG323" i="6"/>
  <c r="CK323" i="6"/>
  <c r="BG323" i="6"/>
  <c r="CD323" i="6"/>
  <c r="BH323" i="6"/>
  <c r="CE323" i="6"/>
  <c r="BK323" i="6"/>
  <c r="BC323" i="6"/>
  <c r="BD323" i="6"/>
  <c r="CH323" i="6"/>
  <c r="CI323" i="6"/>
  <c r="AV319" i="6"/>
  <c r="BE319" i="6"/>
  <c r="BI319" i="6"/>
  <c r="CB319" i="6"/>
  <c r="CF319" i="6"/>
  <c r="CJ319" i="6"/>
  <c r="BB319" i="6"/>
  <c r="BF319" i="6"/>
  <c r="BJ319" i="6"/>
  <c r="CC319" i="6"/>
  <c r="CG319" i="6"/>
  <c r="CK319" i="6"/>
  <c r="BC319" i="6"/>
  <c r="BK319" i="6"/>
  <c r="CH319" i="6"/>
  <c r="BD319" i="6"/>
  <c r="CI319" i="6"/>
  <c r="CD319" i="6"/>
  <c r="CE319" i="6"/>
  <c r="BG319" i="6"/>
  <c r="BH319" i="6"/>
  <c r="AV315" i="6"/>
  <c r="BE315" i="6"/>
  <c r="BI315" i="6"/>
  <c r="CB315" i="6"/>
  <c r="CF315" i="6"/>
  <c r="CJ315" i="6"/>
  <c r="BB315" i="6"/>
  <c r="BF315" i="6"/>
  <c r="BJ315" i="6"/>
  <c r="CC315" i="6"/>
  <c r="CG315" i="6"/>
  <c r="CK315" i="6"/>
  <c r="BG315" i="6"/>
  <c r="CD315" i="6"/>
  <c r="BH315" i="6"/>
  <c r="CE315" i="6"/>
  <c r="BC315" i="6"/>
  <c r="CH315" i="6"/>
  <c r="BD315" i="6"/>
  <c r="CI315" i="6"/>
  <c r="BK315" i="6"/>
  <c r="AV311" i="6"/>
  <c r="BE311" i="6"/>
  <c r="BI311" i="6"/>
  <c r="CB311" i="6"/>
  <c r="CF311" i="6"/>
  <c r="CJ311" i="6"/>
  <c r="BB311" i="6"/>
  <c r="BF311" i="6"/>
  <c r="BJ311" i="6"/>
  <c r="CC311" i="6"/>
  <c r="CG311" i="6"/>
  <c r="CK311" i="6"/>
  <c r="BC311" i="6"/>
  <c r="BK311" i="6"/>
  <c r="CH311" i="6"/>
  <c r="BD311" i="6"/>
  <c r="CI311" i="6"/>
  <c r="BG311" i="6"/>
  <c r="BH311" i="6"/>
  <c r="CD311" i="6"/>
  <c r="CE311" i="6"/>
  <c r="AV307" i="6"/>
  <c r="BD307" i="6"/>
  <c r="BH307" i="6"/>
  <c r="CE307" i="6"/>
  <c r="CI307" i="6"/>
  <c r="BE307" i="6"/>
  <c r="BI307" i="6"/>
  <c r="CB307" i="6"/>
  <c r="CF307" i="6"/>
  <c r="CJ307" i="6"/>
  <c r="BB307" i="6"/>
  <c r="BJ307" i="6"/>
  <c r="CG307" i="6"/>
  <c r="BC307" i="6"/>
  <c r="BK307" i="6"/>
  <c r="CH307" i="6"/>
  <c r="BF307" i="6"/>
  <c r="CK307" i="6"/>
  <c r="BG307" i="6"/>
  <c r="CC307" i="6"/>
  <c r="CD307" i="6"/>
  <c r="AV303" i="6"/>
  <c r="BD303" i="6"/>
  <c r="BH303" i="6"/>
  <c r="CE303" i="6"/>
  <c r="CI303" i="6"/>
  <c r="BE303" i="6"/>
  <c r="BI303" i="6"/>
  <c r="CB303" i="6"/>
  <c r="CF303" i="6"/>
  <c r="CJ303" i="6"/>
  <c r="BF303" i="6"/>
  <c r="CC303" i="6"/>
  <c r="CK303" i="6"/>
  <c r="BG303" i="6"/>
  <c r="CD303" i="6"/>
  <c r="BJ303" i="6"/>
  <c r="BK303" i="6"/>
  <c r="CG303" i="6"/>
  <c r="CH303" i="6"/>
  <c r="BB303" i="6"/>
  <c r="BC303" i="6"/>
  <c r="AV299" i="6"/>
  <c r="BD299" i="6"/>
  <c r="BH299" i="6"/>
  <c r="CE299" i="6"/>
  <c r="CI299" i="6"/>
  <c r="BE299" i="6"/>
  <c r="BI299" i="6"/>
  <c r="CB299" i="6"/>
  <c r="CF299" i="6"/>
  <c r="CJ299" i="6"/>
  <c r="BB299" i="6"/>
  <c r="BJ299" i="6"/>
  <c r="CG299" i="6"/>
  <c r="BC299" i="6"/>
  <c r="BK299" i="6"/>
  <c r="CH299" i="6"/>
  <c r="CC299" i="6"/>
  <c r="CD299" i="6"/>
  <c r="BF299" i="6"/>
  <c r="BG299" i="6"/>
  <c r="CK299" i="6"/>
  <c r="AV295" i="6"/>
  <c r="BD295" i="6"/>
  <c r="BH295" i="6"/>
  <c r="CE295" i="6"/>
  <c r="CI295" i="6"/>
  <c r="BE295" i="6"/>
  <c r="BI295" i="6"/>
  <c r="CB295" i="6"/>
  <c r="CF295" i="6"/>
  <c r="CJ295" i="6"/>
  <c r="BF295" i="6"/>
  <c r="CC295" i="6"/>
  <c r="CK295" i="6"/>
  <c r="BG295" i="6"/>
  <c r="CD295" i="6"/>
  <c r="BB295" i="6"/>
  <c r="CG295" i="6"/>
  <c r="BC295" i="6"/>
  <c r="CH295" i="6"/>
  <c r="BJ295" i="6"/>
  <c r="BK295" i="6"/>
  <c r="AV291" i="6"/>
  <c r="BD291" i="6"/>
  <c r="BH291" i="6"/>
  <c r="CE291" i="6"/>
  <c r="CI291" i="6"/>
  <c r="BE291" i="6"/>
  <c r="BI291" i="6"/>
  <c r="CB291" i="6"/>
  <c r="CF291" i="6"/>
  <c r="CJ291" i="6"/>
  <c r="BB291" i="6"/>
  <c r="BJ291" i="6"/>
  <c r="CG291" i="6"/>
  <c r="BC291" i="6"/>
  <c r="BK291" i="6"/>
  <c r="CH291" i="6"/>
  <c r="BF291" i="6"/>
  <c r="CK291" i="6"/>
  <c r="BG291" i="6"/>
  <c r="CC291" i="6"/>
  <c r="CD291" i="6"/>
  <c r="AV287" i="6"/>
  <c r="BD287" i="6"/>
  <c r="BH287" i="6"/>
  <c r="CE287" i="6"/>
  <c r="CI287" i="6"/>
  <c r="BE287" i="6"/>
  <c r="BI287" i="6"/>
  <c r="CB287" i="6"/>
  <c r="CF287" i="6"/>
  <c r="CJ287" i="6"/>
  <c r="BF287" i="6"/>
  <c r="CC287" i="6"/>
  <c r="CK287" i="6"/>
  <c r="BG287" i="6"/>
  <c r="CD287" i="6"/>
  <c r="BJ287" i="6"/>
  <c r="BK287" i="6"/>
  <c r="BB287" i="6"/>
  <c r="BC287" i="6"/>
  <c r="CG287" i="6"/>
  <c r="CH287" i="6"/>
  <c r="AV283" i="6"/>
  <c r="BD283" i="6"/>
  <c r="BH283" i="6"/>
  <c r="CE283" i="6"/>
  <c r="CI283" i="6"/>
  <c r="BE283" i="6"/>
  <c r="BI283" i="6"/>
  <c r="CB283" i="6"/>
  <c r="CF283" i="6"/>
  <c r="CJ283" i="6"/>
  <c r="BB283" i="6"/>
  <c r="BJ283" i="6"/>
  <c r="CG283" i="6"/>
  <c r="BC283" i="6"/>
  <c r="BK283" i="6"/>
  <c r="CH283" i="6"/>
  <c r="CC283" i="6"/>
  <c r="CD283" i="6"/>
  <c r="CK283" i="6"/>
  <c r="BF283" i="6"/>
  <c r="BG283" i="6"/>
  <c r="AV279" i="6"/>
  <c r="BD279" i="6"/>
  <c r="BH279" i="6"/>
  <c r="CE279" i="6"/>
  <c r="CI279" i="6"/>
  <c r="BE279" i="6"/>
  <c r="BI279" i="6"/>
  <c r="CB279" i="6"/>
  <c r="CF279" i="6"/>
  <c r="CJ279" i="6"/>
  <c r="BF279" i="6"/>
  <c r="CC279" i="6"/>
  <c r="CK279" i="6"/>
  <c r="BG279" i="6"/>
  <c r="CD279" i="6"/>
  <c r="BB279" i="6"/>
  <c r="CG279" i="6"/>
  <c r="BC279" i="6"/>
  <c r="CH279" i="6"/>
  <c r="BJ279" i="6"/>
  <c r="BK279" i="6"/>
  <c r="AV275" i="6"/>
  <c r="BD275" i="6"/>
  <c r="BH275" i="6"/>
  <c r="CE275" i="6"/>
  <c r="CI275" i="6"/>
  <c r="BE275" i="6"/>
  <c r="BI275" i="6"/>
  <c r="CB275" i="6"/>
  <c r="CF275" i="6"/>
  <c r="CJ275" i="6"/>
  <c r="BB275" i="6"/>
  <c r="BJ275" i="6"/>
  <c r="CG275" i="6"/>
  <c r="BC275" i="6"/>
  <c r="BK275" i="6"/>
  <c r="CH275" i="6"/>
  <c r="BF275" i="6"/>
  <c r="CK275" i="6"/>
  <c r="BG275" i="6"/>
  <c r="CC275" i="6"/>
  <c r="CD275" i="6"/>
  <c r="AV271" i="6"/>
  <c r="BD271" i="6"/>
  <c r="BH271" i="6"/>
  <c r="CE271" i="6"/>
  <c r="CI271" i="6"/>
  <c r="BE271" i="6"/>
  <c r="BI271" i="6"/>
  <c r="CB271" i="6"/>
  <c r="CF271" i="6"/>
  <c r="CJ271" i="6"/>
  <c r="BF271" i="6"/>
  <c r="CC271" i="6"/>
  <c r="CK271" i="6"/>
  <c r="BG271" i="6"/>
  <c r="CD271" i="6"/>
  <c r="BJ271" i="6"/>
  <c r="BK271" i="6"/>
  <c r="CG271" i="6"/>
  <c r="CH271" i="6"/>
  <c r="BB271" i="6"/>
  <c r="BC271" i="6"/>
  <c r="AV267" i="6"/>
  <c r="BD267" i="6"/>
  <c r="BH267" i="6"/>
  <c r="CE267" i="6"/>
  <c r="CI267" i="6"/>
  <c r="BE267" i="6"/>
  <c r="BI267" i="6"/>
  <c r="CB267" i="6"/>
  <c r="CF267" i="6"/>
  <c r="CJ267" i="6"/>
  <c r="BB267" i="6"/>
  <c r="BJ267" i="6"/>
  <c r="CG267" i="6"/>
  <c r="BC267" i="6"/>
  <c r="BK267" i="6"/>
  <c r="CH267" i="6"/>
  <c r="CC267" i="6"/>
  <c r="CD267" i="6"/>
  <c r="BF267" i="6"/>
  <c r="BG267" i="6"/>
  <c r="CK267" i="6"/>
  <c r="AV263" i="6"/>
  <c r="BD263" i="6"/>
  <c r="BH263" i="6"/>
  <c r="CE263" i="6"/>
  <c r="CI263" i="6"/>
  <c r="BE263" i="6"/>
  <c r="BI263" i="6"/>
  <c r="CB263" i="6"/>
  <c r="CF263" i="6"/>
  <c r="CJ263" i="6"/>
  <c r="BF263" i="6"/>
  <c r="CC263" i="6"/>
  <c r="CK263" i="6"/>
  <c r="BG263" i="6"/>
  <c r="CD263" i="6"/>
  <c r="BB263" i="6"/>
  <c r="CG263" i="6"/>
  <c r="BC263" i="6"/>
  <c r="CH263" i="6"/>
  <c r="BJ263" i="6"/>
  <c r="BK263" i="6"/>
  <c r="AV259" i="6"/>
  <c r="BD259" i="6"/>
  <c r="BH259" i="6"/>
  <c r="CE259" i="6"/>
  <c r="CI259" i="6"/>
  <c r="BE259" i="6"/>
  <c r="BI259" i="6"/>
  <c r="CB259" i="6"/>
  <c r="CF259" i="6"/>
  <c r="CJ259" i="6"/>
  <c r="BB259" i="6"/>
  <c r="BJ259" i="6"/>
  <c r="CG259" i="6"/>
  <c r="BC259" i="6"/>
  <c r="BK259" i="6"/>
  <c r="CH259" i="6"/>
  <c r="BF259" i="6"/>
  <c r="CK259" i="6"/>
  <c r="BG259" i="6"/>
  <c r="CC259" i="6"/>
  <c r="CD259" i="6"/>
  <c r="AV255" i="6"/>
  <c r="BD255" i="6"/>
  <c r="BH255" i="6"/>
  <c r="CE255" i="6"/>
  <c r="CI255" i="6"/>
  <c r="BE255" i="6"/>
  <c r="BI255" i="6"/>
  <c r="CB255" i="6"/>
  <c r="CF255" i="6"/>
  <c r="CJ255" i="6"/>
  <c r="BF255" i="6"/>
  <c r="CC255" i="6"/>
  <c r="CK255" i="6"/>
  <c r="BG255" i="6"/>
  <c r="CD255" i="6"/>
  <c r="BJ255" i="6"/>
  <c r="BK255" i="6"/>
  <c r="BB255" i="6"/>
  <c r="BC255" i="6"/>
  <c r="CG255" i="6"/>
  <c r="CH255" i="6"/>
  <c r="AV251" i="6"/>
  <c r="BD251" i="6"/>
  <c r="BH251" i="6"/>
  <c r="CE251" i="6"/>
  <c r="CI251" i="6"/>
  <c r="BE251" i="6"/>
  <c r="BI251" i="6"/>
  <c r="CB251" i="6"/>
  <c r="CF251" i="6"/>
  <c r="CJ251" i="6"/>
  <c r="BB251" i="6"/>
  <c r="BJ251" i="6"/>
  <c r="CG251" i="6"/>
  <c r="BC251" i="6"/>
  <c r="BK251" i="6"/>
  <c r="CH251" i="6"/>
  <c r="CC251" i="6"/>
  <c r="CD251" i="6"/>
  <c r="CK251" i="6"/>
  <c r="BF251" i="6"/>
  <c r="BG251" i="6"/>
  <c r="AV247" i="6"/>
  <c r="BD247" i="6"/>
  <c r="BH247" i="6"/>
  <c r="CE247" i="6"/>
  <c r="CI247" i="6"/>
  <c r="BE247" i="6"/>
  <c r="BI247" i="6"/>
  <c r="CB247" i="6"/>
  <c r="CF247" i="6"/>
  <c r="CJ247" i="6"/>
  <c r="BF247" i="6"/>
  <c r="CC247" i="6"/>
  <c r="CK247" i="6"/>
  <c r="BG247" i="6"/>
  <c r="CD247" i="6"/>
  <c r="BB247" i="6"/>
  <c r="CG247" i="6"/>
  <c r="BC247" i="6"/>
  <c r="CH247" i="6"/>
  <c r="BJ247" i="6"/>
  <c r="BK247" i="6"/>
  <c r="AV243" i="6"/>
  <c r="BD243" i="6"/>
  <c r="BH243" i="6"/>
  <c r="CE243" i="6"/>
  <c r="CI243" i="6"/>
  <c r="BE243" i="6"/>
  <c r="BI243" i="6"/>
  <c r="CB243" i="6"/>
  <c r="CF243" i="6"/>
  <c r="CJ243" i="6"/>
  <c r="BB243" i="6"/>
  <c r="BJ243" i="6"/>
  <c r="CG243" i="6"/>
  <c r="BC243" i="6"/>
  <c r="BK243" i="6"/>
  <c r="CH243" i="6"/>
  <c r="BF243" i="6"/>
  <c r="CK243" i="6"/>
  <c r="BG243" i="6"/>
  <c r="CC243" i="6"/>
  <c r="CD243" i="6"/>
  <c r="AV239" i="6"/>
  <c r="BD239" i="6"/>
  <c r="BH239" i="6"/>
  <c r="CE239" i="6"/>
  <c r="CI239" i="6"/>
  <c r="BE239" i="6"/>
  <c r="BI239" i="6"/>
  <c r="CB239" i="6"/>
  <c r="CF239" i="6"/>
  <c r="CJ239" i="6"/>
  <c r="BB239" i="6"/>
  <c r="BJ239" i="6"/>
  <c r="CG239" i="6"/>
  <c r="BC239" i="6"/>
  <c r="BK239" i="6"/>
  <c r="CH239" i="6"/>
  <c r="BF239" i="6"/>
  <c r="CK239" i="6"/>
  <c r="BG239" i="6"/>
  <c r="CC239" i="6"/>
  <c r="CD239" i="6"/>
  <c r="AV235" i="6"/>
  <c r="BD235" i="6"/>
  <c r="BH235" i="6"/>
  <c r="CE235" i="6"/>
  <c r="CI235" i="6"/>
  <c r="BE235" i="6"/>
  <c r="BI235" i="6"/>
  <c r="CB235" i="6"/>
  <c r="CF235" i="6"/>
  <c r="CJ235" i="6"/>
  <c r="BF235" i="6"/>
  <c r="CC235" i="6"/>
  <c r="CK235" i="6"/>
  <c r="BG235" i="6"/>
  <c r="CD235" i="6"/>
  <c r="BJ235" i="6"/>
  <c r="BK235" i="6"/>
  <c r="CG235" i="6"/>
  <c r="CH235" i="6"/>
  <c r="BB235" i="6"/>
  <c r="BC235" i="6"/>
  <c r="AV231" i="6"/>
  <c r="BD231" i="6"/>
  <c r="BH231" i="6"/>
  <c r="CE231" i="6"/>
  <c r="CI231" i="6"/>
  <c r="BE231" i="6"/>
  <c r="BI231" i="6"/>
  <c r="CB231" i="6"/>
  <c r="CF231" i="6"/>
  <c r="CJ231" i="6"/>
  <c r="BB231" i="6"/>
  <c r="BJ231" i="6"/>
  <c r="CG231" i="6"/>
  <c r="BC231" i="6"/>
  <c r="BK231" i="6"/>
  <c r="CH231" i="6"/>
  <c r="CC231" i="6"/>
  <c r="CD231" i="6"/>
  <c r="BF231" i="6"/>
  <c r="BG231" i="6"/>
  <c r="CK231" i="6"/>
  <c r="AV227" i="6"/>
  <c r="BD227" i="6"/>
  <c r="BH227" i="6"/>
  <c r="CE227" i="6"/>
  <c r="CI227" i="6"/>
  <c r="BE227" i="6"/>
  <c r="BI227" i="6"/>
  <c r="CB227" i="6"/>
  <c r="CF227" i="6"/>
  <c r="CJ227" i="6"/>
  <c r="BF227" i="6"/>
  <c r="CC227" i="6"/>
  <c r="CK227" i="6"/>
  <c r="BG227" i="6"/>
  <c r="CD227" i="6"/>
  <c r="BB227" i="6"/>
  <c r="CG227" i="6"/>
  <c r="BC227" i="6"/>
  <c r="CH227" i="6"/>
  <c r="BJ227" i="6"/>
  <c r="BK227" i="6"/>
  <c r="AV223" i="6"/>
  <c r="BD223" i="6"/>
  <c r="BH223" i="6"/>
  <c r="CE223" i="6"/>
  <c r="CI223" i="6"/>
  <c r="BE223" i="6"/>
  <c r="BI223" i="6"/>
  <c r="CB223" i="6"/>
  <c r="CF223" i="6"/>
  <c r="CJ223" i="6"/>
  <c r="BB223" i="6"/>
  <c r="BJ223" i="6"/>
  <c r="CG223" i="6"/>
  <c r="BC223" i="6"/>
  <c r="BK223" i="6"/>
  <c r="CH223" i="6"/>
  <c r="BF223" i="6"/>
  <c r="CK223" i="6"/>
  <c r="BG223" i="6"/>
  <c r="CC223" i="6"/>
  <c r="CD223" i="6"/>
  <c r="AV219" i="6"/>
  <c r="BD219" i="6"/>
  <c r="BH219" i="6"/>
  <c r="CE219" i="6"/>
  <c r="CI219" i="6"/>
  <c r="BE219" i="6"/>
  <c r="BI219" i="6"/>
  <c r="CB219" i="6"/>
  <c r="CF219" i="6"/>
  <c r="CJ219" i="6"/>
  <c r="BF219" i="6"/>
  <c r="CC219" i="6"/>
  <c r="CK219" i="6"/>
  <c r="BG219" i="6"/>
  <c r="CD219" i="6"/>
  <c r="BJ219" i="6"/>
  <c r="BK219" i="6"/>
  <c r="BB219" i="6"/>
  <c r="BC219" i="6"/>
  <c r="CG219" i="6"/>
  <c r="CH219" i="6"/>
  <c r="AV215" i="6"/>
  <c r="BD215" i="6"/>
  <c r="BH215" i="6"/>
  <c r="CE215" i="6"/>
  <c r="CI215" i="6"/>
  <c r="BE215" i="6"/>
  <c r="BI215" i="6"/>
  <c r="CB215" i="6"/>
  <c r="CF215" i="6"/>
  <c r="CJ215" i="6"/>
  <c r="BB215" i="6"/>
  <c r="BJ215" i="6"/>
  <c r="CG215" i="6"/>
  <c r="BC215" i="6"/>
  <c r="BK215" i="6"/>
  <c r="CH215" i="6"/>
  <c r="CC215" i="6"/>
  <c r="CD215" i="6"/>
  <c r="CK215" i="6"/>
  <c r="BF215" i="6"/>
  <c r="BG215" i="6"/>
  <c r="AV211" i="6"/>
  <c r="BD211" i="6"/>
  <c r="BH211" i="6"/>
  <c r="CE211" i="6"/>
  <c r="CI211" i="6"/>
  <c r="BE211" i="6"/>
  <c r="BI211" i="6"/>
  <c r="CB211" i="6"/>
  <c r="CF211" i="6"/>
  <c r="CJ211" i="6"/>
  <c r="BF211" i="6"/>
  <c r="CC211" i="6"/>
  <c r="CK211" i="6"/>
  <c r="BG211" i="6"/>
  <c r="CD211" i="6"/>
  <c r="BB211" i="6"/>
  <c r="CG211" i="6"/>
  <c r="BC211" i="6"/>
  <c r="CH211" i="6"/>
  <c r="BJ211" i="6"/>
  <c r="BK211" i="6"/>
  <c r="AV207" i="6"/>
  <c r="BD207" i="6"/>
  <c r="BH207" i="6"/>
  <c r="CE207" i="6"/>
  <c r="CI207" i="6"/>
  <c r="BE207" i="6"/>
  <c r="BI207" i="6"/>
  <c r="CB207" i="6"/>
  <c r="CF207" i="6"/>
  <c r="CJ207" i="6"/>
  <c r="BB207" i="6"/>
  <c r="BJ207" i="6"/>
  <c r="CG207" i="6"/>
  <c r="BC207" i="6"/>
  <c r="BK207" i="6"/>
  <c r="CH207" i="6"/>
  <c r="BF207" i="6"/>
  <c r="CK207" i="6"/>
  <c r="BG207" i="6"/>
  <c r="CC207" i="6"/>
  <c r="CD207" i="6"/>
  <c r="AV203" i="6"/>
  <c r="BD203" i="6"/>
  <c r="BH203" i="6"/>
  <c r="CE203" i="6"/>
  <c r="CI203" i="6"/>
  <c r="BE203" i="6"/>
  <c r="BI203" i="6"/>
  <c r="CB203" i="6"/>
  <c r="CF203" i="6"/>
  <c r="CJ203" i="6"/>
  <c r="BF203" i="6"/>
  <c r="CC203" i="6"/>
  <c r="CK203" i="6"/>
  <c r="BG203" i="6"/>
  <c r="CD203" i="6"/>
  <c r="BJ203" i="6"/>
  <c r="BK203" i="6"/>
  <c r="CG203" i="6"/>
  <c r="CH203" i="6"/>
  <c r="BB203" i="6"/>
  <c r="BC203" i="6"/>
  <c r="AV199" i="6"/>
  <c r="BD199" i="6"/>
  <c r="BH199" i="6"/>
  <c r="CE199" i="6"/>
  <c r="CI199" i="6"/>
  <c r="BE199" i="6"/>
  <c r="BI199" i="6"/>
  <c r="CB199" i="6"/>
  <c r="CF199" i="6"/>
  <c r="CJ199" i="6"/>
  <c r="BB199" i="6"/>
  <c r="BJ199" i="6"/>
  <c r="CG199" i="6"/>
  <c r="BC199" i="6"/>
  <c r="BK199" i="6"/>
  <c r="CH199" i="6"/>
  <c r="CC199" i="6"/>
  <c r="CD199" i="6"/>
  <c r="BF199" i="6"/>
  <c r="BG199" i="6"/>
  <c r="CK199" i="6"/>
  <c r="AV195" i="6"/>
  <c r="BD195" i="6"/>
  <c r="BH195" i="6"/>
  <c r="CE195" i="6"/>
  <c r="CI195" i="6"/>
  <c r="BE195" i="6"/>
  <c r="BI195" i="6"/>
  <c r="CB195" i="6"/>
  <c r="CF195" i="6"/>
  <c r="CJ195" i="6"/>
  <c r="BF195" i="6"/>
  <c r="CC195" i="6"/>
  <c r="CK195" i="6"/>
  <c r="BG195" i="6"/>
  <c r="CD195" i="6"/>
  <c r="BB195" i="6"/>
  <c r="CG195" i="6"/>
  <c r="BC195" i="6"/>
  <c r="CH195" i="6"/>
  <c r="BJ195" i="6"/>
  <c r="BK195" i="6"/>
  <c r="AV191" i="6"/>
  <c r="BD191" i="6"/>
  <c r="BH191" i="6"/>
  <c r="CE191" i="6"/>
  <c r="CI191" i="6"/>
  <c r="BE191" i="6"/>
  <c r="BI191" i="6"/>
  <c r="CB191" i="6"/>
  <c r="CF191" i="6"/>
  <c r="CJ191" i="6"/>
  <c r="BB191" i="6"/>
  <c r="BJ191" i="6"/>
  <c r="CG191" i="6"/>
  <c r="BC191" i="6"/>
  <c r="BK191" i="6"/>
  <c r="CH191" i="6"/>
  <c r="BF191" i="6"/>
  <c r="CK191" i="6"/>
  <c r="BG191" i="6"/>
  <c r="CC191" i="6"/>
  <c r="CD191" i="6"/>
  <c r="AV187" i="6"/>
  <c r="BD187" i="6"/>
  <c r="BH187" i="6"/>
  <c r="CE187" i="6"/>
  <c r="CI187" i="6"/>
  <c r="BE187" i="6"/>
  <c r="BI187" i="6"/>
  <c r="CB187" i="6"/>
  <c r="CF187" i="6"/>
  <c r="CJ187" i="6"/>
  <c r="BF187" i="6"/>
  <c r="CC187" i="6"/>
  <c r="CK187" i="6"/>
  <c r="BG187" i="6"/>
  <c r="CD187" i="6"/>
  <c r="BJ187" i="6"/>
  <c r="BK187" i="6"/>
  <c r="BB187" i="6"/>
  <c r="BC187" i="6"/>
  <c r="CG187" i="6"/>
  <c r="CH187" i="6"/>
  <c r="AV183" i="6"/>
  <c r="BD183" i="6"/>
  <c r="BH183" i="6"/>
  <c r="CE183" i="6"/>
  <c r="CI183" i="6"/>
  <c r="BE183" i="6"/>
  <c r="BI183" i="6"/>
  <c r="CB183" i="6"/>
  <c r="CF183" i="6"/>
  <c r="CJ183" i="6"/>
  <c r="BB183" i="6"/>
  <c r="BJ183" i="6"/>
  <c r="CG183" i="6"/>
  <c r="BC183" i="6"/>
  <c r="BK183" i="6"/>
  <c r="CH183" i="6"/>
  <c r="CC183" i="6"/>
  <c r="CD183" i="6"/>
  <c r="CK183" i="6"/>
  <c r="BF183" i="6"/>
  <c r="BG183" i="6"/>
  <c r="AV179" i="6"/>
  <c r="BD179" i="6"/>
  <c r="BH179" i="6"/>
  <c r="CE179" i="6"/>
  <c r="CI179" i="6"/>
  <c r="BE179" i="6"/>
  <c r="BI179" i="6"/>
  <c r="CB179" i="6"/>
  <c r="CF179" i="6"/>
  <c r="CJ179" i="6"/>
  <c r="BF179" i="6"/>
  <c r="CC179" i="6"/>
  <c r="CK179" i="6"/>
  <c r="BG179" i="6"/>
  <c r="CD179" i="6"/>
  <c r="BB179" i="6"/>
  <c r="CG179" i="6"/>
  <c r="BC179" i="6"/>
  <c r="CH179" i="6"/>
  <c r="BJ179" i="6"/>
  <c r="BK179" i="6"/>
  <c r="AV176" i="6"/>
  <c r="BC176" i="6"/>
  <c r="BG176" i="6"/>
  <c r="BK176" i="6"/>
  <c r="CD176" i="6"/>
  <c r="CH176" i="6"/>
  <c r="BD176" i="6"/>
  <c r="BH176" i="6"/>
  <c r="CE176" i="6"/>
  <c r="CI176" i="6"/>
  <c r="BE176" i="6"/>
  <c r="CB176" i="6"/>
  <c r="CJ176" i="6"/>
  <c r="BF176" i="6"/>
  <c r="CC176" i="6"/>
  <c r="CK176" i="6"/>
  <c r="CF176" i="6"/>
  <c r="BB176" i="6"/>
  <c r="CG176" i="6"/>
  <c r="BI176" i="6"/>
  <c r="BJ176" i="6"/>
  <c r="BE170" i="6"/>
  <c r="BI170" i="6"/>
  <c r="CB170" i="6"/>
  <c r="CF170" i="6"/>
  <c r="CJ170" i="6"/>
  <c r="BB170" i="6"/>
  <c r="BF170" i="6"/>
  <c r="BJ170" i="6"/>
  <c r="CC170" i="6"/>
  <c r="CG170" i="6"/>
  <c r="CK170" i="6"/>
  <c r="BC170" i="6"/>
  <c r="BK170" i="6"/>
  <c r="CH170" i="6"/>
  <c r="BD170" i="6"/>
  <c r="CI170" i="6"/>
  <c r="CD170" i="6"/>
  <c r="CE170" i="6"/>
  <c r="BG170" i="6"/>
  <c r="BH170" i="6"/>
  <c r="AV166" i="6"/>
  <c r="BE166" i="6"/>
  <c r="BI166" i="6"/>
  <c r="CB166" i="6"/>
  <c r="CF166" i="6"/>
  <c r="CJ166" i="6"/>
  <c r="BB166" i="6"/>
  <c r="BF166" i="6"/>
  <c r="BJ166" i="6"/>
  <c r="CC166" i="6"/>
  <c r="CG166" i="6"/>
  <c r="CK166" i="6"/>
  <c r="BG166" i="6"/>
  <c r="CD166" i="6"/>
  <c r="BH166" i="6"/>
  <c r="CE166" i="6"/>
  <c r="BC166" i="6"/>
  <c r="CH166" i="6"/>
  <c r="BD166" i="6"/>
  <c r="CI166" i="6"/>
  <c r="BK166" i="6"/>
  <c r="AV163" i="6"/>
  <c r="BD163" i="6"/>
  <c r="BH163" i="6"/>
  <c r="CE163" i="6"/>
  <c r="CI163" i="6"/>
  <c r="BE163" i="6"/>
  <c r="BI163" i="6"/>
  <c r="CB163" i="6"/>
  <c r="CF163" i="6"/>
  <c r="CJ163" i="6"/>
  <c r="BF163" i="6"/>
  <c r="CC163" i="6"/>
  <c r="CK163" i="6"/>
  <c r="BG163" i="6"/>
  <c r="CD163" i="6"/>
  <c r="BB163" i="6"/>
  <c r="CG163" i="6"/>
  <c r="BC163" i="6"/>
  <c r="CH163" i="6"/>
  <c r="BJ163" i="6"/>
  <c r="BK163" i="6"/>
  <c r="AV160" i="6"/>
  <c r="BC160" i="6"/>
  <c r="BG160" i="6"/>
  <c r="BK160" i="6"/>
  <c r="CD160" i="6"/>
  <c r="CH160" i="6"/>
  <c r="BD160" i="6"/>
  <c r="BH160" i="6"/>
  <c r="CE160" i="6"/>
  <c r="CI160" i="6"/>
  <c r="BE160" i="6"/>
  <c r="CB160" i="6"/>
  <c r="CJ160" i="6"/>
  <c r="BF160" i="6"/>
  <c r="CC160" i="6"/>
  <c r="CK160" i="6"/>
  <c r="CF160" i="6"/>
  <c r="BB160" i="6"/>
  <c r="CG160" i="6"/>
  <c r="BI160" i="6"/>
  <c r="BJ160" i="6"/>
  <c r="AV157" i="6"/>
  <c r="BB157" i="6"/>
  <c r="BF157" i="6"/>
  <c r="BJ157" i="6"/>
  <c r="CC157" i="6"/>
  <c r="CG157" i="6"/>
  <c r="CK157" i="6"/>
  <c r="BC157" i="6"/>
  <c r="BG157" i="6"/>
  <c r="BK157" i="6"/>
  <c r="CD157" i="6"/>
  <c r="CH157" i="6"/>
  <c r="BD157" i="6"/>
  <c r="CI157" i="6"/>
  <c r="BE157" i="6"/>
  <c r="CB157" i="6"/>
  <c r="CJ157" i="6"/>
  <c r="CE157" i="6"/>
  <c r="CF157" i="6"/>
  <c r="BH157" i="6"/>
  <c r="BI157" i="6"/>
  <c r="AV153" i="6"/>
  <c r="BB153" i="6"/>
  <c r="BF153" i="6"/>
  <c r="BJ153" i="6"/>
  <c r="CC153" i="6"/>
  <c r="CG153" i="6"/>
  <c r="CK153" i="6"/>
  <c r="BC153" i="6"/>
  <c r="BG153" i="6"/>
  <c r="BK153" i="6"/>
  <c r="CD153" i="6"/>
  <c r="CH153" i="6"/>
  <c r="BH153" i="6"/>
  <c r="CE153" i="6"/>
  <c r="BI153" i="6"/>
  <c r="CF153" i="6"/>
  <c r="BD153" i="6"/>
  <c r="CI153" i="6"/>
  <c r="BE153" i="6"/>
  <c r="CJ153" i="6"/>
  <c r="CB153" i="6"/>
  <c r="AV149" i="6"/>
  <c r="BB149" i="6"/>
  <c r="BF149" i="6"/>
  <c r="BJ149" i="6"/>
  <c r="CC149" i="6"/>
  <c r="CG149" i="6"/>
  <c r="CK149" i="6"/>
  <c r="BC149" i="6"/>
  <c r="BG149" i="6"/>
  <c r="BK149" i="6"/>
  <c r="CD149" i="6"/>
  <c r="CH149" i="6"/>
  <c r="BD149" i="6"/>
  <c r="CI149" i="6"/>
  <c r="BE149" i="6"/>
  <c r="CB149" i="6"/>
  <c r="CJ149" i="6"/>
  <c r="BH149" i="6"/>
  <c r="BI149" i="6"/>
  <c r="CE149" i="6"/>
  <c r="CF149" i="6"/>
  <c r="AV145" i="6"/>
  <c r="BC145" i="6"/>
  <c r="BG145" i="6"/>
  <c r="BK145" i="6"/>
  <c r="CD145" i="6"/>
  <c r="BD145" i="6"/>
  <c r="BH145" i="6"/>
  <c r="BE145" i="6"/>
  <c r="CB145" i="6"/>
  <c r="CG145" i="6"/>
  <c r="CK145" i="6"/>
  <c r="BF145" i="6"/>
  <c r="CC145" i="6"/>
  <c r="CH145" i="6"/>
  <c r="CE145" i="6"/>
  <c r="BB145" i="6"/>
  <c r="CF145" i="6"/>
  <c r="BI145" i="6"/>
  <c r="BJ145" i="6"/>
  <c r="CI145" i="6"/>
  <c r="CJ145" i="6"/>
  <c r="AV141" i="6"/>
  <c r="BC141" i="6"/>
  <c r="BG141" i="6"/>
  <c r="BK141" i="6"/>
  <c r="CD141" i="6"/>
  <c r="CH141" i="6"/>
  <c r="BD141" i="6"/>
  <c r="BH141" i="6"/>
  <c r="CE141" i="6"/>
  <c r="CI141" i="6"/>
  <c r="BI141" i="6"/>
  <c r="CF141" i="6"/>
  <c r="BB141" i="6"/>
  <c r="BJ141" i="6"/>
  <c r="CG141" i="6"/>
  <c r="BE141" i="6"/>
  <c r="CJ141" i="6"/>
  <c r="BF141" i="6"/>
  <c r="CK141" i="6"/>
  <c r="CB141" i="6"/>
  <c r="CC141" i="6"/>
  <c r="AV137" i="6"/>
  <c r="BC137" i="6"/>
  <c r="BG137" i="6"/>
  <c r="BK137" i="6"/>
  <c r="CD137" i="6"/>
  <c r="CH137" i="6"/>
  <c r="BD137" i="6"/>
  <c r="BH137" i="6"/>
  <c r="CE137" i="6"/>
  <c r="CI137" i="6"/>
  <c r="BE137" i="6"/>
  <c r="CB137" i="6"/>
  <c r="CJ137" i="6"/>
  <c r="BF137" i="6"/>
  <c r="CC137" i="6"/>
  <c r="CK137" i="6"/>
  <c r="BI137" i="6"/>
  <c r="BJ137" i="6"/>
  <c r="CF137" i="6"/>
  <c r="CG137" i="6"/>
  <c r="BB137" i="6"/>
  <c r="AV133" i="6"/>
  <c r="BC133" i="6"/>
  <c r="BG133" i="6"/>
  <c r="BK133" i="6"/>
  <c r="CD133" i="6"/>
  <c r="CH133" i="6"/>
  <c r="BD133" i="6"/>
  <c r="BH133" i="6"/>
  <c r="CE133" i="6"/>
  <c r="CI133" i="6"/>
  <c r="BI133" i="6"/>
  <c r="CF133" i="6"/>
  <c r="BB133" i="6"/>
  <c r="BJ133" i="6"/>
  <c r="CG133" i="6"/>
  <c r="CB133" i="6"/>
  <c r="CC133" i="6"/>
  <c r="BE133" i="6"/>
  <c r="BF133" i="6"/>
  <c r="CJ133" i="6"/>
  <c r="CK133" i="6"/>
  <c r="AV129" i="6"/>
  <c r="BC129" i="6"/>
  <c r="BG129" i="6"/>
  <c r="BK129" i="6"/>
  <c r="CD129" i="6"/>
  <c r="CH129" i="6"/>
  <c r="BD129" i="6"/>
  <c r="BH129" i="6"/>
  <c r="CE129" i="6"/>
  <c r="CI129" i="6"/>
  <c r="BE129" i="6"/>
  <c r="CB129" i="6"/>
  <c r="CJ129" i="6"/>
  <c r="BF129" i="6"/>
  <c r="CC129" i="6"/>
  <c r="CK129" i="6"/>
  <c r="CF129" i="6"/>
  <c r="BB129" i="6"/>
  <c r="CG129" i="6"/>
  <c r="BI129" i="6"/>
  <c r="BJ129" i="6"/>
  <c r="AV125" i="6"/>
  <c r="BC125" i="6"/>
  <c r="BG125" i="6"/>
  <c r="BK125" i="6"/>
  <c r="CD125" i="6"/>
  <c r="CH125" i="6"/>
  <c r="BD125" i="6"/>
  <c r="BH125" i="6"/>
  <c r="CE125" i="6"/>
  <c r="CI125" i="6"/>
  <c r="BI125" i="6"/>
  <c r="CF125" i="6"/>
  <c r="BB125" i="6"/>
  <c r="BJ125" i="6"/>
  <c r="CG125" i="6"/>
  <c r="BE125" i="6"/>
  <c r="CJ125" i="6"/>
  <c r="BF125" i="6"/>
  <c r="CK125" i="6"/>
  <c r="CB125" i="6"/>
  <c r="CC125" i="6"/>
  <c r="AV121" i="6"/>
  <c r="BC121" i="6"/>
  <c r="BG121" i="6"/>
  <c r="BK121" i="6"/>
  <c r="CD121" i="6"/>
  <c r="CH121" i="6"/>
  <c r="BD121" i="6"/>
  <c r="BH121" i="6"/>
  <c r="CE121" i="6"/>
  <c r="CI121" i="6"/>
  <c r="BE121" i="6"/>
  <c r="CB121" i="6"/>
  <c r="CJ121" i="6"/>
  <c r="BF121" i="6"/>
  <c r="CC121" i="6"/>
  <c r="CK121" i="6"/>
  <c r="BI121" i="6"/>
  <c r="BJ121" i="6"/>
  <c r="BB121" i="6"/>
  <c r="CF121" i="6"/>
  <c r="CG121" i="6"/>
  <c r="AV117" i="6"/>
  <c r="BC117" i="6"/>
  <c r="BG117" i="6"/>
  <c r="BK117" i="6"/>
  <c r="CD117" i="6"/>
  <c r="CH117" i="6"/>
  <c r="BD117" i="6"/>
  <c r="BH117" i="6"/>
  <c r="CE117" i="6"/>
  <c r="CI117" i="6"/>
  <c r="BI117" i="6"/>
  <c r="CF117" i="6"/>
  <c r="BB117" i="6"/>
  <c r="BJ117" i="6"/>
  <c r="CG117" i="6"/>
  <c r="CB117" i="6"/>
  <c r="CC117" i="6"/>
  <c r="CJ117" i="6"/>
  <c r="CK117" i="6"/>
  <c r="BE117" i="6"/>
  <c r="BF117" i="6"/>
  <c r="AV113" i="6"/>
  <c r="BB113" i="6"/>
  <c r="BC113" i="6"/>
  <c r="BG113" i="6"/>
  <c r="BK113" i="6"/>
  <c r="CD113" i="6"/>
  <c r="CH113" i="6"/>
  <c r="BD113" i="6"/>
  <c r="BH113" i="6"/>
  <c r="CE113" i="6"/>
  <c r="CI113" i="6"/>
  <c r="BE113" i="6"/>
  <c r="CB113" i="6"/>
  <c r="CJ113" i="6"/>
  <c r="BF113" i="6"/>
  <c r="CC113" i="6"/>
  <c r="CK113" i="6"/>
  <c r="CF113" i="6"/>
  <c r="CG113" i="6"/>
  <c r="BI113" i="6"/>
  <c r="BJ113" i="6"/>
  <c r="AV109" i="6"/>
  <c r="BE109" i="6"/>
  <c r="BI109" i="6"/>
  <c r="CB109" i="6"/>
  <c r="CF109" i="6"/>
  <c r="CJ109" i="6"/>
  <c r="BB109" i="6"/>
  <c r="BF109" i="6"/>
  <c r="BJ109" i="6"/>
  <c r="CC109" i="6"/>
  <c r="CG109" i="6"/>
  <c r="CK109" i="6"/>
  <c r="BG109" i="6"/>
  <c r="CD109" i="6"/>
  <c r="BH109" i="6"/>
  <c r="CE109" i="6"/>
  <c r="BK109" i="6"/>
  <c r="CH109" i="6"/>
  <c r="CI109" i="6"/>
  <c r="BC109" i="6"/>
  <c r="BD109" i="6"/>
  <c r="AV105" i="6"/>
  <c r="BE105" i="6"/>
  <c r="BI105" i="6"/>
  <c r="CB105" i="6"/>
  <c r="CF105" i="6"/>
  <c r="CJ105" i="6"/>
  <c r="BB105" i="6"/>
  <c r="BF105" i="6"/>
  <c r="BJ105" i="6"/>
  <c r="CC105" i="6"/>
  <c r="CG105" i="6"/>
  <c r="CK105" i="6"/>
  <c r="BC105" i="6"/>
  <c r="BK105" i="6"/>
  <c r="CH105" i="6"/>
  <c r="BD105" i="6"/>
  <c r="CI105" i="6"/>
  <c r="CD105" i="6"/>
  <c r="CE105" i="6"/>
  <c r="BG105" i="6"/>
  <c r="BH105" i="6"/>
  <c r="AV101" i="6"/>
  <c r="BE101" i="6"/>
  <c r="BI101" i="6"/>
  <c r="CB101" i="6"/>
  <c r="CF101" i="6"/>
  <c r="CJ101" i="6"/>
  <c r="BB101" i="6"/>
  <c r="BF101" i="6"/>
  <c r="BJ101" i="6"/>
  <c r="CC101" i="6"/>
  <c r="CG101" i="6"/>
  <c r="CK101" i="6"/>
  <c r="BG101" i="6"/>
  <c r="CD101" i="6"/>
  <c r="BH101" i="6"/>
  <c r="CE101" i="6"/>
  <c r="BC101" i="6"/>
  <c r="CH101" i="6"/>
  <c r="BD101" i="6"/>
  <c r="CI101" i="6"/>
  <c r="BK101" i="6"/>
  <c r="AV97" i="6"/>
  <c r="BE97" i="6"/>
  <c r="BI97" i="6"/>
  <c r="CB97" i="6"/>
  <c r="CF97" i="6"/>
  <c r="CJ97" i="6"/>
  <c r="BB97" i="6"/>
  <c r="BF97" i="6"/>
  <c r="BJ97" i="6"/>
  <c r="CC97" i="6"/>
  <c r="CG97" i="6"/>
  <c r="CK97" i="6"/>
  <c r="BC97" i="6"/>
  <c r="BK97" i="6"/>
  <c r="CH97" i="6"/>
  <c r="BD97" i="6"/>
  <c r="CI97" i="6"/>
  <c r="BG97" i="6"/>
  <c r="BH97" i="6"/>
  <c r="CD97" i="6"/>
  <c r="CE97" i="6"/>
  <c r="AV93" i="6"/>
  <c r="BE93" i="6"/>
  <c r="BI93" i="6"/>
  <c r="CB93" i="6"/>
  <c r="CF93" i="6"/>
  <c r="CJ93" i="6"/>
  <c r="BB93" i="6"/>
  <c r="BF93" i="6"/>
  <c r="BJ93" i="6"/>
  <c r="CC93" i="6"/>
  <c r="CG93" i="6"/>
  <c r="CK93" i="6"/>
  <c r="BG93" i="6"/>
  <c r="CD93" i="6"/>
  <c r="BH93" i="6"/>
  <c r="CE93" i="6"/>
  <c r="BK93" i="6"/>
  <c r="BC93" i="6"/>
  <c r="BD93" i="6"/>
  <c r="CH93" i="6"/>
  <c r="CI93" i="6"/>
  <c r="AV89" i="6"/>
  <c r="BE89" i="6"/>
  <c r="BI89" i="6"/>
  <c r="CB89" i="6"/>
  <c r="CF89" i="6"/>
  <c r="CJ89" i="6"/>
  <c r="BB89" i="6"/>
  <c r="BF89" i="6"/>
  <c r="BJ89" i="6"/>
  <c r="CC89" i="6"/>
  <c r="CG89" i="6"/>
  <c r="CK89" i="6"/>
  <c r="BC89" i="6"/>
  <c r="BK89" i="6"/>
  <c r="CH89" i="6"/>
  <c r="BD89" i="6"/>
  <c r="CI89" i="6"/>
  <c r="CD89" i="6"/>
  <c r="CE89" i="6"/>
  <c r="BG89" i="6"/>
  <c r="BH89" i="6"/>
  <c r="AV85" i="6"/>
  <c r="BE85" i="6"/>
  <c r="BI85" i="6"/>
  <c r="CB85" i="6"/>
  <c r="CF85" i="6"/>
  <c r="CJ85" i="6"/>
  <c r="BB85" i="6"/>
  <c r="BF85" i="6"/>
  <c r="BJ85" i="6"/>
  <c r="CC85" i="6"/>
  <c r="CG85" i="6"/>
  <c r="CK85" i="6"/>
  <c r="BG85" i="6"/>
  <c r="CD85" i="6"/>
  <c r="BH85" i="6"/>
  <c r="CE85" i="6"/>
  <c r="BC85" i="6"/>
  <c r="CH85" i="6"/>
  <c r="BD85" i="6"/>
  <c r="CI85" i="6"/>
  <c r="BK85" i="6"/>
  <c r="AV81" i="6"/>
  <c r="BE81" i="6"/>
  <c r="BI81" i="6"/>
  <c r="CB81" i="6"/>
  <c r="CF81" i="6"/>
  <c r="CJ81" i="6"/>
  <c r="BB81" i="6"/>
  <c r="BF81" i="6"/>
  <c r="BJ81" i="6"/>
  <c r="CC81" i="6"/>
  <c r="CG81" i="6"/>
  <c r="CK81" i="6"/>
  <c r="BC81" i="6"/>
  <c r="BK81" i="6"/>
  <c r="CH81" i="6"/>
  <c r="BD81" i="6"/>
  <c r="CI81" i="6"/>
  <c r="BG81" i="6"/>
  <c r="BH81" i="6"/>
  <c r="CD81" i="6"/>
  <c r="CE81" i="6"/>
  <c r="AV77" i="6"/>
  <c r="BE77" i="6"/>
  <c r="BI77" i="6"/>
  <c r="CB77" i="6"/>
  <c r="CF77" i="6"/>
  <c r="CJ77" i="6"/>
  <c r="BB77" i="6"/>
  <c r="BF77" i="6"/>
  <c r="BJ77" i="6"/>
  <c r="CC77" i="6"/>
  <c r="CG77" i="6"/>
  <c r="CK77" i="6"/>
  <c r="BG77" i="6"/>
  <c r="CD77" i="6"/>
  <c r="BH77" i="6"/>
  <c r="CE77" i="6"/>
  <c r="BK77" i="6"/>
  <c r="CH77" i="6"/>
  <c r="CI77" i="6"/>
  <c r="BC77" i="6"/>
  <c r="BD77" i="6"/>
  <c r="AV73" i="6"/>
  <c r="BE73" i="6"/>
  <c r="BI73" i="6"/>
  <c r="CB73" i="6"/>
  <c r="CF73" i="6"/>
  <c r="CJ73" i="6"/>
  <c r="BB73" i="6"/>
  <c r="BF73" i="6"/>
  <c r="BJ73" i="6"/>
  <c r="CC73" i="6"/>
  <c r="CG73" i="6"/>
  <c r="CK73" i="6"/>
  <c r="BC73" i="6"/>
  <c r="BK73" i="6"/>
  <c r="CH73" i="6"/>
  <c r="BD73" i="6"/>
  <c r="CI73" i="6"/>
  <c r="CD73" i="6"/>
  <c r="CE73" i="6"/>
  <c r="BG73" i="6"/>
  <c r="BH73" i="6"/>
  <c r="AV69" i="6"/>
  <c r="BE69" i="6"/>
  <c r="BI69" i="6"/>
  <c r="CB69" i="6"/>
  <c r="CF69" i="6"/>
  <c r="CJ69" i="6"/>
  <c r="BB69" i="6"/>
  <c r="BF69" i="6"/>
  <c r="BJ69" i="6"/>
  <c r="CC69" i="6"/>
  <c r="CG69" i="6"/>
  <c r="CK69" i="6"/>
  <c r="BG69" i="6"/>
  <c r="CD69" i="6"/>
  <c r="BH69" i="6"/>
  <c r="CE69" i="6"/>
  <c r="BC69" i="6"/>
  <c r="CH69" i="6"/>
  <c r="BD69" i="6"/>
  <c r="CI69" i="6"/>
  <c r="BK69" i="6"/>
  <c r="AV65" i="6"/>
  <c r="BE65" i="6"/>
  <c r="BI65" i="6"/>
  <c r="CB65" i="6"/>
  <c r="CF65" i="6"/>
  <c r="CJ65" i="6"/>
  <c r="BB65" i="6"/>
  <c r="BF65" i="6"/>
  <c r="BJ65" i="6"/>
  <c r="CC65" i="6"/>
  <c r="CG65" i="6"/>
  <c r="CK65" i="6"/>
  <c r="BC65" i="6"/>
  <c r="BK65" i="6"/>
  <c r="CH65" i="6"/>
  <c r="BD65" i="6"/>
  <c r="CI65" i="6"/>
  <c r="BG65" i="6"/>
  <c r="BH65" i="6"/>
  <c r="CD65" i="6"/>
  <c r="CE65" i="6"/>
  <c r="AV61" i="6"/>
  <c r="BD61" i="6"/>
  <c r="BH61" i="6"/>
  <c r="CE61" i="6"/>
  <c r="CI61" i="6"/>
  <c r="BE61" i="6"/>
  <c r="BI61" i="6"/>
  <c r="CB61" i="6"/>
  <c r="CF61" i="6"/>
  <c r="CJ61" i="6"/>
  <c r="BB61" i="6"/>
  <c r="BJ61" i="6"/>
  <c r="CG61" i="6"/>
  <c r="BC61" i="6"/>
  <c r="BK61" i="6"/>
  <c r="CH61" i="6"/>
  <c r="BF61" i="6"/>
  <c r="CK61" i="6"/>
  <c r="BG61" i="6"/>
  <c r="CC61" i="6"/>
  <c r="CD61" i="6"/>
  <c r="AV57" i="6"/>
  <c r="BD57" i="6"/>
  <c r="BH57" i="6"/>
  <c r="CE57" i="6"/>
  <c r="CI57" i="6"/>
  <c r="BE57" i="6"/>
  <c r="BI57" i="6"/>
  <c r="CB57" i="6"/>
  <c r="CF57" i="6"/>
  <c r="CJ57" i="6"/>
  <c r="BF57" i="6"/>
  <c r="CC57" i="6"/>
  <c r="CK57" i="6"/>
  <c r="BG57" i="6"/>
  <c r="CD57" i="6"/>
  <c r="BJ57" i="6"/>
  <c r="BK57" i="6"/>
  <c r="BB57" i="6"/>
  <c r="BC57" i="6"/>
  <c r="CG57" i="6"/>
  <c r="CH57" i="6"/>
  <c r="AV53" i="6"/>
  <c r="BD53" i="6"/>
  <c r="BH53" i="6"/>
  <c r="CE53" i="6"/>
  <c r="CI53" i="6"/>
  <c r="BC53" i="6"/>
  <c r="BI53" i="6"/>
  <c r="CC53" i="6"/>
  <c r="CH53" i="6"/>
  <c r="BE53" i="6"/>
  <c r="BJ53" i="6"/>
  <c r="CD53" i="6"/>
  <c r="CJ53" i="6"/>
  <c r="BF53" i="6"/>
  <c r="CF53" i="6"/>
  <c r="BG53" i="6"/>
  <c r="CG53" i="6"/>
  <c r="CK53" i="6"/>
  <c r="BB53" i="6"/>
  <c r="BK53" i="6"/>
  <c r="CB53" i="6"/>
  <c r="AV49" i="6"/>
  <c r="BD49" i="6"/>
  <c r="BH49" i="6"/>
  <c r="CE49" i="6"/>
  <c r="CI49" i="6"/>
  <c r="BB49" i="6"/>
  <c r="BG49" i="6"/>
  <c r="CB49" i="6"/>
  <c r="CG49" i="6"/>
  <c r="BC49" i="6"/>
  <c r="BI49" i="6"/>
  <c r="CC49" i="6"/>
  <c r="CH49" i="6"/>
  <c r="BE49" i="6"/>
  <c r="CD49" i="6"/>
  <c r="BF49" i="6"/>
  <c r="CF49" i="6"/>
  <c r="CJ49" i="6"/>
  <c r="CK49" i="6"/>
  <c r="BJ49" i="6"/>
  <c r="BK49" i="6"/>
  <c r="AV45" i="6"/>
  <c r="BD45" i="6"/>
  <c r="BH45" i="6"/>
  <c r="CE45" i="6"/>
  <c r="CI45" i="6"/>
  <c r="BF45" i="6"/>
  <c r="BK45" i="6"/>
  <c r="CF45" i="6"/>
  <c r="CK45" i="6"/>
  <c r="BB45" i="6"/>
  <c r="BG45" i="6"/>
  <c r="CB45" i="6"/>
  <c r="CG45" i="6"/>
  <c r="BC45" i="6"/>
  <c r="CC45" i="6"/>
  <c r="BE45" i="6"/>
  <c r="CD45" i="6"/>
  <c r="CH45" i="6"/>
  <c r="CJ45" i="6"/>
  <c r="BI45" i="6"/>
  <c r="BJ45" i="6"/>
  <c r="AV41" i="6"/>
  <c r="BD41" i="6"/>
  <c r="BH41" i="6"/>
  <c r="CE41" i="6"/>
  <c r="CI41" i="6"/>
  <c r="BE41" i="6"/>
  <c r="BJ41" i="6"/>
  <c r="CD41" i="6"/>
  <c r="CJ41" i="6"/>
  <c r="BF41" i="6"/>
  <c r="BK41" i="6"/>
  <c r="CF41" i="6"/>
  <c r="CK41" i="6"/>
  <c r="BB41" i="6"/>
  <c r="CB41" i="6"/>
  <c r="BC41" i="6"/>
  <c r="CC41" i="6"/>
  <c r="CG41" i="6"/>
  <c r="CH41" i="6"/>
  <c r="BG41" i="6"/>
  <c r="BI41" i="6"/>
  <c r="AV37" i="6"/>
  <c r="BD37" i="6"/>
  <c r="BH37" i="6"/>
  <c r="CE37" i="6"/>
  <c r="CI37" i="6"/>
  <c r="BC37" i="6"/>
  <c r="BI37" i="6"/>
  <c r="CC37" i="6"/>
  <c r="CH37" i="6"/>
  <c r="BE37" i="6"/>
  <c r="BJ37" i="6"/>
  <c r="CD37" i="6"/>
  <c r="CJ37" i="6"/>
  <c r="BK37" i="6"/>
  <c r="CK37" i="6"/>
  <c r="BB37" i="6"/>
  <c r="CB37" i="6"/>
  <c r="CF37" i="6"/>
  <c r="CG37" i="6"/>
  <c r="BF37" i="6"/>
  <c r="BG37" i="6"/>
  <c r="AV33" i="6"/>
  <c r="BC33" i="6"/>
  <c r="BG33" i="6"/>
  <c r="BK33" i="6"/>
  <c r="CD33" i="6"/>
  <c r="CH33" i="6"/>
  <c r="BE33" i="6"/>
  <c r="BJ33" i="6"/>
  <c r="CE33" i="6"/>
  <c r="CJ33" i="6"/>
  <c r="BH33" i="6"/>
  <c r="CC33" i="6"/>
  <c r="CK33" i="6"/>
  <c r="BB33" i="6"/>
  <c r="BI33" i="6"/>
  <c r="CF33" i="6"/>
  <c r="CB33" i="6"/>
  <c r="BD33" i="6"/>
  <c r="BF33" i="6"/>
  <c r="CG33" i="6"/>
  <c r="CI33" i="6"/>
  <c r="AV29" i="6"/>
  <c r="BC29" i="6"/>
  <c r="BG29" i="6"/>
  <c r="BK29" i="6"/>
  <c r="CD29" i="6"/>
  <c r="CH29" i="6"/>
  <c r="BD29" i="6"/>
  <c r="BI29" i="6"/>
  <c r="CC29" i="6"/>
  <c r="CI29" i="6"/>
  <c r="BF29" i="6"/>
  <c r="CB29" i="6"/>
  <c r="CJ29" i="6"/>
  <c r="BH29" i="6"/>
  <c r="CE29" i="6"/>
  <c r="CK29" i="6"/>
  <c r="BJ29" i="6"/>
  <c r="BB29" i="6"/>
  <c r="BE29" i="6"/>
  <c r="CF29" i="6"/>
  <c r="CG29" i="6"/>
  <c r="AV25" i="6"/>
  <c r="BC25" i="6"/>
  <c r="BG25" i="6"/>
  <c r="BK25" i="6"/>
  <c r="CD25" i="6"/>
  <c r="CH25" i="6"/>
  <c r="BB25" i="6"/>
  <c r="BH25" i="6"/>
  <c r="CB25" i="6"/>
  <c r="CG25" i="6"/>
  <c r="BE25" i="6"/>
  <c r="CI25" i="6"/>
  <c r="BF25" i="6"/>
  <c r="CC25" i="6"/>
  <c r="CJ25" i="6"/>
  <c r="BI25" i="6"/>
  <c r="CK25" i="6"/>
  <c r="BJ25" i="6"/>
  <c r="BD25" i="6"/>
  <c r="CE25" i="6"/>
  <c r="CF25" i="6"/>
  <c r="AV21" i="6"/>
  <c r="BD21" i="6"/>
  <c r="BH21" i="6"/>
  <c r="CE21" i="6"/>
  <c r="CI21" i="6"/>
  <c r="BE21" i="6"/>
  <c r="BI21" i="6"/>
  <c r="CB21" i="6"/>
  <c r="CF21" i="6"/>
  <c r="CJ21" i="6"/>
  <c r="BB21" i="6"/>
  <c r="BF21" i="6"/>
  <c r="BJ21" i="6"/>
  <c r="CC21" i="6"/>
  <c r="CG21" i="6"/>
  <c r="CK21" i="6"/>
  <c r="CD21" i="6"/>
  <c r="BK21" i="6"/>
  <c r="CH21" i="6"/>
  <c r="BC21" i="6"/>
  <c r="BG21" i="6"/>
  <c r="AV17" i="6"/>
  <c r="BD17" i="6"/>
  <c r="BH17" i="6"/>
  <c r="CE17" i="6"/>
  <c r="CI17" i="6"/>
  <c r="BE17" i="6"/>
  <c r="BI17" i="6"/>
  <c r="CB17" i="6"/>
  <c r="CF17" i="6"/>
  <c r="CJ17" i="6"/>
  <c r="BB17" i="6"/>
  <c r="BF17" i="6"/>
  <c r="BJ17" i="6"/>
  <c r="CC17" i="6"/>
  <c r="CG17" i="6"/>
  <c r="CK17" i="6"/>
  <c r="BC17" i="6"/>
  <c r="CH17" i="6"/>
  <c r="BK17" i="6"/>
  <c r="CD17" i="6"/>
  <c r="BG17" i="6"/>
  <c r="AV13" i="6"/>
  <c r="BD13" i="6"/>
  <c r="BH13" i="6"/>
  <c r="CE13" i="6"/>
  <c r="CI13" i="6"/>
  <c r="BE13" i="6"/>
  <c r="BI13" i="6"/>
  <c r="CB13" i="6"/>
  <c r="CF13" i="6"/>
  <c r="CJ13" i="6"/>
  <c r="BB13" i="6"/>
  <c r="BF13" i="6"/>
  <c r="BJ13" i="6"/>
  <c r="CC13" i="6"/>
  <c r="CG13" i="6"/>
  <c r="CK13" i="6"/>
  <c r="BG13" i="6"/>
  <c r="BK13" i="6"/>
  <c r="CD13" i="6"/>
  <c r="CH13" i="6"/>
  <c r="BC13" i="6"/>
  <c r="AV9" i="6"/>
  <c r="BD9" i="6"/>
  <c r="BH9" i="6"/>
  <c r="CE9" i="6"/>
  <c r="CI9" i="6"/>
  <c r="BE9" i="6"/>
  <c r="BI9" i="6"/>
  <c r="CB9" i="6"/>
  <c r="CF9" i="6"/>
  <c r="CJ9" i="6"/>
  <c r="BB9" i="6"/>
  <c r="BF9" i="6"/>
  <c r="BJ9" i="6"/>
  <c r="CC9" i="6"/>
  <c r="CG9" i="6"/>
  <c r="CK9" i="6"/>
  <c r="BK9" i="6"/>
  <c r="BG9" i="6"/>
  <c r="CD9" i="6"/>
  <c r="CH9" i="6"/>
  <c r="BC9" i="6"/>
  <c r="AV504" i="6"/>
  <c r="BB504" i="6"/>
  <c r="BF504" i="6"/>
  <c r="BJ504" i="6"/>
  <c r="CC504" i="6"/>
  <c r="CG504" i="6"/>
  <c r="CK504" i="6"/>
  <c r="BC504" i="6"/>
  <c r="BG504" i="6"/>
  <c r="BK504" i="6"/>
  <c r="CD504" i="6"/>
  <c r="CH504" i="6"/>
  <c r="BH504" i="6"/>
  <c r="CE504" i="6"/>
  <c r="BI504" i="6"/>
  <c r="CF504" i="6"/>
  <c r="CB504" i="6"/>
  <c r="CI504" i="6"/>
  <c r="CJ504" i="6"/>
  <c r="BD504" i="6"/>
  <c r="BE504" i="6"/>
  <c r="AV498" i="6"/>
  <c r="BB498" i="6"/>
  <c r="BF498" i="6"/>
  <c r="BJ498" i="6"/>
  <c r="CC498" i="6"/>
  <c r="CG498" i="6"/>
  <c r="CK498" i="6"/>
  <c r="BC498" i="6"/>
  <c r="BG498" i="6"/>
  <c r="BK498" i="6"/>
  <c r="CD498" i="6"/>
  <c r="CH498" i="6"/>
  <c r="BD498" i="6"/>
  <c r="CI498" i="6"/>
  <c r="BE498" i="6"/>
  <c r="CB498" i="6"/>
  <c r="CJ498" i="6"/>
  <c r="CE498" i="6"/>
  <c r="CF498" i="6"/>
  <c r="BH498" i="6"/>
  <c r="BI498" i="6"/>
  <c r="BE495" i="6"/>
  <c r="BI495" i="6"/>
  <c r="CB495" i="6"/>
  <c r="CF495" i="6"/>
  <c r="CJ495" i="6"/>
  <c r="BB495" i="6"/>
  <c r="BF495" i="6"/>
  <c r="BJ495" i="6"/>
  <c r="CC495" i="6"/>
  <c r="CG495" i="6"/>
  <c r="CK495" i="6"/>
  <c r="BC495" i="6"/>
  <c r="BK495" i="6"/>
  <c r="CH495" i="6"/>
  <c r="BD495" i="6"/>
  <c r="CI495" i="6"/>
  <c r="CD495" i="6"/>
  <c r="CE495" i="6"/>
  <c r="BG495" i="6"/>
  <c r="BH495" i="6"/>
  <c r="AV491" i="6"/>
  <c r="BE491" i="6"/>
  <c r="BI491" i="6"/>
  <c r="CB491" i="6"/>
  <c r="CF491" i="6"/>
  <c r="CJ491" i="6"/>
  <c r="BB491" i="6"/>
  <c r="BF491" i="6"/>
  <c r="BJ491" i="6"/>
  <c r="CC491" i="6"/>
  <c r="CG491" i="6"/>
  <c r="CK491" i="6"/>
  <c r="BG491" i="6"/>
  <c r="CD491" i="6"/>
  <c r="BH491" i="6"/>
  <c r="CE491" i="6"/>
  <c r="BC491" i="6"/>
  <c r="CH491" i="6"/>
  <c r="BD491" i="6"/>
  <c r="CI491" i="6"/>
  <c r="BK491" i="6"/>
  <c r="BC485" i="6"/>
  <c r="BG485" i="6"/>
  <c r="BK485" i="6"/>
  <c r="CD485" i="6"/>
  <c r="CH485" i="6"/>
  <c r="BD485" i="6"/>
  <c r="BH485" i="6"/>
  <c r="CE485" i="6"/>
  <c r="CI485" i="6"/>
  <c r="BE485" i="6"/>
  <c r="CB485" i="6"/>
  <c r="CJ485" i="6"/>
  <c r="BF485" i="6"/>
  <c r="CC485" i="6"/>
  <c r="CK485" i="6"/>
  <c r="CF485" i="6"/>
  <c r="BB485" i="6"/>
  <c r="CG485" i="6"/>
  <c r="BI485" i="6"/>
  <c r="BJ485" i="6"/>
  <c r="AV481" i="6"/>
  <c r="BC481" i="6"/>
  <c r="BG481" i="6"/>
  <c r="BK481" i="6"/>
  <c r="CD481" i="6"/>
  <c r="CH481" i="6"/>
  <c r="BD481" i="6"/>
  <c r="BH481" i="6"/>
  <c r="CE481" i="6"/>
  <c r="CI481" i="6"/>
  <c r="BI481" i="6"/>
  <c r="CF481" i="6"/>
  <c r="BB481" i="6"/>
  <c r="BJ481" i="6"/>
  <c r="CG481" i="6"/>
  <c r="BE481" i="6"/>
  <c r="CJ481" i="6"/>
  <c r="BF481" i="6"/>
  <c r="CK481" i="6"/>
  <c r="CB481" i="6"/>
  <c r="CC481" i="6"/>
  <c r="AV478" i="6"/>
  <c r="BB478" i="6"/>
  <c r="BF478" i="6"/>
  <c r="BJ478" i="6"/>
  <c r="CC478" i="6"/>
  <c r="CG478" i="6"/>
  <c r="CK478" i="6"/>
  <c r="BC478" i="6"/>
  <c r="BG478" i="6"/>
  <c r="BK478" i="6"/>
  <c r="CD478" i="6"/>
  <c r="CH478" i="6"/>
  <c r="BH478" i="6"/>
  <c r="CE478" i="6"/>
  <c r="BI478" i="6"/>
  <c r="CF478" i="6"/>
  <c r="BD478" i="6"/>
  <c r="CI478" i="6"/>
  <c r="BE478" i="6"/>
  <c r="CJ478" i="6"/>
  <c r="CB478" i="6"/>
  <c r="AV474" i="6"/>
  <c r="BB474" i="6"/>
  <c r="BF474" i="6"/>
  <c r="BJ474" i="6"/>
  <c r="CC474" i="6"/>
  <c r="CG474" i="6"/>
  <c r="CK474" i="6"/>
  <c r="BC474" i="6"/>
  <c r="BG474" i="6"/>
  <c r="BK474" i="6"/>
  <c r="CD474" i="6"/>
  <c r="CH474" i="6"/>
  <c r="BD474" i="6"/>
  <c r="CI474" i="6"/>
  <c r="BE474" i="6"/>
  <c r="CB474" i="6"/>
  <c r="CJ474" i="6"/>
  <c r="BH474" i="6"/>
  <c r="BI474" i="6"/>
  <c r="CE474" i="6"/>
  <c r="CF474" i="6"/>
  <c r="BE471" i="6"/>
  <c r="BI471" i="6"/>
  <c r="CB471" i="6"/>
  <c r="CF471" i="6"/>
  <c r="CJ471" i="6"/>
  <c r="BB471" i="6"/>
  <c r="BF471" i="6"/>
  <c r="BJ471" i="6"/>
  <c r="CC471" i="6"/>
  <c r="CG471" i="6"/>
  <c r="CK471" i="6"/>
  <c r="BC471" i="6"/>
  <c r="BK471" i="6"/>
  <c r="CH471" i="6"/>
  <c r="BD471" i="6"/>
  <c r="CI471" i="6"/>
  <c r="BG471" i="6"/>
  <c r="BH471" i="6"/>
  <c r="CD471" i="6"/>
  <c r="CE471" i="6"/>
  <c r="AV468" i="6"/>
  <c r="BD468" i="6"/>
  <c r="BH468" i="6"/>
  <c r="CE468" i="6"/>
  <c r="CI468" i="6"/>
  <c r="BE468" i="6"/>
  <c r="BI468" i="6"/>
  <c r="CB468" i="6"/>
  <c r="CF468" i="6"/>
  <c r="CJ468" i="6"/>
  <c r="BB468" i="6"/>
  <c r="BJ468" i="6"/>
  <c r="CG468" i="6"/>
  <c r="BC468" i="6"/>
  <c r="BK468" i="6"/>
  <c r="CH468" i="6"/>
  <c r="BF468" i="6"/>
  <c r="CK468" i="6"/>
  <c r="BG468" i="6"/>
  <c r="CC468" i="6"/>
  <c r="CD468" i="6"/>
  <c r="AV464" i="6"/>
  <c r="BD464" i="6"/>
  <c r="BH464" i="6"/>
  <c r="CE464" i="6"/>
  <c r="CI464" i="6"/>
  <c r="BE464" i="6"/>
  <c r="BI464" i="6"/>
  <c r="CB464" i="6"/>
  <c r="CF464" i="6"/>
  <c r="CJ464" i="6"/>
  <c r="BF464" i="6"/>
  <c r="CC464" i="6"/>
  <c r="CK464" i="6"/>
  <c r="BG464" i="6"/>
  <c r="CD464" i="6"/>
  <c r="BJ464" i="6"/>
  <c r="BK464" i="6"/>
  <c r="CG464" i="6"/>
  <c r="CH464" i="6"/>
  <c r="BB464" i="6"/>
  <c r="BC464" i="6"/>
  <c r="AV461" i="6"/>
  <c r="BC461" i="6"/>
  <c r="BG461" i="6"/>
  <c r="BK461" i="6"/>
  <c r="CD461" i="6"/>
  <c r="CH461" i="6"/>
  <c r="BD461" i="6"/>
  <c r="BH461" i="6"/>
  <c r="CE461" i="6"/>
  <c r="CI461" i="6"/>
  <c r="BE461" i="6"/>
  <c r="CB461" i="6"/>
  <c r="CJ461" i="6"/>
  <c r="BF461" i="6"/>
  <c r="CC461" i="6"/>
  <c r="CK461" i="6"/>
  <c r="BI461" i="6"/>
  <c r="BJ461" i="6"/>
  <c r="CF461" i="6"/>
  <c r="CG461" i="6"/>
  <c r="BB461" i="6"/>
  <c r="AV457" i="6"/>
  <c r="BC457" i="6"/>
  <c r="BG457" i="6"/>
  <c r="BK457" i="6"/>
  <c r="CD457" i="6"/>
  <c r="CH457" i="6"/>
  <c r="BD457" i="6"/>
  <c r="BH457" i="6"/>
  <c r="CE457" i="6"/>
  <c r="CI457" i="6"/>
  <c r="BI457" i="6"/>
  <c r="CF457" i="6"/>
  <c r="BB457" i="6"/>
  <c r="BJ457" i="6"/>
  <c r="CG457" i="6"/>
  <c r="CB457" i="6"/>
  <c r="CC457" i="6"/>
  <c r="BE457" i="6"/>
  <c r="BF457" i="6"/>
  <c r="CJ457" i="6"/>
  <c r="CK457" i="6"/>
  <c r="AV454" i="6"/>
  <c r="BB454" i="6"/>
  <c r="BF454" i="6"/>
  <c r="BJ454" i="6"/>
  <c r="CC454" i="6"/>
  <c r="CG454" i="6"/>
  <c r="CK454" i="6"/>
  <c r="BC454" i="6"/>
  <c r="BG454" i="6"/>
  <c r="BK454" i="6"/>
  <c r="CD454" i="6"/>
  <c r="CH454" i="6"/>
  <c r="BH454" i="6"/>
  <c r="CE454" i="6"/>
  <c r="BI454" i="6"/>
  <c r="CF454" i="6"/>
  <c r="CB454" i="6"/>
  <c r="BD454" i="6"/>
  <c r="BE454" i="6"/>
  <c r="CI454" i="6"/>
  <c r="CJ454" i="6"/>
  <c r="AV451" i="6"/>
  <c r="BE451" i="6"/>
  <c r="BI451" i="6"/>
  <c r="CB451" i="6"/>
  <c r="CF451" i="6"/>
  <c r="CJ451" i="6"/>
  <c r="BB451" i="6"/>
  <c r="BF451" i="6"/>
  <c r="BJ451" i="6"/>
  <c r="CC451" i="6"/>
  <c r="CG451" i="6"/>
  <c r="CK451" i="6"/>
  <c r="BG451" i="6"/>
  <c r="CD451" i="6"/>
  <c r="BH451" i="6"/>
  <c r="CE451" i="6"/>
  <c r="BK451" i="6"/>
  <c r="BC451" i="6"/>
  <c r="BD451" i="6"/>
  <c r="CH451" i="6"/>
  <c r="CI451" i="6"/>
  <c r="AV444" i="6"/>
  <c r="BD444" i="6"/>
  <c r="BH444" i="6"/>
  <c r="CE444" i="6"/>
  <c r="CI444" i="6"/>
  <c r="BE444" i="6"/>
  <c r="BI444" i="6"/>
  <c r="CB444" i="6"/>
  <c r="CF444" i="6"/>
  <c r="CJ444" i="6"/>
  <c r="BB444" i="6"/>
  <c r="BJ444" i="6"/>
  <c r="CG444" i="6"/>
  <c r="BC444" i="6"/>
  <c r="BK444" i="6"/>
  <c r="CH444" i="6"/>
  <c r="CC444" i="6"/>
  <c r="CD444" i="6"/>
  <c r="CK444" i="6"/>
  <c r="BF444" i="6"/>
  <c r="BG444" i="6"/>
  <c r="AV440" i="6"/>
  <c r="BD440" i="6"/>
  <c r="BH440" i="6"/>
  <c r="CE440" i="6"/>
  <c r="CI440" i="6"/>
  <c r="BE440" i="6"/>
  <c r="BI440" i="6"/>
  <c r="CB440" i="6"/>
  <c r="CF440" i="6"/>
  <c r="CJ440" i="6"/>
  <c r="BF440" i="6"/>
  <c r="CC440" i="6"/>
  <c r="CK440" i="6"/>
  <c r="BG440" i="6"/>
  <c r="CD440" i="6"/>
  <c r="BB440" i="6"/>
  <c r="CG440" i="6"/>
  <c r="BC440" i="6"/>
  <c r="CH440" i="6"/>
  <c r="BJ440" i="6"/>
  <c r="BK440" i="6"/>
  <c r="AV434" i="6"/>
  <c r="BB434" i="6"/>
  <c r="BF434" i="6"/>
  <c r="BJ434" i="6"/>
  <c r="CC434" i="6"/>
  <c r="CG434" i="6"/>
  <c r="CK434" i="6"/>
  <c r="BC434" i="6"/>
  <c r="BG434" i="6"/>
  <c r="BK434" i="6"/>
  <c r="CD434" i="6"/>
  <c r="CH434" i="6"/>
  <c r="BD434" i="6"/>
  <c r="CI434" i="6"/>
  <c r="BE434" i="6"/>
  <c r="CB434" i="6"/>
  <c r="CJ434" i="6"/>
  <c r="CE434" i="6"/>
  <c r="CF434" i="6"/>
  <c r="BH434" i="6"/>
  <c r="BI434" i="6"/>
  <c r="BE431" i="6"/>
  <c r="BI431" i="6"/>
  <c r="CB431" i="6"/>
  <c r="CF431" i="6"/>
  <c r="CJ431" i="6"/>
  <c r="BB431" i="6"/>
  <c r="BF431" i="6"/>
  <c r="BJ431" i="6"/>
  <c r="CC431" i="6"/>
  <c r="CG431" i="6"/>
  <c r="CK431" i="6"/>
  <c r="BC431" i="6"/>
  <c r="BK431" i="6"/>
  <c r="CH431" i="6"/>
  <c r="BD431" i="6"/>
  <c r="CI431" i="6"/>
  <c r="CD431" i="6"/>
  <c r="CE431" i="6"/>
  <c r="BG431" i="6"/>
  <c r="BH431" i="6"/>
  <c r="AV427" i="6"/>
  <c r="BE427" i="6"/>
  <c r="BI427" i="6"/>
  <c r="CB427" i="6"/>
  <c r="CF427" i="6"/>
  <c r="CJ427" i="6"/>
  <c r="BB427" i="6"/>
  <c r="BF427" i="6"/>
  <c r="BJ427" i="6"/>
  <c r="CC427" i="6"/>
  <c r="CG427" i="6"/>
  <c r="CK427" i="6"/>
  <c r="BG427" i="6"/>
  <c r="CD427" i="6"/>
  <c r="BH427" i="6"/>
  <c r="CE427" i="6"/>
  <c r="BC427" i="6"/>
  <c r="CH427" i="6"/>
  <c r="BD427" i="6"/>
  <c r="CI427" i="6"/>
  <c r="BK427" i="6"/>
  <c r="BC421" i="6"/>
  <c r="BG421" i="6"/>
  <c r="BK421" i="6"/>
  <c r="CD421" i="6"/>
  <c r="CH421" i="6"/>
  <c r="BD421" i="6"/>
  <c r="BH421" i="6"/>
  <c r="CE421" i="6"/>
  <c r="CI421" i="6"/>
  <c r="BE421" i="6"/>
  <c r="CB421" i="6"/>
  <c r="CJ421" i="6"/>
  <c r="BF421" i="6"/>
  <c r="CC421" i="6"/>
  <c r="CK421" i="6"/>
  <c r="CF421" i="6"/>
  <c r="BB421" i="6"/>
  <c r="CG421" i="6"/>
  <c r="BI421" i="6"/>
  <c r="BJ421" i="6"/>
  <c r="AV417" i="6"/>
  <c r="BC417" i="6"/>
  <c r="BG417" i="6"/>
  <c r="BK417" i="6"/>
  <c r="CD417" i="6"/>
  <c r="CH417" i="6"/>
  <c r="BD417" i="6"/>
  <c r="BH417" i="6"/>
  <c r="CE417" i="6"/>
  <c r="CI417" i="6"/>
  <c r="BI417" i="6"/>
  <c r="CF417" i="6"/>
  <c r="BB417" i="6"/>
  <c r="BJ417" i="6"/>
  <c r="CG417" i="6"/>
  <c r="BE417" i="6"/>
  <c r="CJ417" i="6"/>
  <c r="BF417" i="6"/>
  <c r="CK417" i="6"/>
  <c r="CB417" i="6"/>
  <c r="CC417" i="6"/>
  <c r="AV414" i="6"/>
  <c r="BB414" i="6"/>
  <c r="BF414" i="6"/>
  <c r="BJ414" i="6"/>
  <c r="CC414" i="6"/>
  <c r="CG414" i="6"/>
  <c r="CK414" i="6"/>
  <c r="BC414" i="6"/>
  <c r="BG414" i="6"/>
  <c r="BK414" i="6"/>
  <c r="CD414" i="6"/>
  <c r="CH414" i="6"/>
  <c r="BH414" i="6"/>
  <c r="CE414" i="6"/>
  <c r="BI414" i="6"/>
  <c r="CF414" i="6"/>
  <c r="BD414" i="6"/>
  <c r="CI414" i="6"/>
  <c r="BE414" i="6"/>
  <c r="CJ414" i="6"/>
  <c r="CB414" i="6"/>
  <c r="AV410" i="6"/>
  <c r="BB410" i="6"/>
  <c r="BF410" i="6"/>
  <c r="BJ410" i="6"/>
  <c r="CC410" i="6"/>
  <c r="CG410" i="6"/>
  <c r="CK410" i="6"/>
  <c r="BC410" i="6"/>
  <c r="BG410" i="6"/>
  <c r="BK410" i="6"/>
  <c r="CD410" i="6"/>
  <c r="CH410" i="6"/>
  <c r="BD410" i="6"/>
  <c r="CI410" i="6"/>
  <c r="BE410" i="6"/>
  <c r="CB410" i="6"/>
  <c r="CJ410" i="6"/>
  <c r="BH410" i="6"/>
  <c r="BI410" i="6"/>
  <c r="CE410" i="6"/>
  <c r="CF410" i="6"/>
  <c r="BE407" i="6"/>
  <c r="BI407" i="6"/>
  <c r="CB407" i="6"/>
  <c r="CF407" i="6"/>
  <c r="CJ407" i="6"/>
  <c r="BB407" i="6"/>
  <c r="BF407" i="6"/>
  <c r="BJ407" i="6"/>
  <c r="CC407" i="6"/>
  <c r="CG407" i="6"/>
  <c r="CK407" i="6"/>
  <c r="BC407" i="6"/>
  <c r="BK407" i="6"/>
  <c r="CH407" i="6"/>
  <c r="BD407" i="6"/>
  <c r="CI407" i="6"/>
  <c r="BG407" i="6"/>
  <c r="BH407" i="6"/>
  <c r="CD407" i="6"/>
  <c r="CE407" i="6"/>
  <c r="AV404" i="6"/>
  <c r="BD404" i="6"/>
  <c r="BH404" i="6"/>
  <c r="CE404" i="6"/>
  <c r="CI404" i="6"/>
  <c r="BE404" i="6"/>
  <c r="BI404" i="6"/>
  <c r="CB404" i="6"/>
  <c r="CF404" i="6"/>
  <c r="CJ404" i="6"/>
  <c r="BB404" i="6"/>
  <c r="BJ404" i="6"/>
  <c r="CG404" i="6"/>
  <c r="BC404" i="6"/>
  <c r="BK404" i="6"/>
  <c r="CH404" i="6"/>
  <c r="BF404" i="6"/>
  <c r="CK404" i="6"/>
  <c r="BG404" i="6"/>
  <c r="CC404" i="6"/>
  <c r="CD404" i="6"/>
  <c r="AV400" i="6"/>
  <c r="BD400" i="6"/>
  <c r="BH400" i="6"/>
  <c r="CE400" i="6"/>
  <c r="CI400" i="6"/>
  <c r="BE400" i="6"/>
  <c r="BI400" i="6"/>
  <c r="CB400" i="6"/>
  <c r="CF400" i="6"/>
  <c r="CJ400" i="6"/>
  <c r="BF400" i="6"/>
  <c r="CC400" i="6"/>
  <c r="CK400" i="6"/>
  <c r="BG400" i="6"/>
  <c r="CD400" i="6"/>
  <c r="BJ400" i="6"/>
  <c r="BK400" i="6"/>
  <c r="CG400" i="6"/>
  <c r="CH400" i="6"/>
  <c r="BB400" i="6"/>
  <c r="BC400" i="6"/>
  <c r="AV397" i="6"/>
  <c r="BC397" i="6"/>
  <c r="BG397" i="6"/>
  <c r="BK397" i="6"/>
  <c r="CD397" i="6"/>
  <c r="CH397" i="6"/>
  <c r="BD397" i="6"/>
  <c r="BH397" i="6"/>
  <c r="CE397" i="6"/>
  <c r="CI397" i="6"/>
  <c r="BE397" i="6"/>
  <c r="CB397" i="6"/>
  <c r="CJ397" i="6"/>
  <c r="BF397" i="6"/>
  <c r="CC397" i="6"/>
  <c r="CK397" i="6"/>
  <c r="BI397" i="6"/>
  <c r="BJ397" i="6"/>
  <c r="CF397" i="6"/>
  <c r="CG397" i="6"/>
  <c r="BB397" i="6"/>
  <c r="AV393" i="6"/>
  <c r="BC393" i="6"/>
  <c r="BG393" i="6"/>
  <c r="BK393" i="6"/>
  <c r="CD393" i="6"/>
  <c r="CH393" i="6"/>
  <c r="BD393" i="6"/>
  <c r="BH393" i="6"/>
  <c r="CE393" i="6"/>
  <c r="CI393" i="6"/>
  <c r="BI393" i="6"/>
  <c r="CF393" i="6"/>
  <c r="BB393" i="6"/>
  <c r="BJ393" i="6"/>
  <c r="CG393" i="6"/>
  <c r="CB393" i="6"/>
  <c r="CC393" i="6"/>
  <c r="BE393" i="6"/>
  <c r="BF393" i="6"/>
  <c r="CJ393" i="6"/>
  <c r="CK393" i="6"/>
  <c r="AV390" i="6"/>
  <c r="BB390" i="6"/>
  <c r="BF390" i="6"/>
  <c r="BJ390" i="6"/>
  <c r="CC390" i="6"/>
  <c r="CG390" i="6"/>
  <c r="CK390" i="6"/>
  <c r="BC390" i="6"/>
  <c r="BG390" i="6"/>
  <c r="BK390" i="6"/>
  <c r="CD390" i="6"/>
  <c r="CH390" i="6"/>
  <c r="BH390" i="6"/>
  <c r="CE390" i="6"/>
  <c r="BI390" i="6"/>
  <c r="CF390" i="6"/>
  <c r="CB390" i="6"/>
  <c r="BD390" i="6"/>
  <c r="BE390" i="6"/>
  <c r="CI390" i="6"/>
  <c r="CJ390" i="6"/>
  <c r="AV387" i="6"/>
  <c r="BE387" i="6"/>
  <c r="BI387" i="6"/>
  <c r="CB387" i="6"/>
  <c r="CF387" i="6"/>
  <c r="CJ387" i="6"/>
  <c r="BB387" i="6"/>
  <c r="BF387" i="6"/>
  <c r="BJ387" i="6"/>
  <c r="CC387" i="6"/>
  <c r="CG387" i="6"/>
  <c r="CK387" i="6"/>
  <c r="BG387" i="6"/>
  <c r="CD387" i="6"/>
  <c r="BH387" i="6"/>
  <c r="CE387" i="6"/>
  <c r="BK387" i="6"/>
  <c r="BC387" i="6"/>
  <c r="BD387" i="6"/>
  <c r="CH387" i="6"/>
  <c r="CI387" i="6"/>
  <c r="AV380" i="6"/>
  <c r="BD380" i="6"/>
  <c r="BH380" i="6"/>
  <c r="CE380" i="6"/>
  <c r="CI380" i="6"/>
  <c r="BE380" i="6"/>
  <c r="BI380" i="6"/>
  <c r="CB380" i="6"/>
  <c r="CF380" i="6"/>
  <c r="CJ380" i="6"/>
  <c r="BB380" i="6"/>
  <c r="BJ380" i="6"/>
  <c r="CG380" i="6"/>
  <c r="BC380" i="6"/>
  <c r="BK380" i="6"/>
  <c r="CH380" i="6"/>
  <c r="CC380" i="6"/>
  <c r="CD380" i="6"/>
  <c r="CK380" i="6"/>
  <c r="BF380" i="6"/>
  <c r="BG380" i="6"/>
  <c r="AV376" i="6"/>
  <c r="BD376" i="6"/>
  <c r="BH376" i="6"/>
  <c r="CE376" i="6"/>
  <c r="CI376" i="6"/>
  <c r="BE376" i="6"/>
  <c r="BI376" i="6"/>
  <c r="CB376" i="6"/>
  <c r="CF376" i="6"/>
  <c r="CJ376" i="6"/>
  <c r="BF376" i="6"/>
  <c r="CC376" i="6"/>
  <c r="CK376" i="6"/>
  <c r="BG376" i="6"/>
  <c r="CD376" i="6"/>
  <c r="BB376" i="6"/>
  <c r="CG376" i="6"/>
  <c r="BC376" i="6"/>
  <c r="CH376" i="6"/>
  <c r="BJ376" i="6"/>
  <c r="BK376" i="6"/>
  <c r="BE371" i="6"/>
  <c r="BI371" i="6"/>
  <c r="CB371" i="6"/>
  <c r="CF371" i="6"/>
  <c r="CJ371" i="6"/>
  <c r="BB371" i="6"/>
  <c r="BF371" i="6"/>
  <c r="BJ371" i="6"/>
  <c r="CC371" i="6"/>
  <c r="CG371" i="6"/>
  <c r="CK371" i="6"/>
  <c r="BG371" i="6"/>
  <c r="CD371" i="6"/>
  <c r="BH371" i="6"/>
  <c r="CE371" i="6"/>
  <c r="BK371" i="6"/>
  <c r="CH371" i="6"/>
  <c r="CI371" i="6"/>
  <c r="BC371" i="6"/>
  <c r="BD371" i="6"/>
  <c r="AV368" i="6"/>
  <c r="BD368" i="6"/>
  <c r="BH368" i="6"/>
  <c r="CE368" i="6"/>
  <c r="CI368" i="6"/>
  <c r="BE368" i="6"/>
  <c r="BI368" i="6"/>
  <c r="CB368" i="6"/>
  <c r="CF368" i="6"/>
  <c r="CJ368" i="6"/>
  <c r="BF368" i="6"/>
  <c r="CC368" i="6"/>
  <c r="CK368" i="6"/>
  <c r="BG368" i="6"/>
  <c r="CD368" i="6"/>
  <c r="BJ368" i="6"/>
  <c r="BK368" i="6"/>
  <c r="CG368" i="6"/>
  <c r="CH368" i="6"/>
  <c r="BB368" i="6"/>
  <c r="BC368" i="6"/>
  <c r="BE363" i="6"/>
  <c r="BI363" i="6"/>
  <c r="CB363" i="6"/>
  <c r="CF363" i="6"/>
  <c r="CJ363" i="6"/>
  <c r="BB363" i="6"/>
  <c r="BF363" i="6"/>
  <c r="BJ363" i="6"/>
  <c r="CC363" i="6"/>
  <c r="CG363" i="6"/>
  <c r="CK363" i="6"/>
  <c r="BG363" i="6"/>
  <c r="CD363" i="6"/>
  <c r="BH363" i="6"/>
  <c r="CE363" i="6"/>
  <c r="BC363" i="6"/>
  <c r="CH363" i="6"/>
  <c r="BD363" i="6"/>
  <c r="CI363" i="6"/>
  <c r="BK363" i="6"/>
  <c r="AV360" i="6"/>
  <c r="BD360" i="6"/>
  <c r="BH360" i="6"/>
  <c r="CE360" i="6"/>
  <c r="CI360" i="6"/>
  <c r="BE360" i="6"/>
  <c r="BI360" i="6"/>
  <c r="CB360" i="6"/>
  <c r="CF360" i="6"/>
  <c r="CJ360" i="6"/>
  <c r="BF360" i="6"/>
  <c r="CC360" i="6"/>
  <c r="CK360" i="6"/>
  <c r="BG360" i="6"/>
  <c r="CD360" i="6"/>
  <c r="BB360" i="6"/>
  <c r="CG360" i="6"/>
  <c r="BC360" i="6"/>
  <c r="CH360" i="6"/>
  <c r="BJ360" i="6"/>
  <c r="BK360" i="6"/>
  <c r="BE355" i="6"/>
  <c r="BI355" i="6"/>
  <c r="CB355" i="6"/>
  <c r="CF355" i="6"/>
  <c r="CJ355" i="6"/>
  <c r="BB355" i="6"/>
  <c r="BF355" i="6"/>
  <c r="BJ355" i="6"/>
  <c r="CC355" i="6"/>
  <c r="CG355" i="6"/>
  <c r="CK355" i="6"/>
  <c r="BG355" i="6"/>
  <c r="CD355" i="6"/>
  <c r="BH355" i="6"/>
  <c r="CE355" i="6"/>
  <c r="BK355" i="6"/>
  <c r="BC355" i="6"/>
  <c r="BD355" i="6"/>
  <c r="CH355" i="6"/>
  <c r="CI355" i="6"/>
  <c r="AV352" i="6"/>
  <c r="BD352" i="6"/>
  <c r="BH352" i="6"/>
  <c r="CE352" i="6"/>
  <c r="CI352" i="6"/>
  <c r="BE352" i="6"/>
  <c r="BI352" i="6"/>
  <c r="CB352" i="6"/>
  <c r="CF352" i="6"/>
  <c r="CJ352" i="6"/>
  <c r="BF352" i="6"/>
  <c r="CC352" i="6"/>
  <c r="CK352" i="6"/>
  <c r="BG352" i="6"/>
  <c r="CD352" i="6"/>
  <c r="BJ352" i="6"/>
  <c r="BK352" i="6"/>
  <c r="BB352" i="6"/>
  <c r="BC352" i="6"/>
  <c r="CG352" i="6"/>
  <c r="CH352" i="6"/>
  <c r="BE347" i="6"/>
  <c r="BI347" i="6"/>
  <c r="CB347" i="6"/>
  <c r="CF347" i="6"/>
  <c r="CJ347" i="6"/>
  <c r="BB347" i="6"/>
  <c r="BF347" i="6"/>
  <c r="BJ347" i="6"/>
  <c r="CC347" i="6"/>
  <c r="CG347" i="6"/>
  <c r="CK347" i="6"/>
  <c r="BG347" i="6"/>
  <c r="CD347" i="6"/>
  <c r="BH347" i="6"/>
  <c r="CE347" i="6"/>
  <c r="BC347" i="6"/>
  <c r="CH347" i="6"/>
  <c r="BD347" i="6"/>
  <c r="CI347" i="6"/>
  <c r="BK347" i="6"/>
  <c r="AV344" i="6"/>
  <c r="BD344" i="6"/>
  <c r="BH344" i="6"/>
  <c r="CE344" i="6"/>
  <c r="CI344" i="6"/>
  <c r="BE344" i="6"/>
  <c r="BI344" i="6"/>
  <c r="CB344" i="6"/>
  <c r="CF344" i="6"/>
  <c r="CJ344" i="6"/>
  <c r="BF344" i="6"/>
  <c r="CC344" i="6"/>
  <c r="CK344" i="6"/>
  <c r="BG344" i="6"/>
  <c r="CD344" i="6"/>
  <c r="BB344" i="6"/>
  <c r="CG344" i="6"/>
  <c r="BC344" i="6"/>
  <c r="CH344" i="6"/>
  <c r="BJ344" i="6"/>
  <c r="BK344" i="6"/>
  <c r="AV338" i="6"/>
  <c r="BB338" i="6"/>
  <c r="BF338" i="6"/>
  <c r="BJ338" i="6"/>
  <c r="CC338" i="6"/>
  <c r="CG338" i="6"/>
  <c r="CK338" i="6"/>
  <c r="BC338" i="6"/>
  <c r="BG338" i="6"/>
  <c r="BK338" i="6"/>
  <c r="CD338" i="6"/>
  <c r="CH338" i="6"/>
  <c r="BD338" i="6"/>
  <c r="CI338" i="6"/>
  <c r="BE338" i="6"/>
  <c r="CB338" i="6"/>
  <c r="CJ338" i="6"/>
  <c r="CE338" i="6"/>
  <c r="CF338" i="6"/>
  <c r="BH338" i="6"/>
  <c r="BI338" i="6"/>
  <c r="AV334" i="6"/>
  <c r="BB334" i="6"/>
  <c r="BF334" i="6"/>
  <c r="BJ334" i="6"/>
  <c r="CC334" i="6"/>
  <c r="CG334" i="6"/>
  <c r="CK334" i="6"/>
  <c r="BC334" i="6"/>
  <c r="BG334" i="6"/>
  <c r="BK334" i="6"/>
  <c r="CD334" i="6"/>
  <c r="CH334" i="6"/>
  <c r="BH334" i="6"/>
  <c r="CE334" i="6"/>
  <c r="BI334" i="6"/>
  <c r="CF334" i="6"/>
  <c r="BD334" i="6"/>
  <c r="CI334" i="6"/>
  <c r="BE334" i="6"/>
  <c r="CJ334" i="6"/>
  <c r="CB334" i="6"/>
  <c r="AV330" i="6"/>
  <c r="BB330" i="6"/>
  <c r="BF330" i="6"/>
  <c r="BJ330" i="6"/>
  <c r="CC330" i="6"/>
  <c r="CG330" i="6"/>
  <c r="CK330" i="6"/>
  <c r="BC330" i="6"/>
  <c r="BG330" i="6"/>
  <c r="BK330" i="6"/>
  <c r="CD330" i="6"/>
  <c r="CH330" i="6"/>
  <c r="BD330" i="6"/>
  <c r="CI330" i="6"/>
  <c r="BE330" i="6"/>
  <c r="CB330" i="6"/>
  <c r="CJ330" i="6"/>
  <c r="BH330" i="6"/>
  <c r="BI330" i="6"/>
  <c r="CE330" i="6"/>
  <c r="CF330" i="6"/>
  <c r="AV326" i="6"/>
  <c r="BB326" i="6"/>
  <c r="BF326" i="6"/>
  <c r="BJ326" i="6"/>
  <c r="CC326" i="6"/>
  <c r="CG326" i="6"/>
  <c r="CK326" i="6"/>
  <c r="BC326" i="6"/>
  <c r="BG326" i="6"/>
  <c r="BK326" i="6"/>
  <c r="CD326" i="6"/>
  <c r="CH326" i="6"/>
  <c r="BH326" i="6"/>
  <c r="CE326" i="6"/>
  <c r="BI326" i="6"/>
  <c r="CF326" i="6"/>
  <c r="CB326" i="6"/>
  <c r="BD326" i="6"/>
  <c r="BE326" i="6"/>
  <c r="CI326" i="6"/>
  <c r="CJ326" i="6"/>
  <c r="AV322" i="6"/>
  <c r="BB322" i="6"/>
  <c r="BF322" i="6"/>
  <c r="BJ322" i="6"/>
  <c r="CC322" i="6"/>
  <c r="CG322" i="6"/>
  <c r="CK322" i="6"/>
  <c r="BC322" i="6"/>
  <c r="BG322" i="6"/>
  <c r="BK322" i="6"/>
  <c r="CD322" i="6"/>
  <c r="CH322" i="6"/>
  <c r="BD322" i="6"/>
  <c r="CI322" i="6"/>
  <c r="BE322" i="6"/>
  <c r="CB322" i="6"/>
  <c r="CJ322" i="6"/>
  <c r="CE322" i="6"/>
  <c r="CF322" i="6"/>
  <c r="BH322" i="6"/>
  <c r="BI322" i="6"/>
  <c r="AV318" i="6"/>
  <c r="BB318" i="6"/>
  <c r="BF318" i="6"/>
  <c r="BJ318" i="6"/>
  <c r="CC318" i="6"/>
  <c r="CG318" i="6"/>
  <c r="CK318" i="6"/>
  <c r="BC318" i="6"/>
  <c r="BG318" i="6"/>
  <c r="BK318" i="6"/>
  <c r="CD318" i="6"/>
  <c r="CH318" i="6"/>
  <c r="BH318" i="6"/>
  <c r="CE318" i="6"/>
  <c r="BI318" i="6"/>
  <c r="CF318" i="6"/>
  <c r="BD318" i="6"/>
  <c r="CI318" i="6"/>
  <c r="BE318" i="6"/>
  <c r="CJ318" i="6"/>
  <c r="CB318" i="6"/>
  <c r="AV314" i="6"/>
  <c r="BB314" i="6"/>
  <c r="BF314" i="6"/>
  <c r="BJ314" i="6"/>
  <c r="CC314" i="6"/>
  <c r="CG314" i="6"/>
  <c r="CK314" i="6"/>
  <c r="BC314" i="6"/>
  <c r="BG314" i="6"/>
  <c r="BK314" i="6"/>
  <c r="CD314" i="6"/>
  <c r="CH314" i="6"/>
  <c r="BD314" i="6"/>
  <c r="CI314" i="6"/>
  <c r="BE314" i="6"/>
  <c r="CB314" i="6"/>
  <c r="CJ314" i="6"/>
  <c r="BH314" i="6"/>
  <c r="BI314" i="6"/>
  <c r="CE314" i="6"/>
  <c r="CF314" i="6"/>
  <c r="AV310" i="6"/>
  <c r="BB310" i="6"/>
  <c r="BF310" i="6"/>
  <c r="BJ310" i="6"/>
  <c r="CC310" i="6"/>
  <c r="CG310" i="6"/>
  <c r="CK310" i="6"/>
  <c r="BC310" i="6"/>
  <c r="BG310" i="6"/>
  <c r="BK310" i="6"/>
  <c r="CD310" i="6"/>
  <c r="CH310" i="6"/>
  <c r="BH310" i="6"/>
  <c r="CE310" i="6"/>
  <c r="BI310" i="6"/>
  <c r="CF310" i="6"/>
  <c r="CB310" i="6"/>
  <c r="CI310" i="6"/>
  <c r="CJ310" i="6"/>
  <c r="BD310" i="6"/>
  <c r="BE310" i="6"/>
  <c r="AV306" i="6"/>
  <c r="BE306" i="6"/>
  <c r="BI306" i="6"/>
  <c r="CB306" i="6"/>
  <c r="CF306" i="6"/>
  <c r="CJ306" i="6"/>
  <c r="BB306" i="6"/>
  <c r="BF306" i="6"/>
  <c r="BJ306" i="6"/>
  <c r="CC306" i="6"/>
  <c r="CG306" i="6"/>
  <c r="CK306" i="6"/>
  <c r="BG306" i="6"/>
  <c r="CD306" i="6"/>
  <c r="BH306" i="6"/>
  <c r="CE306" i="6"/>
  <c r="BK306" i="6"/>
  <c r="CH306" i="6"/>
  <c r="CI306" i="6"/>
  <c r="BC306" i="6"/>
  <c r="BD306" i="6"/>
  <c r="AV302" i="6"/>
  <c r="BE302" i="6"/>
  <c r="BI302" i="6"/>
  <c r="CB302" i="6"/>
  <c r="CF302" i="6"/>
  <c r="CJ302" i="6"/>
  <c r="BB302" i="6"/>
  <c r="BF302" i="6"/>
  <c r="BJ302" i="6"/>
  <c r="CC302" i="6"/>
  <c r="CG302" i="6"/>
  <c r="CK302" i="6"/>
  <c r="BC302" i="6"/>
  <c r="BK302" i="6"/>
  <c r="CH302" i="6"/>
  <c r="BD302" i="6"/>
  <c r="CI302" i="6"/>
  <c r="CD302" i="6"/>
  <c r="CE302" i="6"/>
  <c r="BG302" i="6"/>
  <c r="BH302" i="6"/>
  <c r="AV298" i="6"/>
  <c r="BE298" i="6"/>
  <c r="BI298" i="6"/>
  <c r="CB298" i="6"/>
  <c r="CF298" i="6"/>
  <c r="CJ298" i="6"/>
  <c r="BB298" i="6"/>
  <c r="BF298" i="6"/>
  <c r="BJ298" i="6"/>
  <c r="CC298" i="6"/>
  <c r="CG298" i="6"/>
  <c r="CK298" i="6"/>
  <c r="BG298" i="6"/>
  <c r="CD298" i="6"/>
  <c r="BH298" i="6"/>
  <c r="CE298" i="6"/>
  <c r="BC298" i="6"/>
  <c r="CH298" i="6"/>
  <c r="BD298" i="6"/>
  <c r="CI298" i="6"/>
  <c r="BK298" i="6"/>
  <c r="AV294" i="6"/>
  <c r="BE294" i="6"/>
  <c r="BI294" i="6"/>
  <c r="CB294" i="6"/>
  <c r="CF294" i="6"/>
  <c r="CJ294" i="6"/>
  <c r="BB294" i="6"/>
  <c r="BF294" i="6"/>
  <c r="BJ294" i="6"/>
  <c r="CC294" i="6"/>
  <c r="CG294" i="6"/>
  <c r="CK294" i="6"/>
  <c r="BC294" i="6"/>
  <c r="BK294" i="6"/>
  <c r="CH294" i="6"/>
  <c r="BD294" i="6"/>
  <c r="CI294" i="6"/>
  <c r="BG294" i="6"/>
  <c r="BH294" i="6"/>
  <c r="CD294" i="6"/>
  <c r="CE294" i="6"/>
  <c r="AV290" i="6"/>
  <c r="BE290" i="6"/>
  <c r="BI290" i="6"/>
  <c r="CB290" i="6"/>
  <c r="CF290" i="6"/>
  <c r="CJ290" i="6"/>
  <c r="BB290" i="6"/>
  <c r="BF290" i="6"/>
  <c r="BJ290" i="6"/>
  <c r="CC290" i="6"/>
  <c r="CG290" i="6"/>
  <c r="CK290" i="6"/>
  <c r="BG290" i="6"/>
  <c r="CD290" i="6"/>
  <c r="BH290" i="6"/>
  <c r="CE290" i="6"/>
  <c r="BK290" i="6"/>
  <c r="BC290" i="6"/>
  <c r="BD290" i="6"/>
  <c r="CH290" i="6"/>
  <c r="CI290" i="6"/>
  <c r="AV286" i="6"/>
  <c r="BE286" i="6"/>
  <c r="BI286" i="6"/>
  <c r="CB286" i="6"/>
  <c r="CF286" i="6"/>
  <c r="CJ286" i="6"/>
  <c r="BB286" i="6"/>
  <c r="BF286" i="6"/>
  <c r="BJ286" i="6"/>
  <c r="CC286" i="6"/>
  <c r="CG286" i="6"/>
  <c r="CK286" i="6"/>
  <c r="BC286" i="6"/>
  <c r="BK286" i="6"/>
  <c r="CH286" i="6"/>
  <c r="BD286" i="6"/>
  <c r="CI286" i="6"/>
  <c r="CD286" i="6"/>
  <c r="CE286" i="6"/>
  <c r="BG286" i="6"/>
  <c r="BH286" i="6"/>
  <c r="AV282" i="6"/>
  <c r="BE282" i="6"/>
  <c r="BI282" i="6"/>
  <c r="CB282" i="6"/>
  <c r="CF282" i="6"/>
  <c r="CJ282" i="6"/>
  <c r="BB282" i="6"/>
  <c r="BF282" i="6"/>
  <c r="BJ282" i="6"/>
  <c r="CC282" i="6"/>
  <c r="CG282" i="6"/>
  <c r="CK282" i="6"/>
  <c r="BG282" i="6"/>
  <c r="CD282" i="6"/>
  <c r="BH282" i="6"/>
  <c r="CE282" i="6"/>
  <c r="BC282" i="6"/>
  <c r="CH282" i="6"/>
  <c r="BD282" i="6"/>
  <c r="CI282" i="6"/>
  <c r="BK282" i="6"/>
  <c r="AV278" i="6"/>
  <c r="BE278" i="6"/>
  <c r="BI278" i="6"/>
  <c r="CB278" i="6"/>
  <c r="CF278" i="6"/>
  <c r="CJ278" i="6"/>
  <c r="BB278" i="6"/>
  <c r="BF278" i="6"/>
  <c r="BJ278" i="6"/>
  <c r="CC278" i="6"/>
  <c r="CG278" i="6"/>
  <c r="CK278" i="6"/>
  <c r="BC278" i="6"/>
  <c r="BK278" i="6"/>
  <c r="CH278" i="6"/>
  <c r="BD278" i="6"/>
  <c r="CI278" i="6"/>
  <c r="BG278" i="6"/>
  <c r="BH278" i="6"/>
  <c r="CD278" i="6"/>
  <c r="CE278" i="6"/>
  <c r="AV274" i="6"/>
  <c r="BE274" i="6"/>
  <c r="BI274" i="6"/>
  <c r="CB274" i="6"/>
  <c r="CF274" i="6"/>
  <c r="CJ274" i="6"/>
  <c r="BB274" i="6"/>
  <c r="BF274" i="6"/>
  <c r="BJ274" i="6"/>
  <c r="CC274" i="6"/>
  <c r="CG274" i="6"/>
  <c r="CK274" i="6"/>
  <c r="BG274" i="6"/>
  <c r="CD274" i="6"/>
  <c r="BH274" i="6"/>
  <c r="CE274" i="6"/>
  <c r="BK274" i="6"/>
  <c r="CH274" i="6"/>
  <c r="CI274" i="6"/>
  <c r="BC274" i="6"/>
  <c r="BD274" i="6"/>
  <c r="AV270" i="6"/>
  <c r="BE270" i="6"/>
  <c r="BI270" i="6"/>
  <c r="CB270" i="6"/>
  <c r="CF270" i="6"/>
  <c r="CJ270" i="6"/>
  <c r="BB270" i="6"/>
  <c r="BF270" i="6"/>
  <c r="BJ270" i="6"/>
  <c r="CC270" i="6"/>
  <c r="CG270" i="6"/>
  <c r="CK270" i="6"/>
  <c r="BC270" i="6"/>
  <c r="BK270" i="6"/>
  <c r="CH270" i="6"/>
  <c r="BD270" i="6"/>
  <c r="CI270" i="6"/>
  <c r="CD270" i="6"/>
  <c r="CE270" i="6"/>
  <c r="BG270" i="6"/>
  <c r="BH270" i="6"/>
  <c r="AV266" i="6"/>
  <c r="BE266" i="6"/>
  <c r="BI266" i="6"/>
  <c r="CB266" i="6"/>
  <c r="CF266" i="6"/>
  <c r="CJ266" i="6"/>
  <c r="BB266" i="6"/>
  <c r="BF266" i="6"/>
  <c r="BJ266" i="6"/>
  <c r="CC266" i="6"/>
  <c r="CG266" i="6"/>
  <c r="CK266" i="6"/>
  <c r="BG266" i="6"/>
  <c r="CD266" i="6"/>
  <c r="BH266" i="6"/>
  <c r="CE266" i="6"/>
  <c r="BC266" i="6"/>
  <c r="CH266" i="6"/>
  <c r="BD266" i="6"/>
  <c r="CI266" i="6"/>
  <c r="BK266" i="6"/>
  <c r="AV262" i="6"/>
  <c r="BE262" i="6"/>
  <c r="BI262" i="6"/>
  <c r="CB262" i="6"/>
  <c r="CF262" i="6"/>
  <c r="CJ262" i="6"/>
  <c r="BB262" i="6"/>
  <c r="BF262" i="6"/>
  <c r="BJ262" i="6"/>
  <c r="CC262" i="6"/>
  <c r="CG262" i="6"/>
  <c r="CK262" i="6"/>
  <c r="BC262" i="6"/>
  <c r="BK262" i="6"/>
  <c r="CH262" i="6"/>
  <c r="BD262" i="6"/>
  <c r="CI262" i="6"/>
  <c r="BG262" i="6"/>
  <c r="BH262" i="6"/>
  <c r="CD262" i="6"/>
  <c r="CE262" i="6"/>
  <c r="AV258" i="6"/>
  <c r="BE258" i="6"/>
  <c r="BI258" i="6"/>
  <c r="CB258" i="6"/>
  <c r="CF258" i="6"/>
  <c r="CJ258" i="6"/>
  <c r="BB258" i="6"/>
  <c r="BF258" i="6"/>
  <c r="BJ258" i="6"/>
  <c r="CC258" i="6"/>
  <c r="CG258" i="6"/>
  <c r="CK258" i="6"/>
  <c r="BG258" i="6"/>
  <c r="CD258" i="6"/>
  <c r="BH258" i="6"/>
  <c r="CE258" i="6"/>
  <c r="BK258" i="6"/>
  <c r="BC258" i="6"/>
  <c r="BD258" i="6"/>
  <c r="CH258" i="6"/>
  <c r="CI258" i="6"/>
  <c r="AV254" i="6"/>
  <c r="BE254" i="6"/>
  <c r="BI254" i="6"/>
  <c r="CB254" i="6"/>
  <c r="CF254" i="6"/>
  <c r="CJ254" i="6"/>
  <c r="BB254" i="6"/>
  <c r="BF254" i="6"/>
  <c r="BJ254" i="6"/>
  <c r="CC254" i="6"/>
  <c r="CG254" i="6"/>
  <c r="CK254" i="6"/>
  <c r="BC254" i="6"/>
  <c r="BK254" i="6"/>
  <c r="CH254" i="6"/>
  <c r="BD254" i="6"/>
  <c r="CI254" i="6"/>
  <c r="CD254" i="6"/>
  <c r="CE254" i="6"/>
  <c r="BG254" i="6"/>
  <c r="BH254" i="6"/>
  <c r="AV250" i="6"/>
  <c r="BE250" i="6"/>
  <c r="BI250" i="6"/>
  <c r="CB250" i="6"/>
  <c r="CF250" i="6"/>
  <c r="CJ250" i="6"/>
  <c r="BB250" i="6"/>
  <c r="BF250" i="6"/>
  <c r="BJ250" i="6"/>
  <c r="CC250" i="6"/>
  <c r="CG250" i="6"/>
  <c r="CK250" i="6"/>
  <c r="BG250" i="6"/>
  <c r="CD250" i="6"/>
  <c r="BH250" i="6"/>
  <c r="CE250" i="6"/>
  <c r="BC250" i="6"/>
  <c r="CH250" i="6"/>
  <c r="BD250" i="6"/>
  <c r="CI250" i="6"/>
  <c r="BK250" i="6"/>
  <c r="AV246" i="6"/>
  <c r="BE246" i="6"/>
  <c r="BI246" i="6"/>
  <c r="CB246" i="6"/>
  <c r="CF246" i="6"/>
  <c r="CJ246" i="6"/>
  <c r="BB246" i="6"/>
  <c r="BF246" i="6"/>
  <c r="BJ246" i="6"/>
  <c r="CC246" i="6"/>
  <c r="CG246" i="6"/>
  <c r="CK246" i="6"/>
  <c r="BC246" i="6"/>
  <c r="BK246" i="6"/>
  <c r="CH246" i="6"/>
  <c r="BD246" i="6"/>
  <c r="CI246" i="6"/>
  <c r="BG246" i="6"/>
  <c r="BH246" i="6"/>
  <c r="CD246" i="6"/>
  <c r="CE246" i="6"/>
  <c r="AV242" i="6"/>
  <c r="BE242" i="6"/>
  <c r="BI242" i="6"/>
  <c r="CB242" i="6"/>
  <c r="CF242" i="6"/>
  <c r="CJ242" i="6"/>
  <c r="BB242" i="6"/>
  <c r="BF242" i="6"/>
  <c r="BJ242" i="6"/>
  <c r="CC242" i="6"/>
  <c r="CG242" i="6"/>
  <c r="CK242" i="6"/>
  <c r="BC242" i="6"/>
  <c r="BK242" i="6"/>
  <c r="CH242" i="6"/>
  <c r="BD242" i="6"/>
  <c r="CI242" i="6"/>
  <c r="BG242" i="6"/>
  <c r="BH242" i="6"/>
  <c r="CD242" i="6"/>
  <c r="CE242" i="6"/>
  <c r="AV238" i="6"/>
  <c r="BE238" i="6"/>
  <c r="BI238" i="6"/>
  <c r="CB238" i="6"/>
  <c r="CF238" i="6"/>
  <c r="CJ238" i="6"/>
  <c r="BB238" i="6"/>
  <c r="BF238" i="6"/>
  <c r="BJ238" i="6"/>
  <c r="CC238" i="6"/>
  <c r="CG238" i="6"/>
  <c r="CK238" i="6"/>
  <c r="BG238" i="6"/>
  <c r="CD238" i="6"/>
  <c r="BH238" i="6"/>
  <c r="CE238" i="6"/>
  <c r="BK238" i="6"/>
  <c r="CH238" i="6"/>
  <c r="CI238" i="6"/>
  <c r="BC238" i="6"/>
  <c r="BD238" i="6"/>
  <c r="AV234" i="6"/>
  <c r="BE234" i="6"/>
  <c r="BI234" i="6"/>
  <c r="CB234" i="6"/>
  <c r="CF234" i="6"/>
  <c r="CJ234" i="6"/>
  <c r="BB234" i="6"/>
  <c r="BF234" i="6"/>
  <c r="BJ234" i="6"/>
  <c r="CC234" i="6"/>
  <c r="CG234" i="6"/>
  <c r="CK234" i="6"/>
  <c r="BC234" i="6"/>
  <c r="BK234" i="6"/>
  <c r="CH234" i="6"/>
  <c r="BD234" i="6"/>
  <c r="CI234" i="6"/>
  <c r="CD234" i="6"/>
  <c r="CE234" i="6"/>
  <c r="BG234" i="6"/>
  <c r="BH234" i="6"/>
  <c r="AV230" i="6"/>
  <c r="BE230" i="6"/>
  <c r="BI230" i="6"/>
  <c r="CB230" i="6"/>
  <c r="CF230" i="6"/>
  <c r="CJ230" i="6"/>
  <c r="BB230" i="6"/>
  <c r="BF230" i="6"/>
  <c r="BJ230" i="6"/>
  <c r="CC230" i="6"/>
  <c r="CG230" i="6"/>
  <c r="CK230" i="6"/>
  <c r="BG230" i="6"/>
  <c r="CD230" i="6"/>
  <c r="BH230" i="6"/>
  <c r="CE230" i="6"/>
  <c r="BC230" i="6"/>
  <c r="CH230" i="6"/>
  <c r="BD230" i="6"/>
  <c r="CI230" i="6"/>
  <c r="BK230" i="6"/>
  <c r="AV226" i="6"/>
  <c r="BE226" i="6"/>
  <c r="BI226" i="6"/>
  <c r="CB226" i="6"/>
  <c r="CF226" i="6"/>
  <c r="CJ226" i="6"/>
  <c r="BB226" i="6"/>
  <c r="BF226" i="6"/>
  <c r="BJ226" i="6"/>
  <c r="CC226" i="6"/>
  <c r="CG226" i="6"/>
  <c r="CK226" i="6"/>
  <c r="BC226" i="6"/>
  <c r="BK226" i="6"/>
  <c r="CH226" i="6"/>
  <c r="BD226" i="6"/>
  <c r="CI226" i="6"/>
  <c r="BG226" i="6"/>
  <c r="BH226" i="6"/>
  <c r="CD226" i="6"/>
  <c r="CE226" i="6"/>
  <c r="AV222" i="6"/>
  <c r="BE222" i="6"/>
  <c r="BI222" i="6"/>
  <c r="CB222" i="6"/>
  <c r="CF222" i="6"/>
  <c r="CJ222" i="6"/>
  <c r="BB222" i="6"/>
  <c r="BF222" i="6"/>
  <c r="BJ222" i="6"/>
  <c r="CC222" i="6"/>
  <c r="CG222" i="6"/>
  <c r="CK222" i="6"/>
  <c r="BG222" i="6"/>
  <c r="CD222" i="6"/>
  <c r="BH222" i="6"/>
  <c r="CE222" i="6"/>
  <c r="BK222" i="6"/>
  <c r="BC222" i="6"/>
  <c r="BD222" i="6"/>
  <c r="CH222" i="6"/>
  <c r="CI222" i="6"/>
  <c r="AV218" i="6"/>
  <c r="BE218" i="6"/>
  <c r="BI218" i="6"/>
  <c r="CB218" i="6"/>
  <c r="CF218" i="6"/>
  <c r="CJ218" i="6"/>
  <c r="BB218" i="6"/>
  <c r="BF218" i="6"/>
  <c r="BJ218" i="6"/>
  <c r="CC218" i="6"/>
  <c r="CG218" i="6"/>
  <c r="CK218" i="6"/>
  <c r="BC218" i="6"/>
  <c r="BK218" i="6"/>
  <c r="CH218" i="6"/>
  <c r="BD218" i="6"/>
  <c r="CI218" i="6"/>
  <c r="CD218" i="6"/>
  <c r="CE218" i="6"/>
  <c r="BG218" i="6"/>
  <c r="BH218" i="6"/>
  <c r="AV214" i="6"/>
  <c r="BE214" i="6"/>
  <c r="BI214" i="6"/>
  <c r="CB214" i="6"/>
  <c r="CF214" i="6"/>
  <c r="CJ214" i="6"/>
  <c r="BB214" i="6"/>
  <c r="BF214" i="6"/>
  <c r="BJ214" i="6"/>
  <c r="CC214" i="6"/>
  <c r="CG214" i="6"/>
  <c r="CK214" i="6"/>
  <c r="BG214" i="6"/>
  <c r="CD214" i="6"/>
  <c r="BH214" i="6"/>
  <c r="CE214" i="6"/>
  <c r="BC214" i="6"/>
  <c r="CH214" i="6"/>
  <c r="BD214" i="6"/>
  <c r="CI214" i="6"/>
  <c r="BK214" i="6"/>
  <c r="AV210" i="6"/>
  <c r="BE210" i="6"/>
  <c r="BI210" i="6"/>
  <c r="CB210" i="6"/>
  <c r="CF210" i="6"/>
  <c r="CJ210" i="6"/>
  <c r="BB210" i="6"/>
  <c r="BF210" i="6"/>
  <c r="BJ210" i="6"/>
  <c r="CC210" i="6"/>
  <c r="CG210" i="6"/>
  <c r="CK210" i="6"/>
  <c r="BC210" i="6"/>
  <c r="BK210" i="6"/>
  <c r="CH210" i="6"/>
  <c r="BD210" i="6"/>
  <c r="CI210" i="6"/>
  <c r="BG210" i="6"/>
  <c r="BH210" i="6"/>
  <c r="CD210" i="6"/>
  <c r="CE210" i="6"/>
  <c r="AV206" i="6"/>
  <c r="BE206" i="6"/>
  <c r="BI206" i="6"/>
  <c r="CB206" i="6"/>
  <c r="CF206" i="6"/>
  <c r="CJ206" i="6"/>
  <c r="BB206" i="6"/>
  <c r="BF206" i="6"/>
  <c r="BJ206" i="6"/>
  <c r="CC206" i="6"/>
  <c r="CG206" i="6"/>
  <c r="CK206" i="6"/>
  <c r="BG206" i="6"/>
  <c r="CD206" i="6"/>
  <c r="BH206" i="6"/>
  <c r="CE206" i="6"/>
  <c r="BK206" i="6"/>
  <c r="CH206" i="6"/>
  <c r="CI206" i="6"/>
  <c r="BC206" i="6"/>
  <c r="BD206" i="6"/>
  <c r="AV202" i="6"/>
  <c r="BE202" i="6"/>
  <c r="BI202" i="6"/>
  <c r="CB202" i="6"/>
  <c r="CF202" i="6"/>
  <c r="CJ202" i="6"/>
  <c r="BB202" i="6"/>
  <c r="BF202" i="6"/>
  <c r="BJ202" i="6"/>
  <c r="CC202" i="6"/>
  <c r="CG202" i="6"/>
  <c r="CK202" i="6"/>
  <c r="BC202" i="6"/>
  <c r="BK202" i="6"/>
  <c r="CH202" i="6"/>
  <c r="BD202" i="6"/>
  <c r="CI202" i="6"/>
  <c r="CD202" i="6"/>
  <c r="CE202" i="6"/>
  <c r="BG202" i="6"/>
  <c r="BH202" i="6"/>
  <c r="AV198" i="6"/>
  <c r="BE198" i="6"/>
  <c r="BI198" i="6"/>
  <c r="CB198" i="6"/>
  <c r="CF198" i="6"/>
  <c r="CJ198" i="6"/>
  <c r="BB198" i="6"/>
  <c r="BF198" i="6"/>
  <c r="BJ198" i="6"/>
  <c r="CC198" i="6"/>
  <c r="CG198" i="6"/>
  <c r="CK198" i="6"/>
  <c r="BG198" i="6"/>
  <c r="CD198" i="6"/>
  <c r="BH198" i="6"/>
  <c r="CE198" i="6"/>
  <c r="BC198" i="6"/>
  <c r="CH198" i="6"/>
  <c r="BD198" i="6"/>
  <c r="CI198" i="6"/>
  <c r="BK198" i="6"/>
  <c r="AV194" i="6"/>
  <c r="BE194" i="6"/>
  <c r="BI194" i="6"/>
  <c r="CB194" i="6"/>
  <c r="CF194" i="6"/>
  <c r="CJ194" i="6"/>
  <c r="BB194" i="6"/>
  <c r="BF194" i="6"/>
  <c r="BJ194" i="6"/>
  <c r="CC194" i="6"/>
  <c r="CG194" i="6"/>
  <c r="CK194" i="6"/>
  <c r="BC194" i="6"/>
  <c r="BK194" i="6"/>
  <c r="CH194" i="6"/>
  <c r="BD194" i="6"/>
  <c r="CI194" i="6"/>
  <c r="BG194" i="6"/>
  <c r="BH194" i="6"/>
  <c r="CD194" i="6"/>
  <c r="CE194" i="6"/>
  <c r="AV190" i="6"/>
  <c r="BE190" i="6"/>
  <c r="BI190" i="6"/>
  <c r="CB190" i="6"/>
  <c r="CF190" i="6"/>
  <c r="CJ190" i="6"/>
  <c r="BB190" i="6"/>
  <c r="BF190" i="6"/>
  <c r="BJ190" i="6"/>
  <c r="CC190" i="6"/>
  <c r="CG190" i="6"/>
  <c r="CK190" i="6"/>
  <c r="BG190" i="6"/>
  <c r="CD190" i="6"/>
  <c r="BH190" i="6"/>
  <c r="CE190" i="6"/>
  <c r="BK190" i="6"/>
  <c r="BC190" i="6"/>
  <c r="BD190" i="6"/>
  <c r="CH190" i="6"/>
  <c r="CI190" i="6"/>
  <c r="AV186" i="6"/>
  <c r="BE186" i="6"/>
  <c r="BI186" i="6"/>
  <c r="CB186" i="6"/>
  <c r="CF186" i="6"/>
  <c r="CJ186" i="6"/>
  <c r="BB186" i="6"/>
  <c r="BF186" i="6"/>
  <c r="BJ186" i="6"/>
  <c r="CC186" i="6"/>
  <c r="CG186" i="6"/>
  <c r="CK186" i="6"/>
  <c r="BC186" i="6"/>
  <c r="BK186" i="6"/>
  <c r="CH186" i="6"/>
  <c r="BD186" i="6"/>
  <c r="CI186" i="6"/>
  <c r="CD186" i="6"/>
  <c r="CE186" i="6"/>
  <c r="BG186" i="6"/>
  <c r="BH186" i="6"/>
  <c r="AV182" i="6"/>
  <c r="BE182" i="6"/>
  <c r="BI182" i="6"/>
  <c r="CB182" i="6"/>
  <c r="CF182" i="6"/>
  <c r="CJ182" i="6"/>
  <c r="BB182" i="6"/>
  <c r="BF182" i="6"/>
  <c r="BJ182" i="6"/>
  <c r="CC182" i="6"/>
  <c r="CG182" i="6"/>
  <c r="CK182" i="6"/>
  <c r="BG182" i="6"/>
  <c r="CD182" i="6"/>
  <c r="BH182" i="6"/>
  <c r="CE182" i="6"/>
  <c r="BC182" i="6"/>
  <c r="CH182" i="6"/>
  <c r="BD182" i="6"/>
  <c r="CI182" i="6"/>
  <c r="BK182" i="6"/>
  <c r="AV178" i="6"/>
  <c r="BE178" i="6"/>
  <c r="BI178" i="6"/>
  <c r="CB178" i="6"/>
  <c r="CF178" i="6"/>
  <c r="CJ178" i="6"/>
  <c r="BB178" i="6"/>
  <c r="BF178" i="6"/>
  <c r="BJ178" i="6"/>
  <c r="CC178" i="6"/>
  <c r="CG178" i="6"/>
  <c r="CK178" i="6"/>
  <c r="BC178" i="6"/>
  <c r="BK178" i="6"/>
  <c r="CH178" i="6"/>
  <c r="BD178" i="6"/>
  <c r="CI178" i="6"/>
  <c r="BG178" i="6"/>
  <c r="BH178" i="6"/>
  <c r="CD178" i="6"/>
  <c r="CE178" i="6"/>
  <c r="AV175" i="6"/>
  <c r="BD175" i="6"/>
  <c r="BH175" i="6"/>
  <c r="CE175" i="6"/>
  <c r="CI175" i="6"/>
  <c r="BE175" i="6"/>
  <c r="BI175" i="6"/>
  <c r="CB175" i="6"/>
  <c r="CF175" i="6"/>
  <c r="CJ175" i="6"/>
  <c r="BB175" i="6"/>
  <c r="BJ175" i="6"/>
  <c r="CG175" i="6"/>
  <c r="BC175" i="6"/>
  <c r="BK175" i="6"/>
  <c r="CH175" i="6"/>
  <c r="BF175" i="6"/>
  <c r="CK175" i="6"/>
  <c r="BG175" i="6"/>
  <c r="CC175" i="6"/>
  <c r="CD175" i="6"/>
  <c r="BC172" i="6"/>
  <c r="BG172" i="6"/>
  <c r="BK172" i="6"/>
  <c r="CD172" i="6"/>
  <c r="CH172" i="6"/>
  <c r="BD172" i="6"/>
  <c r="BH172" i="6"/>
  <c r="CE172" i="6"/>
  <c r="CI172" i="6"/>
  <c r="BI172" i="6"/>
  <c r="CF172" i="6"/>
  <c r="BB172" i="6"/>
  <c r="BJ172" i="6"/>
  <c r="CG172" i="6"/>
  <c r="BE172" i="6"/>
  <c r="CJ172" i="6"/>
  <c r="BF172" i="6"/>
  <c r="CK172" i="6"/>
  <c r="CB172" i="6"/>
  <c r="CC172" i="6"/>
  <c r="AV169" i="6"/>
  <c r="BB169" i="6"/>
  <c r="BF169" i="6"/>
  <c r="BJ169" i="6"/>
  <c r="CC169" i="6"/>
  <c r="CG169" i="6"/>
  <c r="CK169" i="6"/>
  <c r="BC169" i="6"/>
  <c r="BG169" i="6"/>
  <c r="BK169" i="6"/>
  <c r="CD169" i="6"/>
  <c r="CH169" i="6"/>
  <c r="BH169" i="6"/>
  <c r="CE169" i="6"/>
  <c r="BI169" i="6"/>
  <c r="CF169" i="6"/>
  <c r="BD169" i="6"/>
  <c r="CI169" i="6"/>
  <c r="BE169" i="6"/>
  <c r="CJ169" i="6"/>
  <c r="CB169" i="6"/>
  <c r="AV165" i="6"/>
  <c r="BB165" i="6"/>
  <c r="BF165" i="6"/>
  <c r="BJ165" i="6"/>
  <c r="CC165" i="6"/>
  <c r="CG165" i="6"/>
  <c r="CK165" i="6"/>
  <c r="BC165" i="6"/>
  <c r="BG165" i="6"/>
  <c r="BK165" i="6"/>
  <c r="CD165" i="6"/>
  <c r="CH165" i="6"/>
  <c r="BD165" i="6"/>
  <c r="CI165" i="6"/>
  <c r="BE165" i="6"/>
  <c r="CB165" i="6"/>
  <c r="CJ165" i="6"/>
  <c r="BH165" i="6"/>
  <c r="BI165" i="6"/>
  <c r="CE165" i="6"/>
  <c r="CF165" i="6"/>
  <c r="AV159" i="6"/>
  <c r="BD159" i="6"/>
  <c r="BH159" i="6"/>
  <c r="CE159" i="6"/>
  <c r="CI159" i="6"/>
  <c r="BE159" i="6"/>
  <c r="BI159" i="6"/>
  <c r="CB159" i="6"/>
  <c r="CF159" i="6"/>
  <c r="CJ159" i="6"/>
  <c r="BB159" i="6"/>
  <c r="BJ159" i="6"/>
  <c r="CG159" i="6"/>
  <c r="BC159" i="6"/>
  <c r="BK159" i="6"/>
  <c r="CH159" i="6"/>
  <c r="BF159" i="6"/>
  <c r="CK159" i="6"/>
  <c r="BG159" i="6"/>
  <c r="CC159" i="6"/>
  <c r="CD159" i="6"/>
  <c r="AV156" i="6"/>
  <c r="BC156" i="6"/>
  <c r="BG156" i="6"/>
  <c r="BK156" i="6"/>
  <c r="CD156" i="6"/>
  <c r="CH156" i="6"/>
  <c r="BD156" i="6"/>
  <c r="BH156" i="6"/>
  <c r="CE156" i="6"/>
  <c r="CI156" i="6"/>
  <c r="BI156" i="6"/>
  <c r="CF156" i="6"/>
  <c r="BB156" i="6"/>
  <c r="BJ156" i="6"/>
  <c r="CG156" i="6"/>
  <c r="BE156" i="6"/>
  <c r="CJ156" i="6"/>
  <c r="BF156" i="6"/>
  <c r="CK156" i="6"/>
  <c r="CB156" i="6"/>
  <c r="CC156" i="6"/>
  <c r="AV152" i="6"/>
  <c r="BC152" i="6"/>
  <c r="BG152" i="6"/>
  <c r="BK152" i="6"/>
  <c r="CD152" i="6"/>
  <c r="CH152" i="6"/>
  <c r="BD152" i="6"/>
  <c r="BH152" i="6"/>
  <c r="CE152" i="6"/>
  <c r="CI152" i="6"/>
  <c r="BE152" i="6"/>
  <c r="CB152" i="6"/>
  <c r="CJ152" i="6"/>
  <c r="BF152" i="6"/>
  <c r="CC152" i="6"/>
  <c r="CK152" i="6"/>
  <c r="BI152" i="6"/>
  <c r="BJ152" i="6"/>
  <c r="BB152" i="6"/>
  <c r="CF152" i="6"/>
  <c r="CG152" i="6"/>
  <c r="AV148" i="6"/>
  <c r="BC148" i="6"/>
  <c r="BG148" i="6"/>
  <c r="BK148" i="6"/>
  <c r="CD148" i="6"/>
  <c r="CH148" i="6"/>
  <c r="BD148" i="6"/>
  <c r="BH148" i="6"/>
  <c r="CE148" i="6"/>
  <c r="CI148" i="6"/>
  <c r="BI148" i="6"/>
  <c r="CF148" i="6"/>
  <c r="BB148" i="6"/>
  <c r="BJ148" i="6"/>
  <c r="CG148" i="6"/>
  <c r="CB148" i="6"/>
  <c r="CC148" i="6"/>
  <c r="CJ148" i="6"/>
  <c r="CK148" i="6"/>
  <c r="BE148" i="6"/>
  <c r="BF148" i="6"/>
  <c r="AV144" i="6"/>
  <c r="BD144" i="6"/>
  <c r="BH144" i="6"/>
  <c r="CE144" i="6"/>
  <c r="CI144" i="6"/>
  <c r="BE144" i="6"/>
  <c r="BI144" i="6"/>
  <c r="CB144" i="6"/>
  <c r="CF144" i="6"/>
  <c r="CJ144" i="6"/>
  <c r="BB144" i="6"/>
  <c r="BJ144" i="6"/>
  <c r="CG144" i="6"/>
  <c r="BC144" i="6"/>
  <c r="BK144" i="6"/>
  <c r="CH144" i="6"/>
  <c r="BF144" i="6"/>
  <c r="CK144" i="6"/>
  <c r="BG144" i="6"/>
  <c r="CC144" i="6"/>
  <c r="CD144" i="6"/>
  <c r="AV140" i="6"/>
  <c r="BD140" i="6"/>
  <c r="BH140" i="6"/>
  <c r="CE140" i="6"/>
  <c r="CI140" i="6"/>
  <c r="BE140" i="6"/>
  <c r="BI140" i="6"/>
  <c r="CB140" i="6"/>
  <c r="CF140" i="6"/>
  <c r="CJ140" i="6"/>
  <c r="BF140" i="6"/>
  <c r="CC140" i="6"/>
  <c r="CK140" i="6"/>
  <c r="BG140" i="6"/>
  <c r="CD140" i="6"/>
  <c r="BJ140" i="6"/>
  <c r="BK140" i="6"/>
  <c r="CG140" i="6"/>
  <c r="CH140" i="6"/>
  <c r="BB140" i="6"/>
  <c r="BC140" i="6"/>
  <c r="AV136" i="6"/>
  <c r="BD136" i="6"/>
  <c r="BH136" i="6"/>
  <c r="CE136" i="6"/>
  <c r="CI136" i="6"/>
  <c r="BE136" i="6"/>
  <c r="BI136" i="6"/>
  <c r="CB136" i="6"/>
  <c r="CF136" i="6"/>
  <c r="CJ136" i="6"/>
  <c r="BB136" i="6"/>
  <c r="BJ136" i="6"/>
  <c r="CG136" i="6"/>
  <c r="BC136" i="6"/>
  <c r="BK136" i="6"/>
  <c r="CH136" i="6"/>
  <c r="CC136" i="6"/>
  <c r="CD136" i="6"/>
  <c r="BF136" i="6"/>
  <c r="BG136" i="6"/>
  <c r="CK136" i="6"/>
  <c r="AV132" i="6"/>
  <c r="BD132" i="6"/>
  <c r="BH132" i="6"/>
  <c r="CE132" i="6"/>
  <c r="CI132" i="6"/>
  <c r="BE132" i="6"/>
  <c r="BI132" i="6"/>
  <c r="CB132" i="6"/>
  <c r="CF132" i="6"/>
  <c r="CJ132" i="6"/>
  <c r="BF132" i="6"/>
  <c r="CC132" i="6"/>
  <c r="CK132" i="6"/>
  <c r="BG132" i="6"/>
  <c r="CD132" i="6"/>
  <c r="BB132" i="6"/>
  <c r="CG132" i="6"/>
  <c r="BC132" i="6"/>
  <c r="CH132" i="6"/>
  <c r="BJ132" i="6"/>
  <c r="BK132" i="6"/>
  <c r="AV128" i="6"/>
  <c r="BD128" i="6"/>
  <c r="BH128" i="6"/>
  <c r="CE128" i="6"/>
  <c r="CI128" i="6"/>
  <c r="BE128" i="6"/>
  <c r="BI128" i="6"/>
  <c r="CB128" i="6"/>
  <c r="CF128" i="6"/>
  <c r="CJ128" i="6"/>
  <c r="BB128" i="6"/>
  <c r="BJ128" i="6"/>
  <c r="CG128" i="6"/>
  <c r="BC128" i="6"/>
  <c r="BK128" i="6"/>
  <c r="CH128" i="6"/>
  <c r="BF128" i="6"/>
  <c r="CK128" i="6"/>
  <c r="BG128" i="6"/>
  <c r="CC128" i="6"/>
  <c r="CD128" i="6"/>
  <c r="AV124" i="6"/>
  <c r="BD124" i="6"/>
  <c r="BH124" i="6"/>
  <c r="CE124" i="6"/>
  <c r="CI124" i="6"/>
  <c r="BE124" i="6"/>
  <c r="BI124" i="6"/>
  <c r="CB124" i="6"/>
  <c r="CF124" i="6"/>
  <c r="CJ124" i="6"/>
  <c r="BF124" i="6"/>
  <c r="CC124" i="6"/>
  <c r="CK124" i="6"/>
  <c r="BG124" i="6"/>
  <c r="CD124" i="6"/>
  <c r="BJ124" i="6"/>
  <c r="BK124" i="6"/>
  <c r="BB124" i="6"/>
  <c r="BC124" i="6"/>
  <c r="CG124" i="6"/>
  <c r="CH124" i="6"/>
  <c r="AV120" i="6"/>
  <c r="BD120" i="6"/>
  <c r="BH120" i="6"/>
  <c r="CE120" i="6"/>
  <c r="CI120" i="6"/>
  <c r="BE120" i="6"/>
  <c r="BI120" i="6"/>
  <c r="CB120" i="6"/>
  <c r="CF120" i="6"/>
  <c r="CJ120" i="6"/>
  <c r="BB120" i="6"/>
  <c r="BJ120" i="6"/>
  <c r="CG120" i="6"/>
  <c r="BC120" i="6"/>
  <c r="BK120" i="6"/>
  <c r="CH120" i="6"/>
  <c r="CC120" i="6"/>
  <c r="CD120" i="6"/>
  <c r="CK120" i="6"/>
  <c r="BF120" i="6"/>
  <c r="BG120" i="6"/>
  <c r="AV116" i="6"/>
  <c r="BD116" i="6"/>
  <c r="BH116" i="6"/>
  <c r="CE116" i="6"/>
  <c r="CI116" i="6"/>
  <c r="BE116" i="6"/>
  <c r="BI116" i="6"/>
  <c r="CB116" i="6"/>
  <c r="CF116" i="6"/>
  <c r="CJ116" i="6"/>
  <c r="BF116" i="6"/>
  <c r="CC116" i="6"/>
  <c r="CK116" i="6"/>
  <c r="BG116" i="6"/>
  <c r="CD116" i="6"/>
  <c r="BB116" i="6"/>
  <c r="CG116" i="6"/>
  <c r="BC116" i="6"/>
  <c r="CH116" i="6"/>
  <c r="BJ116" i="6"/>
  <c r="BK116" i="6"/>
  <c r="AV112" i="6"/>
  <c r="BB112" i="6"/>
  <c r="BF112" i="6"/>
  <c r="BJ112" i="6"/>
  <c r="CC112" i="6"/>
  <c r="CG112" i="6"/>
  <c r="CK112" i="6"/>
  <c r="BC112" i="6"/>
  <c r="BG112" i="6"/>
  <c r="BK112" i="6"/>
  <c r="CD112" i="6"/>
  <c r="CH112" i="6"/>
  <c r="BH112" i="6"/>
  <c r="CE112" i="6"/>
  <c r="BI112" i="6"/>
  <c r="CF112" i="6"/>
  <c r="CB112" i="6"/>
  <c r="CI112" i="6"/>
  <c r="CJ112" i="6"/>
  <c r="BD112" i="6"/>
  <c r="BE112" i="6"/>
  <c r="AV108" i="6"/>
  <c r="BB108" i="6"/>
  <c r="BF108" i="6"/>
  <c r="BJ108" i="6"/>
  <c r="CC108" i="6"/>
  <c r="CG108" i="6"/>
  <c r="CK108" i="6"/>
  <c r="BC108" i="6"/>
  <c r="BG108" i="6"/>
  <c r="BK108" i="6"/>
  <c r="CD108" i="6"/>
  <c r="CH108" i="6"/>
  <c r="BD108" i="6"/>
  <c r="CI108" i="6"/>
  <c r="BE108" i="6"/>
  <c r="CB108" i="6"/>
  <c r="CJ108" i="6"/>
  <c r="CE108" i="6"/>
  <c r="CF108" i="6"/>
  <c r="BH108" i="6"/>
  <c r="BI108" i="6"/>
  <c r="AV104" i="6"/>
  <c r="BB104" i="6"/>
  <c r="BF104" i="6"/>
  <c r="BJ104" i="6"/>
  <c r="CC104" i="6"/>
  <c r="CG104" i="6"/>
  <c r="CK104" i="6"/>
  <c r="BC104" i="6"/>
  <c r="BG104" i="6"/>
  <c r="BK104" i="6"/>
  <c r="CD104" i="6"/>
  <c r="CH104" i="6"/>
  <c r="BH104" i="6"/>
  <c r="CE104" i="6"/>
  <c r="BI104" i="6"/>
  <c r="CF104" i="6"/>
  <c r="BD104" i="6"/>
  <c r="CI104" i="6"/>
  <c r="BE104" i="6"/>
  <c r="CJ104" i="6"/>
  <c r="CB104" i="6"/>
  <c r="AV100" i="6"/>
  <c r="BB100" i="6"/>
  <c r="BF100" i="6"/>
  <c r="BJ100" i="6"/>
  <c r="CC100" i="6"/>
  <c r="CG100" i="6"/>
  <c r="CK100" i="6"/>
  <c r="BC100" i="6"/>
  <c r="BG100" i="6"/>
  <c r="BK100" i="6"/>
  <c r="CD100" i="6"/>
  <c r="CH100" i="6"/>
  <c r="BD100" i="6"/>
  <c r="CI100" i="6"/>
  <c r="BE100" i="6"/>
  <c r="CB100" i="6"/>
  <c r="CJ100" i="6"/>
  <c r="BH100" i="6"/>
  <c r="BI100" i="6"/>
  <c r="CE100" i="6"/>
  <c r="CF100" i="6"/>
  <c r="AV96" i="6"/>
  <c r="BB96" i="6"/>
  <c r="BF96" i="6"/>
  <c r="BJ96" i="6"/>
  <c r="CC96" i="6"/>
  <c r="CG96" i="6"/>
  <c r="CK96" i="6"/>
  <c r="BC96" i="6"/>
  <c r="BG96" i="6"/>
  <c r="BK96" i="6"/>
  <c r="CD96" i="6"/>
  <c r="CH96" i="6"/>
  <c r="BH96" i="6"/>
  <c r="CE96" i="6"/>
  <c r="BI96" i="6"/>
  <c r="CF96" i="6"/>
  <c r="CB96" i="6"/>
  <c r="BD96" i="6"/>
  <c r="BE96" i="6"/>
  <c r="CI96" i="6"/>
  <c r="CJ96" i="6"/>
  <c r="AV92" i="6"/>
  <c r="BB92" i="6"/>
  <c r="BF92" i="6"/>
  <c r="BJ92" i="6"/>
  <c r="CC92" i="6"/>
  <c r="CG92" i="6"/>
  <c r="CK92" i="6"/>
  <c r="BC92" i="6"/>
  <c r="BG92" i="6"/>
  <c r="BK92" i="6"/>
  <c r="CD92" i="6"/>
  <c r="CH92" i="6"/>
  <c r="BD92" i="6"/>
  <c r="CI92" i="6"/>
  <c r="BE92" i="6"/>
  <c r="CB92" i="6"/>
  <c r="CJ92" i="6"/>
  <c r="CE92" i="6"/>
  <c r="CF92" i="6"/>
  <c r="BH92" i="6"/>
  <c r="BI92" i="6"/>
  <c r="AV88" i="6"/>
  <c r="BB88" i="6"/>
  <c r="BF88" i="6"/>
  <c r="BJ88" i="6"/>
  <c r="CC88" i="6"/>
  <c r="CG88" i="6"/>
  <c r="CK88" i="6"/>
  <c r="BC88" i="6"/>
  <c r="BG88" i="6"/>
  <c r="BK88" i="6"/>
  <c r="CD88" i="6"/>
  <c r="CH88" i="6"/>
  <c r="BH88" i="6"/>
  <c r="CE88" i="6"/>
  <c r="BI88" i="6"/>
  <c r="CF88" i="6"/>
  <c r="BD88" i="6"/>
  <c r="CI88" i="6"/>
  <c r="BE88" i="6"/>
  <c r="CJ88" i="6"/>
  <c r="CB88" i="6"/>
  <c r="AV84" i="6"/>
  <c r="BB84" i="6"/>
  <c r="BF84" i="6"/>
  <c r="BJ84" i="6"/>
  <c r="CC84" i="6"/>
  <c r="CG84" i="6"/>
  <c r="CK84" i="6"/>
  <c r="BC84" i="6"/>
  <c r="BG84" i="6"/>
  <c r="BK84" i="6"/>
  <c r="CD84" i="6"/>
  <c r="CH84" i="6"/>
  <c r="BD84" i="6"/>
  <c r="CI84" i="6"/>
  <c r="BE84" i="6"/>
  <c r="CB84" i="6"/>
  <c r="CJ84" i="6"/>
  <c r="BH84" i="6"/>
  <c r="BI84" i="6"/>
  <c r="CE84" i="6"/>
  <c r="CF84" i="6"/>
  <c r="AV80" i="6"/>
  <c r="BB80" i="6"/>
  <c r="BF80" i="6"/>
  <c r="BJ80" i="6"/>
  <c r="CC80" i="6"/>
  <c r="CG80" i="6"/>
  <c r="CK80" i="6"/>
  <c r="BC80" i="6"/>
  <c r="BG80" i="6"/>
  <c r="BK80" i="6"/>
  <c r="CD80" i="6"/>
  <c r="CH80" i="6"/>
  <c r="BH80" i="6"/>
  <c r="CE80" i="6"/>
  <c r="BI80" i="6"/>
  <c r="CF80" i="6"/>
  <c r="CB80" i="6"/>
  <c r="CI80" i="6"/>
  <c r="CJ80" i="6"/>
  <c r="BD80" i="6"/>
  <c r="BE80" i="6"/>
  <c r="AV76" i="6"/>
  <c r="BB76" i="6"/>
  <c r="BF76" i="6"/>
  <c r="BJ76" i="6"/>
  <c r="CC76" i="6"/>
  <c r="CG76" i="6"/>
  <c r="CK76" i="6"/>
  <c r="BC76" i="6"/>
  <c r="BG76" i="6"/>
  <c r="BK76" i="6"/>
  <c r="CD76" i="6"/>
  <c r="CH76" i="6"/>
  <c r="BD76" i="6"/>
  <c r="CI76" i="6"/>
  <c r="BE76" i="6"/>
  <c r="CB76" i="6"/>
  <c r="CJ76" i="6"/>
  <c r="CE76" i="6"/>
  <c r="CF76" i="6"/>
  <c r="BH76" i="6"/>
  <c r="BI76" i="6"/>
  <c r="AV72" i="6"/>
  <c r="BB72" i="6"/>
  <c r="BF72" i="6"/>
  <c r="BJ72" i="6"/>
  <c r="CC72" i="6"/>
  <c r="CG72" i="6"/>
  <c r="CK72" i="6"/>
  <c r="BC72" i="6"/>
  <c r="BG72" i="6"/>
  <c r="BK72" i="6"/>
  <c r="CD72" i="6"/>
  <c r="CH72" i="6"/>
  <c r="BH72" i="6"/>
  <c r="CE72" i="6"/>
  <c r="BI72" i="6"/>
  <c r="CF72" i="6"/>
  <c r="BD72" i="6"/>
  <c r="CI72" i="6"/>
  <c r="BE72" i="6"/>
  <c r="CJ72" i="6"/>
  <c r="CB72" i="6"/>
  <c r="AV68" i="6"/>
  <c r="BB68" i="6"/>
  <c r="BF68" i="6"/>
  <c r="BJ68" i="6"/>
  <c r="CC68" i="6"/>
  <c r="CG68" i="6"/>
  <c r="CK68" i="6"/>
  <c r="BC68" i="6"/>
  <c r="BG68" i="6"/>
  <c r="BK68" i="6"/>
  <c r="CD68" i="6"/>
  <c r="CH68" i="6"/>
  <c r="BD68" i="6"/>
  <c r="CI68" i="6"/>
  <c r="BE68" i="6"/>
  <c r="CB68" i="6"/>
  <c r="CJ68" i="6"/>
  <c r="BH68" i="6"/>
  <c r="BI68" i="6"/>
  <c r="CE68" i="6"/>
  <c r="CF68" i="6"/>
  <c r="AV64" i="6"/>
  <c r="BE64" i="6"/>
  <c r="BI64" i="6"/>
  <c r="BB64" i="6"/>
  <c r="BF64" i="6"/>
  <c r="BC64" i="6"/>
  <c r="BJ64" i="6"/>
  <c r="CC64" i="6"/>
  <c r="CG64" i="6"/>
  <c r="CK64" i="6"/>
  <c r="BD64" i="6"/>
  <c r="BK64" i="6"/>
  <c r="CD64" i="6"/>
  <c r="CH64" i="6"/>
  <c r="BG64" i="6"/>
  <c r="CE64" i="6"/>
  <c r="BH64" i="6"/>
  <c r="CF64" i="6"/>
  <c r="CB64" i="6"/>
  <c r="CI64" i="6"/>
  <c r="CJ64" i="6"/>
  <c r="AV60" i="6"/>
  <c r="BE60" i="6"/>
  <c r="BI60" i="6"/>
  <c r="CB60" i="6"/>
  <c r="CF60" i="6"/>
  <c r="CJ60" i="6"/>
  <c r="BB60" i="6"/>
  <c r="BF60" i="6"/>
  <c r="BJ60" i="6"/>
  <c r="CC60" i="6"/>
  <c r="CG60" i="6"/>
  <c r="CK60" i="6"/>
  <c r="BG60" i="6"/>
  <c r="CD60" i="6"/>
  <c r="BH60" i="6"/>
  <c r="CE60" i="6"/>
  <c r="BK60" i="6"/>
  <c r="BC60" i="6"/>
  <c r="BD60" i="6"/>
  <c r="CH60" i="6"/>
  <c r="CI60" i="6"/>
  <c r="AV56" i="6"/>
  <c r="BE56" i="6"/>
  <c r="BI56" i="6"/>
  <c r="CB56" i="6"/>
  <c r="CF56" i="6"/>
  <c r="CJ56" i="6"/>
  <c r="BB56" i="6"/>
  <c r="BF56" i="6"/>
  <c r="BJ56" i="6"/>
  <c r="CC56" i="6"/>
  <c r="CG56" i="6"/>
  <c r="CK56" i="6"/>
  <c r="BC56" i="6"/>
  <c r="BK56" i="6"/>
  <c r="CH56" i="6"/>
  <c r="BD56" i="6"/>
  <c r="CI56" i="6"/>
  <c r="CD56" i="6"/>
  <c r="CE56" i="6"/>
  <c r="BG56" i="6"/>
  <c r="BH56" i="6"/>
  <c r="AV52" i="6"/>
  <c r="BE52" i="6"/>
  <c r="BI52" i="6"/>
  <c r="CB52" i="6"/>
  <c r="CF52" i="6"/>
  <c r="CJ52" i="6"/>
  <c r="BC52" i="6"/>
  <c r="BH52" i="6"/>
  <c r="CC52" i="6"/>
  <c r="CH52" i="6"/>
  <c r="BD52" i="6"/>
  <c r="BJ52" i="6"/>
  <c r="CD52" i="6"/>
  <c r="CI52" i="6"/>
  <c r="BF52" i="6"/>
  <c r="CE52" i="6"/>
  <c r="BG52" i="6"/>
  <c r="CG52" i="6"/>
  <c r="CK52" i="6"/>
  <c r="BB52" i="6"/>
  <c r="BK52" i="6"/>
  <c r="AV48" i="6"/>
  <c r="BE48" i="6"/>
  <c r="BI48" i="6"/>
  <c r="CB48" i="6"/>
  <c r="CF48" i="6"/>
  <c r="CJ48" i="6"/>
  <c r="BB48" i="6"/>
  <c r="BG48" i="6"/>
  <c r="CG48" i="6"/>
  <c r="BC48" i="6"/>
  <c r="BH48" i="6"/>
  <c r="CC48" i="6"/>
  <c r="CH48" i="6"/>
  <c r="BD48" i="6"/>
  <c r="CD48" i="6"/>
  <c r="BF48" i="6"/>
  <c r="CE48" i="6"/>
  <c r="CI48" i="6"/>
  <c r="CK48" i="6"/>
  <c r="BJ48" i="6"/>
  <c r="BK48" i="6"/>
  <c r="AV44" i="6"/>
  <c r="BE44" i="6"/>
  <c r="BI44" i="6"/>
  <c r="CB44" i="6"/>
  <c r="CF44" i="6"/>
  <c r="CJ44" i="6"/>
  <c r="BF44" i="6"/>
  <c r="BK44" i="6"/>
  <c r="CE44" i="6"/>
  <c r="CK44" i="6"/>
  <c r="BB44" i="6"/>
  <c r="BG44" i="6"/>
  <c r="CG44" i="6"/>
  <c r="BC44" i="6"/>
  <c r="CC44" i="6"/>
  <c r="BD44" i="6"/>
  <c r="CD44" i="6"/>
  <c r="CH44" i="6"/>
  <c r="CI44" i="6"/>
  <c r="BH44" i="6"/>
  <c r="BJ44" i="6"/>
  <c r="AV40" i="6"/>
  <c r="BE40" i="6"/>
  <c r="BI40" i="6"/>
  <c r="CB40" i="6"/>
  <c r="CF40" i="6"/>
  <c r="CJ40" i="6"/>
  <c r="BD40" i="6"/>
  <c r="BJ40" i="6"/>
  <c r="CD40" i="6"/>
  <c r="CI40" i="6"/>
  <c r="BF40" i="6"/>
  <c r="BK40" i="6"/>
  <c r="CE40" i="6"/>
  <c r="CK40" i="6"/>
  <c r="BB40" i="6"/>
  <c r="BC40" i="6"/>
  <c r="CC40" i="6"/>
  <c r="CG40" i="6"/>
  <c r="CH40" i="6"/>
  <c r="BG40" i="6"/>
  <c r="BH40" i="6"/>
  <c r="AV36" i="6"/>
  <c r="BE36" i="6"/>
  <c r="BI36" i="6"/>
  <c r="CB36" i="6"/>
  <c r="CF36" i="6"/>
  <c r="CJ36" i="6"/>
  <c r="BC36" i="6"/>
  <c r="BH36" i="6"/>
  <c r="CC36" i="6"/>
  <c r="CH36" i="6"/>
  <c r="BD36" i="6"/>
  <c r="BJ36" i="6"/>
  <c r="CD36" i="6"/>
  <c r="CI36" i="6"/>
  <c r="BK36" i="6"/>
  <c r="CK36" i="6"/>
  <c r="BB36" i="6"/>
  <c r="CE36" i="6"/>
  <c r="CG36" i="6"/>
  <c r="BF36" i="6"/>
  <c r="BG36" i="6"/>
  <c r="AV32" i="6"/>
  <c r="BD32" i="6"/>
  <c r="BH32" i="6"/>
  <c r="CE32" i="6"/>
  <c r="CI32" i="6"/>
  <c r="BE32" i="6"/>
  <c r="BJ32" i="6"/>
  <c r="CD32" i="6"/>
  <c r="CJ32" i="6"/>
  <c r="BG32" i="6"/>
  <c r="CC32" i="6"/>
  <c r="CK32" i="6"/>
  <c r="BB32" i="6"/>
  <c r="BI32" i="6"/>
  <c r="CF32" i="6"/>
  <c r="BC32" i="6"/>
  <c r="CG32" i="6"/>
  <c r="BF32" i="6"/>
  <c r="CH32" i="6"/>
  <c r="BK32" i="6"/>
  <c r="CB32" i="6"/>
  <c r="AV28" i="6"/>
  <c r="BD28" i="6"/>
  <c r="BH28" i="6"/>
  <c r="CE28" i="6"/>
  <c r="CI28" i="6"/>
  <c r="BC28" i="6"/>
  <c r="BI28" i="6"/>
  <c r="CC28" i="6"/>
  <c r="CH28" i="6"/>
  <c r="BF28" i="6"/>
  <c r="CB28" i="6"/>
  <c r="CJ28" i="6"/>
  <c r="BG28" i="6"/>
  <c r="CD28" i="6"/>
  <c r="CK28" i="6"/>
  <c r="BB28" i="6"/>
  <c r="CF28" i="6"/>
  <c r="BE28" i="6"/>
  <c r="CG28" i="6"/>
  <c r="BJ28" i="6"/>
  <c r="BK28" i="6"/>
  <c r="AV24" i="6"/>
  <c r="BD24" i="6"/>
  <c r="BH24" i="6"/>
  <c r="CE24" i="6"/>
  <c r="CI24" i="6"/>
  <c r="BB24" i="6"/>
  <c r="BG24" i="6"/>
  <c r="CB24" i="6"/>
  <c r="CG24" i="6"/>
  <c r="BE24" i="6"/>
  <c r="BK24" i="6"/>
  <c r="CH24" i="6"/>
  <c r="BF24" i="6"/>
  <c r="CC24" i="6"/>
  <c r="CJ24" i="6"/>
  <c r="CD24" i="6"/>
  <c r="BC24" i="6"/>
  <c r="CF24" i="6"/>
  <c r="CK24" i="6"/>
  <c r="BI24" i="6"/>
  <c r="BJ24" i="6"/>
  <c r="AV20" i="6"/>
  <c r="BE20" i="6"/>
  <c r="BI20" i="6"/>
  <c r="CB20" i="6"/>
  <c r="CF20" i="6"/>
  <c r="CJ20" i="6"/>
  <c r="BB20" i="6"/>
  <c r="BF20" i="6"/>
  <c r="BJ20" i="6"/>
  <c r="CC20" i="6"/>
  <c r="CG20" i="6"/>
  <c r="CK20" i="6"/>
  <c r="BC20" i="6"/>
  <c r="BG20" i="6"/>
  <c r="BK20" i="6"/>
  <c r="CD20" i="6"/>
  <c r="CH20" i="6"/>
  <c r="BD20" i="6"/>
  <c r="CI20" i="6"/>
  <c r="CE20" i="6"/>
  <c r="BH20" i="6"/>
  <c r="AV16" i="6"/>
  <c r="BE16" i="6"/>
  <c r="BI16" i="6"/>
  <c r="CB16" i="6"/>
  <c r="CF16" i="6"/>
  <c r="CJ16" i="6"/>
  <c r="BB16" i="6"/>
  <c r="BF16" i="6"/>
  <c r="BJ16" i="6"/>
  <c r="CC16" i="6"/>
  <c r="CG16" i="6"/>
  <c r="CK16" i="6"/>
  <c r="BC16" i="6"/>
  <c r="BG16" i="6"/>
  <c r="BK16" i="6"/>
  <c r="CD16" i="6"/>
  <c r="CH16" i="6"/>
  <c r="BH16" i="6"/>
  <c r="CE16" i="6"/>
  <c r="BD16" i="6"/>
  <c r="CI16" i="6"/>
  <c r="AV12" i="6"/>
  <c r="BE12" i="6"/>
  <c r="BI12" i="6"/>
  <c r="CB12" i="6"/>
  <c r="CF12" i="6"/>
  <c r="CJ12" i="6"/>
  <c r="BB12" i="6"/>
  <c r="BF12" i="6"/>
  <c r="BJ12" i="6"/>
  <c r="CC12" i="6"/>
  <c r="CG12" i="6"/>
  <c r="CK12" i="6"/>
  <c r="BC12" i="6"/>
  <c r="BG12" i="6"/>
  <c r="BK12" i="6"/>
  <c r="CD12" i="6"/>
  <c r="CH12" i="6"/>
  <c r="BH12" i="6"/>
  <c r="CE12" i="6"/>
  <c r="BD12" i="6"/>
  <c r="CI12" i="6"/>
  <c r="AV8" i="6"/>
  <c r="BE8" i="6"/>
  <c r="BI8" i="6"/>
  <c r="CB8" i="6"/>
  <c r="CF8" i="6"/>
  <c r="CJ8" i="6"/>
  <c r="BB8" i="6"/>
  <c r="BF8" i="6"/>
  <c r="BJ8" i="6"/>
  <c r="CC8" i="6"/>
  <c r="CG8" i="6"/>
  <c r="CK8" i="6"/>
  <c r="BC8" i="6"/>
  <c r="BG8" i="6"/>
  <c r="BK8" i="6"/>
  <c r="CD8" i="6"/>
  <c r="CH8" i="6"/>
  <c r="CE8" i="6"/>
  <c r="BH8" i="6"/>
  <c r="BD8" i="6"/>
  <c r="CI8" i="6"/>
  <c r="BL504" i="6"/>
  <c r="BP504" i="6"/>
  <c r="BT504" i="6"/>
  <c r="BX504" i="6"/>
  <c r="BM504" i="6"/>
  <c r="BQ504" i="6"/>
  <c r="BU504" i="6"/>
  <c r="BN504" i="6"/>
  <c r="BR504" i="6"/>
  <c r="BV504" i="6"/>
  <c r="BZ504" i="6"/>
  <c r="BO504" i="6"/>
  <c r="BS504" i="6"/>
  <c r="BW504" i="6"/>
  <c r="BL501" i="6"/>
  <c r="BP501" i="6"/>
  <c r="BT501" i="6"/>
  <c r="BX501" i="6"/>
  <c r="BM501" i="6"/>
  <c r="BQ501" i="6"/>
  <c r="BU501" i="6"/>
  <c r="BN501" i="6"/>
  <c r="BR501" i="6"/>
  <c r="BV501" i="6"/>
  <c r="BZ501" i="6"/>
  <c r="BO501" i="6"/>
  <c r="BS501" i="6"/>
  <c r="BW501" i="6"/>
  <c r="BL498" i="6"/>
  <c r="BP498" i="6"/>
  <c r="BT498" i="6"/>
  <c r="BX498" i="6"/>
  <c r="BM498" i="6"/>
  <c r="BQ498" i="6"/>
  <c r="BU498" i="6"/>
  <c r="BN498" i="6"/>
  <c r="BR498" i="6"/>
  <c r="BV498" i="6"/>
  <c r="BZ498" i="6"/>
  <c r="BO498" i="6"/>
  <c r="BS498" i="6"/>
  <c r="BW498" i="6"/>
  <c r="BL491" i="6"/>
  <c r="BP491" i="6"/>
  <c r="BT491" i="6"/>
  <c r="BX491" i="6"/>
  <c r="BM491" i="6"/>
  <c r="BQ491" i="6"/>
  <c r="BU491" i="6"/>
  <c r="BN491" i="6"/>
  <c r="BR491" i="6"/>
  <c r="BV491" i="6"/>
  <c r="BZ491" i="6"/>
  <c r="BO491" i="6"/>
  <c r="BS491" i="6"/>
  <c r="BW491" i="6"/>
  <c r="BL487" i="6"/>
  <c r="BP487" i="6"/>
  <c r="BT487" i="6"/>
  <c r="BX487" i="6"/>
  <c r="BM487" i="6"/>
  <c r="BQ487" i="6"/>
  <c r="BU487" i="6"/>
  <c r="BN487" i="6"/>
  <c r="BR487" i="6"/>
  <c r="BV487" i="6"/>
  <c r="BZ487" i="6"/>
  <c r="BO487" i="6"/>
  <c r="BS487" i="6"/>
  <c r="BW487" i="6"/>
  <c r="BO481" i="6"/>
  <c r="BS481" i="6"/>
  <c r="BW481" i="6"/>
  <c r="BL481" i="6"/>
  <c r="BQ481" i="6"/>
  <c r="BV481" i="6"/>
  <c r="BM481" i="6"/>
  <c r="BR481" i="6"/>
  <c r="BX481" i="6"/>
  <c r="BN481" i="6"/>
  <c r="BT481" i="6"/>
  <c r="BP481" i="6"/>
  <c r="BU481" i="6"/>
  <c r="BZ481" i="6"/>
  <c r="BO478" i="6"/>
  <c r="BS478" i="6"/>
  <c r="BW478" i="6"/>
  <c r="BP478" i="6"/>
  <c r="BU478" i="6"/>
  <c r="BZ478" i="6"/>
  <c r="BL478" i="6"/>
  <c r="BQ478" i="6"/>
  <c r="BV478" i="6"/>
  <c r="BM478" i="6"/>
  <c r="BR478" i="6"/>
  <c r="BX478" i="6"/>
  <c r="BN478" i="6"/>
  <c r="BT478" i="6"/>
  <c r="BN474" i="6"/>
  <c r="BR474" i="6"/>
  <c r="BV474" i="6"/>
  <c r="BZ474" i="6"/>
  <c r="BO474" i="6"/>
  <c r="BS474" i="6"/>
  <c r="BW474" i="6"/>
  <c r="BL474" i="6"/>
  <c r="BT474" i="6"/>
  <c r="BM474" i="6"/>
  <c r="BU474" i="6"/>
  <c r="BP474" i="6"/>
  <c r="BX474" i="6"/>
  <c r="BQ474" i="6"/>
  <c r="BN468" i="6"/>
  <c r="BR468" i="6"/>
  <c r="BV468" i="6"/>
  <c r="BZ468" i="6"/>
  <c r="BO468" i="6"/>
  <c r="BS468" i="6"/>
  <c r="BW468" i="6"/>
  <c r="BP468" i="6"/>
  <c r="BX468" i="6"/>
  <c r="BQ468" i="6"/>
  <c r="BL468" i="6"/>
  <c r="BT468" i="6"/>
  <c r="BM468" i="6"/>
  <c r="BU468" i="6"/>
  <c r="BN464" i="6"/>
  <c r="BR464" i="6"/>
  <c r="BV464" i="6"/>
  <c r="BZ464" i="6"/>
  <c r="BO464" i="6"/>
  <c r="BS464" i="6"/>
  <c r="BW464" i="6"/>
  <c r="BP464" i="6"/>
  <c r="BX464" i="6"/>
  <c r="BQ464" i="6"/>
  <c r="BL464" i="6"/>
  <c r="BT464" i="6"/>
  <c r="BM464" i="6"/>
  <c r="BU464" i="6"/>
  <c r="BN461" i="6"/>
  <c r="BR461" i="6"/>
  <c r="BV461" i="6"/>
  <c r="BZ461" i="6"/>
  <c r="BO461" i="6"/>
  <c r="BS461" i="6"/>
  <c r="BW461" i="6"/>
  <c r="BM461" i="6"/>
  <c r="BU461" i="6"/>
  <c r="BP461" i="6"/>
  <c r="BX461" i="6"/>
  <c r="BQ461" i="6"/>
  <c r="BL461" i="6"/>
  <c r="BT461" i="6"/>
  <c r="BN457" i="6"/>
  <c r="BR457" i="6"/>
  <c r="BV457" i="6"/>
  <c r="BZ457" i="6"/>
  <c r="BO457" i="6"/>
  <c r="BS457" i="6"/>
  <c r="BW457" i="6"/>
  <c r="BM457" i="6"/>
  <c r="BU457" i="6"/>
  <c r="BP457" i="6"/>
  <c r="BX457" i="6"/>
  <c r="BQ457" i="6"/>
  <c r="BL457" i="6"/>
  <c r="BT457" i="6"/>
  <c r="BN454" i="6"/>
  <c r="BR454" i="6"/>
  <c r="BV454" i="6"/>
  <c r="BZ454" i="6"/>
  <c r="BO454" i="6"/>
  <c r="BS454" i="6"/>
  <c r="BW454" i="6"/>
  <c r="BL454" i="6"/>
  <c r="BT454" i="6"/>
  <c r="BM454" i="6"/>
  <c r="BU454" i="6"/>
  <c r="BP454" i="6"/>
  <c r="BX454" i="6"/>
  <c r="BQ454" i="6"/>
  <c r="BN451" i="6"/>
  <c r="BR451" i="6"/>
  <c r="BV451" i="6"/>
  <c r="BZ451" i="6"/>
  <c r="BO451" i="6"/>
  <c r="BS451" i="6"/>
  <c r="BW451" i="6"/>
  <c r="BQ451" i="6"/>
  <c r="BL451" i="6"/>
  <c r="BT451" i="6"/>
  <c r="BM451" i="6"/>
  <c r="BU451" i="6"/>
  <c r="BP451" i="6"/>
  <c r="BX451" i="6"/>
  <c r="BN447" i="6"/>
  <c r="BR447" i="6"/>
  <c r="BV447" i="6"/>
  <c r="BZ447" i="6"/>
  <c r="BO447" i="6"/>
  <c r="BS447" i="6"/>
  <c r="BW447" i="6"/>
  <c r="BQ447" i="6"/>
  <c r="BL447" i="6"/>
  <c r="BT447" i="6"/>
  <c r="BM447" i="6"/>
  <c r="BU447" i="6"/>
  <c r="BP447" i="6"/>
  <c r="BX447" i="6"/>
  <c r="BN444" i="6"/>
  <c r="BR444" i="6"/>
  <c r="BV444" i="6"/>
  <c r="BZ444" i="6"/>
  <c r="BO444" i="6"/>
  <c r="BS444" i="6"/>
  <c r="BW444" i="6"/>
  <c r="BP444" i="6"/>
  <c r="BX444" i="6"/>
  <c r="BQ444" i="6"/>
  <c r="BL444" i="6"/>
  <c r="BT444" i="6"/>
  <c r="BM444" i="6"/>
  <c r="BU444" i="6"/>
  <c r="BN440" i="6"/>
  <c r="BR440" i="6"/>
  <c r="BV440" i="6"/>
  <c r="BZ440" i="6"/>
  <c r="BO440" i="6"/>
  <c r="BS440" i="6"/>
  <c r="BW440" i="6"/>
  <c r="BP440" i="6"/>
  <c r="BX440" i="6"/>
  <c r="BQ440" i="6"/>
  <c r="BL440" i="6"/>
  <c r="BT440" i="6"/>
  <c r="BM440" i="6"/>
  <c r="BU440" i="6"/>
  <c r="BN437" i="6"/>
  <c r="BR437" i="6"/>
  <c r="BV437" i="6"/>
  <c r="BZ437" i="6"/>
  <c r="BO437" i="6"/>
  <c r="BS437" i="6"/>
  <c r="BW437" i="6"/>
  <c r="BM437" i="6"/>
  <c r="BU437" i="6"/>
  <c r="BP437" i="6"/>
  <c r="BX437" i="6"/>
  <c r="BQ437" i="6"/>
  <c r="BL437" i="6"/>
  <c r="BT437" i="6"/>
  <c r="BN434" i="6"/>
  <c r="BR434" i="6"/>
  <c r="BV434" i="6"/>
  <c r="BZ434" i="6"/>
  <c r="BO434" i="6"/>
  <c r="BS434" i="6"/>
  <c r="BW434" i="6"/>
  <c r="BL434" i="6"/>
  <c r="BT434" i="6"/>
  <c r="BM434" i="6"/>
  <c r="BU434" i="6"/>
  <c r="BP434" i="6"/>
  <c r="BX434" i="6"/>
  <c r="BQ434" i="6"/>
  <c r="BL427" i="6"/>
  <c r="BP427" i="6"/>
  <c r="BT427" i="6"/>
  <c r="BX427" i="6"/>
  <c r="BM427" i="6"/>
  <c r="BQ427" i="6"/>
  <c r="BU427" i="6"/>
  <c r="BN427" i="6"/>
  <c r="BR427" i="6"/>
  <c r="BV427" i="6"/>
  <c r="BZ427" i="6"/>
  <c r="BO427" i="6"/>
  <c r="BS427" i="6"/>
  <c r="BW427" i="6"/>
  <c r="BL423" i="6"/>
  <c r="BP423" i="6"/>
  <c r="BT423" i="6"/>
  <c r="BX423" i="6"/>
  <c r="BM423" i="6"/>
  <c r="BQ423" i="6"/>
  <c r="BU423" i="6"/>
  <c r="BN423" i="6"/>
  <c r="BR423" i="6"/>
  <c r="BV423" i="6"/>
  <c r="BZ423" i="6"/>
  <c r="BO423" i="6"/>
  <c r="BS423" i="6"/>
  <c r="BW423" i="6"/>
  <c r="BL417" i="6"/>
  <c r="BP417" i="6"/>
  <c r="BT417" i="6"/>
  <c r="BX417" i="6"/>
  <c r="BM417" i="6"/>
  <c r="BQ417" i="6"/>
  <c r="BU417" i="6"/>
  <c r="BN417" i="6"/>
  <c r="BR417" i="6"/>
  <c r="BV417" i="6"/>
  <c r="BZ417" i="6"/>
  <c r="BO417" i="6"/>
  <c r="BS417" i="6"/>
  <c r="BW417" i="6"/>
  <c r="BL414" i="6"/>
  <c r="BP414" i="6"/>
  <c r="BT414" i="6"/>
  <c r="BX414" i="6"/>
  <c r="BM414" i="6"/>
  <c r="BQ414" i="6"/>
  <c r="BU414" i="6"/>
  <c r="BN414" i="6"/>
  <c r="BR414" i="6"/>
  <c r="BV414" i="6"/>
  <c r="BZ414" i="6"/>
  <c r="BO414" i="6"/>
  <c r="BS414" i="6"/>
  <c r="BW414" i="6"/>
  <c r="BL410" i="6"/>
  <c r="BP410" i="6"/>
  <c r="BT410" i="6"/>
  <c r="BX410" i="6"/>
  <c r="BM410" i="6"/>
  <c r="BQ410" i="6"/>
  <c r="BU410" i="6"/>
  <c r="BN410" i="6"/>
  <c r="BR410" i="6"/>
  <c r="BV410" i="6"/>
  <c r="BZ410" i="6"/>
  <c r="BO410" i="6"/>
  <c r="BS410" i="6"/>
  <c r="BW410" i="6"/>
  <c r="BL404" i="6"/>
  <c r="BP404" i="6"/>
  <c r="BT404" i="6"/>
  <c r="BX404" i="6"/>
  <c r="BM404" i="6"/>
  <c r="BQ404" i="6"/>
  <c r="BU404" i="6"/>
  <c r="BN404" i="6"/>
  <c r="BR404" i="6"/>
  <c r="BV404" i="6"/>
  <c r="BZ404" i="6"/>
  <c r="BO404" i="6"/>
  <c r="BS404" i="6"/>
  <c r="BW404" i="6"/>
  <c r="BL400" i="6"/>
  <c r="BP400" i="6"/>
  <c r="BT400" i="6"/>
  <c r="BX400" i="6"/>
  <c r="BM400" i="6"/>
  <c r="BQ400" i="6"/>
  <c r="BU400" i="6"/>
  <c r="BN400" i="6"/>
  <c r="BR400" i="6"/>
  <c r="BV400" i="6"/>
  <c r="BZ400" i="6"/>
  <c r="BO400" i="6"/>
  <c r="BS400" i="6"/>
  <c r="BW400" i="6"/>
  <c r="BL397" i="6"/>
  <c r="BP397" i="6"/>
  <c r="BT397" i="6"/>
  <c r="BX397" i="6"/>
  <c r="BM397" i="6"/>
  <c r="BQ397" i="6"/>
  <c r="BU397" i="6"/>
  <c r="BN397" i="6"/>
  <c r="BR397" i="6"/>
  <c r="BV397" i="6"/>
  <c r="BZ397" i="6"/>
  <c r="BO397" i="6"/>
  <c r="BS397" i="6"/>
  <c r="BW397" i="6"/>
  <c r="BL393" i="6"/>
  <c r="BP393" i="6"/>
  <c r="BT393" i="6"/>
  <c r="BX393" i="6"/>
  <c r="BM393" i="6"/>
  <c r="BQ393" i="6"/>
  <c r="BU393" i="6"/>
  <c r="BN393" i="6"/>
  <c r="BR393" i="6"/>
  <c r="BV393" i="6"/>
  <c r="BZ393" i="6"/>
  <c r="BO393" i="6"/>
  <c r="BS393" i="6"/>
  <c r="BW393" i="6"/>
  <c r="BL390" i="6"/>
  <c r="BP390" i="6"/>
  <c r="BT390" i="6"/>
  <c r="BX390" i="6"/>
  <c r="BM390" i="6"/>
  <c r="BQ390" i="6"/>
  <c r="BU390" i="6"/>
  <c r="BN390" i="6"/>
  <c r="BR390" i="6"/>
  <c r="BV390" i="6"/>
  <c r="BZ390" i="6"/>
  <c r="BO390" i="6"/>
  <c r="BS390" i="6"/>
  <c r="BW390" i="6"/>
  <c r="BL387" i="6"/>
  <c r="BP387" i="6"/>
  <c r="BT387" i="6"/>
  <c r="BX387" i="6"/>
  <c r="BM387" i="6"/>
  <c r="BQ387" i="6"/>
  <c r="BU387" i="6"/>
  <c r="BN387" i="6"/>
  <c r="BR387" i="6"/>
  <c r="BV387" i="6"/>
  <c r="BZ387" i="6"/>
  <c r="BO387" i="6"/>
  <c r="BS387" i="6"/>
  <c r="BW387" i="6"/>
  <c r="BL383" i="6"/>
  <c r="BP383" i="6"/>
  <c r="BT383" i="6"/>
  <c r="BX383" i="6"/>
  <c r="BM383" i="6"/>
  <c r="BQ383" i="6"/>
  <c r="BU383" i="6"/>
  <c r="BN383" i="6"/>
  <c r="BR383" i="6"/>
  <c r="BV383" i="6"/>
  <c r="BZ383" i="6"/>
  <c r="BO383" i="6"/>
  <c r="BS383" i="6"/>
  <c r="BW383" i="6"/>
  <c r="BL380" i="6"/>
  <c r="BP380" i="6"/>
  <c r="BT380" i="6"/>
  <c r="BX380" i="6"/>
  <c r="BM380" i="6"/>
  <c r="BQ380" i="6"/>
  <c r="BU380" i="6"/>
  <c r="BN380" i="6"/>
  <c r="BR380" i="6"/>
  <c r="BV380" i="6"/>
  <c r="BZ380" i="6"/>
  <c r="BO380" i="6"/>
  <c r="BS380" i="6"/>
  <c r="BW380" i="6"/>
  <c r="BL376" i="6"/>
  <c r="BP376" i="6"/>
  <c r="BT376" i="6"/>
  <c r="BX376" i="6"/>
  <c r="BM376" i="6"/>
  <c r="BQ376" i="6"/>
  <c r="BU376" i="6"/>
  <c r="BN376" i="6"/>
  <c r="BR376" i="6"/>
  <c r="BV376" i="6"/>
  <c r="BZ376" i="6"/>
  <c r="BO376" i="6"/>
  <c r="BS376" i="6"/>
  <c r="BW376" i="6"/>
  <c r="BL373" i="6"/>
  <c r="BP373" i="6"/>
  <c r="BT373" i="6"/>
  <c r="BX373" i="6"/>
  <c r="BM373" i="6"/>
  <c r="BQ373" i="6"/>
  <c r="BU373" i="6"/>
  <c r="BN373" i="6"/>
  <c r="BR373" i="6"/>
  <c r="BV373" i="6"/>
  <c r="BZ373" i="6"/>
  <c r="BO373" i="6"/>
  <c r="BS373" i="6"/>
  <c r="BW373" i="6"/>
  <c r="BL368" i="6"/>
  <c r="BP368" i="6"/>
  <c r="BT368" i="6"/>
  <c r="BX368" i="6"/>
  <c r="BM368" i="6"/>
  <c r="BQ368" i="6"/>
  <c r="BU368" i="6"/>
  <c r="BN368" i="6"/>
  <c r="BR368" i="6"/>
  <c r="BV368" i="6"/>
  <c r="BZ368" i="6"/>
  <c r="BO368" i="6"/>
  <c r="BS368" i="6"/>
  <c r="BW368" i="6"/>
  <c r="BL365" i="6"/>
  <c r="BP365" i="6"/>
  <c r="BT365" i="6"/>
  <c r="BX365" i="6"/>
  <c r="BM365" i="6"/>
  <c r="BQ365" i="6"/>
  <c r="BU365" i="6"/>
  <c r="BN365" i="6"/>
  <c r="BR365" i="6"/>
  <c r="BV365" i="6"/>
  <c r="BZ365" i="6"/>
  <c r="BO365" i="6"/>
  <c r="BS365" i="6"/>
  <c r="BW365" i="6"/>
  <c r="BM360" i="6"/>
  <c r="BQ360" i="6"/>
  <c r="BU360" i="6"/>
  <c r="BN360" i="6"/>
  <c r="BR360" i="6"/>
  <c r="BV360" i="6"/>
  <c r="BZ360" i="6"/>
  <c r="BO360" i="6"/>
  <c r="BW360" i="6"/>
  <c r="BP360" i="6"/>
  <c r="BX360" i="6"/>
  <c r="BS360" i="6"/>
  <c r="BL360" i="6"/>
  <c r="BT360" i="6"/>
  <c r="BM357" i="6"/>
  <c r="BQ357" i="6"/>
  <c r="BU357" i="6"/>
  <c r="BN357" i="6"/>
  <c r="BR357" i="6"/>
  <c r="BV357" i="6"/>
  <c r="BZ357" i="6"/>
  <c r="BO357" i="6"/>
  <c r="BW357" i="6"/>
  <c r="BP357" i="6"/>
  <c r="BX357" i="6"/>
  <c r="BS357" i="6"/>
  <c r="BL357" i="6"/>
  <c r="BT357" i="6"/>
  <c r="BM352" i="6"/>
  <c r="BQ352" i="6"/>
  <c r="BU352" i="6"/>
  <c r="BN352" i="6"/>
  <c r="BR352" i="6"/>
  <c r="BV352" i="6"/>
  <c r="BZ352" i="6"/>
  <c r="BO352" i="6"/>
  <c r="BW352" i="6"/>
  <c r="BP352" i="6"/>
  <c r="BX352" i="6"/>
  <c r="BS352" i="6"/>
  <c r="BL352" i="6"/>
  <c r="BT352" i="6"/>
  <c r="BM349" i="6"/>
  <c r="BQ349" i="6"/>
  <c r="BU349" i="6"/>
  <c r="BN349" i="6"/>
  <c r="BR349" i="6"/>
  <c r="BV349" i="6"/>
  <c r="BZ349" i="6"/>
  <c r="BO349" i="6"/>
  <c r="BW349" i="6"/>
  <c r="BP349" i="6"/>
  <c r="BX349" i="6"/>
  <c r="BS349" i="6"/>
  <c r="BL349" i="6"/>
  <c r="BT349" i="6"/>
  <c r="BM344" i="6"/>
  <c r="BQ344" i="6"/>
  <c r="BU344" i="6"/>
  <c r="BN344" i="6"/>
  <c r="BR344" i="6"/>
  <c r="BV344" i="6"/>
  <c r="BZ344" i="6"/>
  <c r="BO344" i="6"/>
  <c r="BW344" i="6"/>
  <c r="BP344" i="6"/>
  <c r="BX344" i="6"/>
  <c r="BS344" i="6"/>
  <c r="BL344" i="6"/>
  <c r="BT344" i="6"/>
  <c r="BM341" i="6"/>
  <c r="BQ341" i="6"/>
  <c r="BU341" i="6"/>
  <c r="BN341" i="6"/>
  <c r="BR341" i="6"/>
  <c r="BV341" i="6"/>
  <c r="BZ341" i="6"/>
  <c r="BO341" i="6"/>
  <c r="BW341" i="6"/>
  <c r="BP341" i="6"/>
  <c r="BX341" i="6"/>
  <c r="BS341" i="6"/>
  <c r="BL341" i="6"/>
  <c r="BT341" i="6"/>
  <c r="BM338" i="6"/>
  <c r="BQ338" i="6"/>
  <c r="BU338" i="6"/>
  <c r="BN338" i="6"/>
  <c r="BR338" i="6"/>
  <c r="BV338" i="6"/>
  <c r="BZ338" i="6"/>
  <c r="BO338" i="6"/>
  <c r="BW338" i="6"/>
  <c r="BP338" i="6"/>
  <c r="BX338" i="6"/>
  <c r="BS338" i="6"/>
  <c r="BL338" i="6"/>
  <c r="BT338" i="6"/>
  <c r="BM334" i="6"/>
  <c r="BQ334" i="6"/>
  <c r="BU334" i="6"/>
  <c r="BN334" i="6"/>
  <c r="BR334" i="6"/>
  <c r="BV334" i="6"/>
  <c r="BZ334" i="6"/>
  <c r="BO334" i="6"/>
  <c r="BW334" i="6"/>
  <c r="BP334" i="6"/>
  <c r="BX334" i="6"/>
  <c r="BS334" i="6"/>
  <c r="BL334" i="6"/>
  <c r="BT334" i="6"/>
  <c r="BM330" i="6"/>
  <c r="BQ330" i="6"/>
  <c r="BU330" i="6"/>
  <c r="BN330" i="6"/>
  <c r="BR330" i="6"/>
  <c r="BV330" i="6"/>
  <c r="BZ330" i="6"/>
  <c r="BO330" i="6"/>
  <c r="BW330" i="6"/>
  <c r="BP330" i="6"/>
  <c r="BX330" i="6"/>
  <c r="BS330" i="6"/>
  <c r="BL330" i="6"/>
  <c r="BT330" i="6"/>
  <c r="BO326" i="6"/>
  <c r="BS326" i="6"/>
  <c r="BW326" i="6"/>
  <c r="BM326" i="6"/>
  <c r="BQ326" i="6"/>
  <c r="BU326" i="6"/>
  <c r="BN326" i="6"/>
  <c r="BR326" i="6"/>
  <c r="BV326" i="6"/>
  <c r="BZ326" i="6"/>
  <c r="BP326" i="6"/>
  <c r="BT326" i="6"/>
  <c r="BX326" i="6"/>
  <c r="BL326" i="6"/>
  <c r="BO322" i="6"/>
  <c r="BS322" i="6"/>
  <c r="BW322" i="6"/>
  <c r="BL322" i="6"/>
  <c r="BP322" i="6"/>
  <c r="BT322" i="6"/>
  <c r="BX322" i="6"/>
  <c r="BM322" i="6"/>
  <c r="BQ322" i="6"/>
  <c r="BU322" i="6"/>
  <c r="BN322" i="6"/>
  <c r="BR322" i="6"/>
  <c r="BV322" i="6"/>
  <c r="BZ322" i="6"/>
  <c r="BO318" i="6"/>
  <c r="BS318" i="6"/>
  <c r="BW318" i="6"/>
  <c r="BL318" i="6"/>
  <c r="BP318" i="6"/>
  <c r="BT318" i="6"/>
  <c r="BX318" i="6"/>
  <c r="BM318" i="6"/>
  <c r="BQ318" i="6"/>
  <c r="BU318" i="6"/>
  <c r="BN318" i="6"/>
  <c r="BR318" i="6"/>
  <c r="BV318" i="6"/>
  <c r="BZ318" i="6"/>
  <c r="BO314" i="6"/>
  <c r="BS314" i="6"/>
  <c r="BW314" i="6"/>
  <c r="BL314" i="6"/>
  <c r="BP314" i="6"/>
  <c r="BT314" i="6"/>
  <c r="BX314" i="6"/>
  <c r="BM314" i="6"/>
  <c r="BQ314" i="6"/>
  <c r="BU314" i="6"/>
  <c r="BN314" i="6"/>
  <c r="BR314" i="6"/>
  <c r="BV314" i="6"/>
  <c r="BZ314" i="6"/>
  <c r="BO310" i="6"/>
  <c r="BS310" i="6"/>
  <c r="BW310" i="6"/>
  <c r="BL310" i="6"/>
  <c r="BP310" i="6"/>
  <c r="BT310" i="6"/>
  <c r="BX310" i="6"/>
  <c r="BM310" i="6"/>
  <c r="BQ310" i="6"/>
  <c r="BU310" i="6"/>
  <c r="BN310" i="6"/>
  <c r="BR310" i="6"/>
  <c r="BV310" i="6"/>
  <c r="BZ310" i="6"/>
  <c r="BO306" i="6"/>
  <c r="BS306" i="6"/>
  <c r="BW306" i="6"/>
  <c r="BL306" i="6"/>
  <c r="BP306" i="6"/>
  <c r="BT306" i="6"/>
  <c r="BX306" i="6"/>
  <c r="BM306" i="6"/>
  <c r="BQ306" i="6"/>
  <c r="BU306" i="6"/>
  <c r="BN306" i="6"/>
  <c r="BR306" i="6"/>
  <c r="BV306" i="6"/>
  <c r="BZ306" i="6"/>
  <c r="BO302" i="6"/>
  <c r="BS302" i="6"/>
  <c r="BW302" i="6"/>
  <c r="BL302" i="6"/>
  <c r="BP302" i="6"/>
  <c r="BT302" i="6"/>
  <c r="BX302" i="6"/>
  <c r="BM302" i="6"/>
  <c r="BQ302" i="6"/>
  <c r="BU302" i="6"/>
  <c r="BN302" i="6"/>
  <c r="BR302" i="6"/>
  <c r="BV302" i="6"/>
  <c r="BZ302" i="6"/>
  <c r="BO298" i="6"/>
  <c r="BS298" i="6"/>
  <c r="BW298" i="6"/>
  <c r="BL298" i="6"/>
  <c r="BP298" i="6"/>
  <c r="BT298" i="6"/>
  <c r="BX298" i="6"/>
  <c r="BM298" i="6"/>
  <c r="BQ298" i="6"/>
  <c r="BU298" i="6"/>
  <c r="BN298" i="6"/>
  <c r="BR298" i="6"/>
  <c r="BV298" i="6"/>
  <c r="BZ298" i="6"/>
  <c r="BO294" i="6"/>
  <c r="BS294" i="6"/>
  <c r="BW294" i="6"/>
  <c r="BL294" i="6"/>
  <c r="BP294" i="6"/>
  <c r="BT294" i="6"/>
  <c r="BX294" i="6"/>
  <c r="BM294" i="6"/>
  <c r="BQ294" i="6"/>
  <c r="BU294" i="6"/>
  <c r="BN294" i="6"/>
  <c r="BR294" i="6"/>
  <c r="BV294" i="6"/>
  <c r="BZ294" i="6"/>
  <c r="BO290" i="6"/>
  <c r="BS290" i="6"/>
  <c r="BW290" i="6"/>
  <c r="BL290" i="6"/>
  <c r="BP290" i="6"/>
  <c r="BT290" i="6"/>
  <c r="BX290" i="6"/>
  <c r="BM290" i="6"/>
  <c r="BQ290" i="6"/>
  <c r="BU290" i="6"/>
  <c r="BN290" i="6"/>
  <c r="BR290" i="6"/>
  <c r="BV290" i="6"/>
  <c r="BZ290" i="6"/>
  <c r="BO286" i="6"/>
  <c r="BS286" i="6"/>
  <c r="BW286" i="6"/>
  <c r="BL286" i="6"/>
  <c r="BP286" i="6"/>
  <c r="BT286" i="6"/>
  <c r="BX286" i="6"/>
  <c r="BM286" i="6"/>
  <c r="BQ286" i="6"/>
  <c r="BU286" i="6"/>
  <c r="BN286" i="6"/>
  <c r="BR286" i="6"/>
  <c r="BV286" i="6"/>
  <c r="BZ286" i="6"/>
  <c r="BO282" i="6"/>
  <c r="BS282" i="6"/>
  <c r="BW282" i="6"/>
  <c r="BN282" i="6"/>
  <c r="BR282" i="6"/>
  <c r="BV282" i="6"/>
  <c r="BZ282" i="6"/>
  <c r="BP282" i="6"/>
  <c r="BX282" i="6"/>
  <c r="BQ282" i="6"/>
  <c r="BL282" i="6"/>
  <c r="BT282" i="6"/>
  <c r="BM282" i="6"/>
  <c r="BU282" i="6"/>
  <c r="BO278" i="6"/>
  <c r="BS278" i="6"/>
  <c r="BW278" i="6"/>
  <c r="BN278" i="6"/>
  <c r="BR278" i="6"/>
  <c r="BV278" i="6"/>
  <c r="BZ278" i="6"/>
  <c r="BP278" i="6"/>
  <c r="BX278" i="6"/>
  <c r="BQ278" i="6"/>
  <c r="BL278" i="6"/>
  <c r="BT278" i="6"/>
  <c r="BM278" i="6"/>
  <c r="BU278" i="6"/>
  <c r="BO274" i="6"/>
  <c r="BS274" i="6"/>
  <c r="BW274" i="6"/>
  <c r="BL274" i="6"/>
  <c r="BP274" i="6"/>
  <c r="BN274" i="6"/>
  <c r="BR274" i="6"/>
  <c r="BV274" i="6"/>
  <c r="BZ274" i="6"/>
  <c r="BM274" i="6"/>
  <c r="BX274" i="6"/>
  <c r="BQ274" i="6"/>
  <c r="BT274" i="6"/>
  <c r="BU274" i="6"/>
  <c r="BO270" i="6"/>
  <c r="BS270" i="6"/>
  <c r="BW270" i="6"/>
  <c r="BL270" i="6"/>
  <c r="BP270" i="6"/>
  <c r="BT270" i="6"/>
  <c r="BX270" i="6"/>
  <c r="BN270" i="6"/>
  <c r="BR270" i="6"/>
  <c r="BV270" i="6"/>
  <c r="BZ270" i="6"/>
  <c r="BM270" i="6"/>
  <c r="BQ270" i="6"/>
  <c r="BU270" i="6"/>
  <c r="BO266" i="6"/>
  <c r="BS266" i="6"/>
  <c r="BW266" i="6"/>
  <c r="BL266" i="6"/>
  <c r="BP266" i="6"/>
  <c r="BT266" i="6"/>
  <c r="BX266" i="6"/>
  <c r="BM266" i="6"/>
  <c r="BN266" i="6"/>
  <c r="BR266" i="6"/>
  <c r="BV266" i="6"/>
  <c r="BZ266" i="6"/>
  <c r="BQ266" i="6"/>
  <c r="BU266" i="6"/>
  <c r="BO262" i="6"/>
  <c r="BS262" i="6"/>
  <c r="BW262" i="6"/>
  <c r="BL262" i="6"/>
  <c r="BP262" i="6"/>
  <c r="BT262" i="6"/>
  <c r="BX262" i="6"/>
  <c r="BM262" i="6"/>
  <c r="BQ262" i="6"/>
  <c r="BU262" i="6"/>
  <c r="BN262" i="6"/>
  <c r="BR262" i="6"/>
  <c r="BV262" i="6"/>
  <c r="BZ262" i="6"/>
  <c r="BO258" i="6"/>
  <c r="BS258" i="6"/>
  <c r="BW258" i="6"/>
  <c r="BL258" i="6"/>
  <c r="BP258" i="6"/>
  <c r="BT258" i="6"/>
  <c r="BX258" i="6"/>
  <c r="BM258" i="6"/>
  <c r="BQ258" i="6"/>
  <c r="BU258" i="6"/>
  <c r="BN258" i="6"/>
  <c r="BR258" i="6"/>
  <c r="BV258" i="6"/>
  <c r="BZ258" i="6"/>
  <c r="BL254" i="6"/>
  <c r="BP254" i="6"/>
  <c r="BT254" i="6"/>
  <c r="BX254" i="6"/>
  <c r="BM254" i="6"/>
  <c r="BQ254" i="6"/>
  <c r="BU254" i="6"/>
  <c r="BN254" i="6"/>
  <c r="BV254" i="6"/>
  <c r="BO254" i="6"/>
  <c r="BW254" i="6"/>
  <c r="BR254" i="6"/>
  <c r="BZ254" i="6"/>
  <c r="BS254" i="6"/>
  <c r="BL250" i="6"/>
  <c r="BP250" i="6"/>
  <c r="BT250" i="6"/>
  <c r="BX250" i="6"/>
  <c r="BM250" i="6"/>
  <c r="BQ250" i="6"/>
  <c r="BU250" i="6"/>
  <c r="BN250" i="6"/>
  <c r="BV250" i="6"/>
  <c r="BO250" i="6"/>
  <c r="BW250" i="6"/>
  <c r="BR250" i="6"/>
  <c r="BZ250" i="6"/>
  <c r="BS250" i="6"/>
  <c r="BL246" i="6"/>
  <c r="BP246" i="6"/>
  <c r="BT246" i="6"/>
  <c r="BX246" i="6"/>
  <c r="BM246" i="6"/>
  <c r="BQ246" i="6"/>
  <c r="BU246" i="6"/>
  <c r="BN246" i="6"/>
  <c r="BV246" i="6"/>
  <c r="BO246" i="6"/>
  <c r="BW246" i="6"/>
  <c r="BR246" i="6"/>
  <c r="BZ246" i="6"/>
  <c r="BS246" i="6"/>
  <c r="BL242" i="6"/>
  <c r="BP242" i="6"/>
  <c r="BT242" i="6"/>
  <c r="BX242" i="6"/>
  <c r="BM242" i="6"/>
  <c r="BQ242" i="6"/>
  <c r="BU242" i="6"/>
  <c r="BN242" i="6"/>
  <c r="BV242" i="6"/>
  <c r="BO242" i="6"/>
  <c r="BW242" i="6"/>
  <c r="BR242" i="6"/>
  <c r="BZ242" i="6"/>
  <c r="BS242" i="6"/>
  <c r="BL238" i="6"/>
  <c r="BP238" i="6"/>
  <c r="BT238" i="6"/>
  <c r="BX238" i="6"/>
  <c r="BM238" i="6"/>
  <c r="BQ238" i="6"/>
  <c r="BU238" i="6"/>
  <c r="BN238" i="6"/>
  <c r="BV238" i="6"/>
  <c r="BO238" i="6"/>
  <c r="BW238" i="6"/>
  <c r="BR238" i="6"/>
  <c r="BZ238" i="6"/>
  <c r="BS238" i="6"/>
  <c r="BL234" i="6"/>
  <c r="BP234" i="6"/>
  <c r="BT234" i="6"/>
  <c r="BX234" i="6"/>
  <c r="BM234" i="6"/>
  <c r="BQ234" i="6"/>
  <c r="BU234" i="6"/>
  <c r="BN234" i="6"/>
  <c r="BV234" i="6"/>
  <c r="BO234" i="6"/>
  <c r="BW234" i="6"/>
  <c r="BR234" i="6"/>
  <c r="BZ234" i="6"/>
  <c r="BS234" i="6"/>
  <c r="BL230" i="6"/>
  <c r="BP230" i="6"/>
  <c r="BT230" i="6"/>
  <c r="BX230" i="6"/>
  <c r="BM230" i="6"/>
  <c r="BQ230" i="6"/>
  <c r="BU230" i="6"/>
  <c r="BN230" i="6"/>
  <c r="BV230" i="6"/>
  <c r="BO230" i="6"/>
  <c r="BW230" i="6"/>
  <c r="BR230" i="6"/>
  <c r="BZ230" i="6"/>
  <c r="BS230" i="6"/>
  <c r="BL226" i="6"/>
  <c r="BP226" i="6"/>
  <c r="BT226" i="6"/>
  <c r="BX226" i="6"/>
  <c r="BM226" i="6"/>
  <c r="BQ226" i="6"/>
  <c r="BU226" i="6"/>
  <c r="BN226" i="6"/>
  <c r="BV226" i="6"/>
  <c r="BO226" i="6"/>
  <c r="BW226" i="6"/>
  <c r="BR226" i="6"/>
  <c r="BZ226" i="6"/>
  <c r="BS226" i="6"/>
  <c r="BL222" i="6"/>
  <c r="BP222" i="6"/>
  <c r="BT222" i="6"/>
  <c r="BX222" i="6"/>
  <c r="BM222" i="6"/>
  <c r="BQ222" i="6"/>
  <c r="BU222" i="6"/>
  <c r="BN222" i="6"/>
  <c r="BV222" i="6"/>
  <c r="BO222" i="6"/>
  <c r="BW222" i="6"/>
  <c r="BR222" i="6"/>
  <c r="BZ222" i="6"/>
  <c r="BS222" i="6"/>
  <c r="BL218" i="6"/>
  <c r="BP218" i="6"/>
  <c r="BT218" i="6"/>
  <c r="BX218" i="6"/>
  <c r="BM218" i="6"/>
  <c r="BQ218" i="6"/>
  <c r="BU218" i="6"/>
  <c r="BN218" i="6"/>
  <c r="BV218" i="6"/>
  <c r="BO218" i="6"/>
  <c r="BW218" i="6"/>
  <c r="BR218" i="6"/>
  <c r="BZ218" i="6"/>
  <c r="BS218" i="6"/>
  <c r="BL214" i="6"/>
  <c r="BP214" i="6"/>
  <c r="BT214" i="6"/>
  <c r="BX214" i="6"/>
  <c r="BM214" i="6"/>
  <c r="BQ214" i="6"/>
  <c r="BU214" i="6"/>
  <c r="BN214" i="6"/>
  <c r="BV214" i="6"/>
  <c r="BO214" i="6"/>
  <c r="BW214" i="6"/>
  <c r="BR214" i="6"/>
  <c r="BZ214" i="6"/>
  <c r="BS214" i="6"/>
  <c r="BL210" i="6"/>
  <c r="BP210" i="6"/>
  <c r="BT210" i="6"/>
  <c r="BX210" i="6"/>
  <c r="BM210" i="6"/>
  <c r="BQ210" i="6"/>
  <c r="BU210" i="6"/>
  <c r="BN210" i="6"/>
  <c r="BV210" i="6"/>
  <c r="BO210" i="6"/>
  <c r="BW210" i="6"/>
  <c r="BR210" i="6"/>
  <c r="BZ210" i="6"/>
  <c r="BS210" i="6"/>
  <c r="BN206" i="6"/>
  <c r="BO206" i="6"/>
  <c r="BS206" i="6"/>
  <c r="BW206" i="6"/>
  <c r="BL206" i="6"/>
  <c r="BP206" i="6"/>
  <c r="BT206" i="6"/>
  <c r="BX206" i="6"/>
  <c r="BM206" i="6"/>
  <c r="BQ206" i="6"/>
  <c r="BU206" i="6"/>
  <c r="BR206" i="6"/>
  <c r="BV206" i="6"/>
  <c r="BZ206" i="6"/>
  <c r="BN202" i="6"/>
  <c r="BR202" i="6"/>
  <c r="BV202" i="6"/>
  <c r="BZ202" i="6"/>
  <c r="BO202" i="6"/>
  <c r="BS202" i="6"/>
  <c r="BW202" i="6"/>
  <c r="BL202" i="6"/>
  <c r="BP202" i="6"/>
  <c r="BT202" i="6"/>
  <c r="BX202" i="6"/>
  <c r="BM202" i="6"/>
  <c r="BQ202" i="6"/>
  <c r="BU202" i="6"/>
  <c r="BN198" i="6"/>
  <c r="BR198" i="6"/>
  <c r="BV198" i="6"/>
  <c r="BZ198" i="6"/>
  <c r="BO198" i="6"/>
  <c r="BS198" i="6"/>
  <c r="BW198" i="6"/>
  <c r="BL198" i="6"/>
  <c r="BP198" i="6"/>
  <c r="BT198" i="6"/>
  <c r="BX198" i="6"/>
  <c r="BM198" i="6"/>
  <c r="BQ198" i="6"/>
  <c r="BU198" i="6"/>
  <c r="BN194" i="6"/>
  <c r="BR194" i="6"/>
  <c r="BV194" i="6"/>
  <c r="BZ194" i="6"/>
  <c r="BO194" i="6"/>
  <c r="BS194" i="6"/>
  <c r="BW194" i="6"/>
  <c r="BL194" i="6"/>
  <c r="BP194" i="6"/>
  <c r="BT194" i="6"/>
  <c r="BX194" i="6"/>
  <c r="BM194" i="6"/>
  <c r="BQ194" i="6"/>
  <c r="BU194" i="6"/>
  <c r="BN190" i="6"/>
  <c r="BR190" i="6"/>
  <c r="BL190" i="6"/>
  <c r="BQ190" i="6"/>
  <c r="BV190" i="6"/>
  <c r="BZ190" i="6"/>
  <c r="BM190" i="6"/>
  <c r="BS190" i="6"/>
  <c r="BW190" i="6"/>
  <c r="BO190" i="6"/>
  <c r="BT190" i="6"/>
  <c r="BX190" i="6"/>
  <c r="BP190" i="6"/>
  <c r="BU190" i="6"/>
  <c r="BN186" i="6"/>
  <c r="BR186" i="6"/>
  <c r="BV186" i="6"/>
  <c r="BZ186" i="6"/>
  <c r="BL186" i="6"/>
  <c r="BQ186" i="6"/>
  <c r="BW186" i="6"/>
  <c r="BM186" i="6"/>
  <c r="BS186" i="6"/>
  <c r="BX186" i="6"/>
  <c r="BO186" i="6"/>
  <c r="BT186" i="6"/>
  <c r="BP186" i="6"/>
  <c r="BU186" i="6"/>
  <c r="BM182" i="6"/>
  <c r="BQ182" i="6"/>
  <c r="BU182" i="6"/>
  <c r="BN182" i="6"/>
  <c r="BR182" i="6"/>
  <c r="BV182" i="6"/>
  <c r="BZ182" i="6"/>
  <c r="BO182" i="6"/>
  <c r="BW182" i="6"/>
  <c r="BP182" i="6"/>
  <c r="BX182" i="6"/>
  <c r="BS182" i="6"/>
  <c r="BL182" i="6"/>
  <c r="BT182" i="6"/>
  <c r="BM178" i="6"/>
  <c r="BQ178" i="6"/>
  <c r="BU178" i="6"/>
  <c r="BN178" i="6"/>
  <c r="BR178" i="6"/>
  <c r="BV178" i="6"/>
  <c r="BZ178" i="6"/>
  <c r="BO178" i="6"/>
  <c r="BW178" i="6"/>
  <c r="BP178" i="6"/>
  <c r="BX178" i="6"/>
  <c r="BS178" i="6"/>
  <c r="BL178" i="6"/>
  <c r="BT178" i="6"/>
  <c r="BM175" i="6"/>
  <c r="BQ175" i="6"/>
  <c r="BU175" i="6"/>
  <c r="BN175" i="6"/>
  <c r="BR175" i="6"/>
  <c r="BV175" i="6"/>
  <c r="BZ175" i="6"/>
  <c r="BO175" i="6"/>
  <c r="BW175" i="6"/>
  <c r="BP175" i="6"/>
  <c r="BX175" i="6"/>
  <c r="BS175" i="6"/>
  <c r="BL175" i="6"/>
  <c r="BT175" i="6"/>
  <c r="BM169" i="6"/>
  <c r="BQ169" i="6"/>
  <c r="BU169" i="6"/>
  <c r="BN169" i="6"/>
  <c r="BR169" i="6"/>
  <c r="BV169" i="6"/>
  <c r="BZ169" i="6"/>
  <c r="BO169" i="6"/>
  <c r="BW169" i="6"/>
  <c r="BP169" i="6"/>
  <c r="BX169" i="6"/>
  <c r="BS169" i="6"/>
  <c r="BL169" i="6"/>
  <c r="BT169" i="6"/>
  <c r="BM165" i="6"/>
  <c r="BQ165" i="6"/>
  <c r="BU165" i="6"/>
  <c r="BN165" i="6"/>
  <c r="BR165" i="6"/>
  <c r="BV165" i="6"/>
  <c r="BZ165" i="6"/>
  <c r="BO165" i="6"/>
  <c r="BW165" i="6"/>
  <c r="BP165" i="6"/>
  <c r="BX165" i="6"/>
  <c r="BS165" i="6"/>
  <c r="BL165" i="6"/>
  <c r="BT165" i="6"/>
  <c r="BM162" i="6"/>
  <c r="BQ162" i="6"/>
  <c r="BU162" i="6"/>
  <c r="BN162" i="6"/>
  <c r="BR162" i="6"/>
  <c r="BV162" i="6"/>
  <c r="BZ162" i="6"/>
  <c r="BO162" i="6"/>
  <c r="BW162" i="6"/>
  <c r="BP162" i="6"/>
  <c r="BX162" i="6"/>
  <c r="BS162" i="6"/>
  <c r="BL162" i="6"/>
  <c r="BT162" i="6"/>
  <c r="BM159" i="6"/>
  <c r="BQ159" i="6"/>
  <c r="BU159" i="6"/>
  <c r="BN159" i="6"/>
  <c r="BR159" i="6"/>
  <c r="BV159" i="6"/>
  <c r="BZ159" i="6"/>
  <c r="BO159" i="6"/>
  <c r="BW159" i="6"/>
  <c r="BP159" i="6"/>
  <c r="BX159" i="6"/>
  <c r="BS159" i="6"/>
  <c r="BL159" i="6"/>
  <c r="BT159" i="6"/>
  <c r="BM156" i="6"/>
  <c r="BQ156" i="6"/>
  <c r="BU156" i="6"/>
  <c r="BN156" i="6"/>
  <c r="BR156" i="6"/>
  <c r="BV156" i="6"/>
  <c r="BZ156" i="6"/>
  <c r="BO156" i="6"/>
  <c r="BW156" i="6"/>
  <c r="BP156" i="6"/>
  <c r="BX156" i="6"/>
  <c r="BS156" i="6"/>
  <c r="BL156" i="6"/>
  <c r="BT156" i="6"/>
  <c r="BM152" i="6"/>
  <c r="BQ152" i="6"/>
  <c r="BU152" i="6"/>
  <c r="BN152" i="6"/>
  <c r="BR152" i="6"/>
  <c r="BV152" i="6"/>
  <c r="BZ152" i="6"/>
  <c r="BO152" i="6"/>
  <c r="BW152" i="6"/>
  <c r="BP152" i="6"/>
  <c r="BX152" i="6"/>
  <c r="BS152" i="6"/>
  <c r="BL152" i="6"/>
  <c r="BT152" i="6"/>
  <c r="BO148" i="6"/>
  <c r="BS148" i="6"/>
  <c r="BW148" i="6"/>
  <c r="BL148" i="6"/>
  <c r="BP148" i="6"/>
  <c r="BT148" i="6"/>
  <c r="BX148" i="6"/>
  <c r="BM148" i="6"/>
  <c r="BQ148" i="6"/>
  <c r="BU148" i="6"/>
  <c r="BN148" i="6"/>
  <c r="BR148" i="6"/>
  <c r="BV148" i="6"/>
  <c r="BZ148" i="6"/>
  <c r="BO144" i="6"/>
  <c r="BS144" i="6"/>
  <c r="BW144" i="6"/>
  <c r="BL144" i="6"/>
  <c r="BP144" i="6"/>
  <c r="BT144" i="6"/>
  <c r="BX144" i="6"/>
  <c r="BM144" i="6"/>
  <c r="BQ144" i="6"/>
  <c r="BU144" i="6"/>
  <c r="BN144" i="6"/>
  <c r="BR144" i="6"/>
  <c r="BV144" i="6"/>
  <c r="BZ144" i="6"/>
  <c r="BO140" i="6"/>
  <c r="BS140" i="6"/>
  <c r="BW140" i="6"/>
  <c r="BN140" i="6"/>
  <c r="BR140" i="6"/>
  <c r="BV140" i="6"/>
  <c r="BZ140" i="6"/>
  <c r="BQ140" i="6"/>
  <c r="BL140" i="6"/>
  <c r="BT140" i="6"/>
  <c r="BM140" i="6"/>
  <c r="BU140" i="6"/>
  <c r="BP140" i="6"/>
  <c r="BX140" i="6"/>
  <c r="BO136" i="6"/>
  <c r="BS136" i="6"/>
  <c r="BW136" i="6"/>
  <c r="BL136" i="6"/>
  <c r="BP136" i="6"/>
  <c r="BT136" i="6"/>
  <c r="BX136" i="6"/>
  <c r="BM136" i="6"/>
  <c r="BQ136" i="6"/>
  <c r="BU136" i="6"/>
  <c r="BN136" i="6"/>
  <c r="BR136" i="6"/>
  <c r="BV136" i="6"/>
  <c r="BZ136" i="6"/>
  <c r="BO132" i="6"/>
  <c r="BS132" i="6"/>
  <c r="BW132" i="6"/>
  <c r="BL132" i="6"/>
  <c r="BP132" i="6"/>
  <c r="BT132" i="6"/>
  <c r="BX132" i="6"/>
  <c r="BM132" i="6"/>
  <c r="BQ132" i="6"/>
  <c r="BU132" i="6"/>
  <c r="BN132" i="6"/>
  <c r="BR132" i="6"/>
  <c r="BV132" i="6"/>
  <c r="BZ132" i="6"/>
  <c r="BO128" i="6"/>
  <c r="BS128" i="6"/>
  <c r="BW128" i="6"/>
  <c r="BL128" i="6"/>
  <c r="BP128" i="6"/>
  <c r="BT128" i="6"/>
  <c r="BX128" i="6"/>
  <c r="BM128" i="6"/>
  <c r="BQ128" i="6"/>
  <c r="BU128" i="6"/>
  <c r="BN128" i="6"/>
  <c r="BR128" i="6"/>
  <c r="BV128" i="6"/>
  <c r="BZ128" i="6"/>
  <c r="BO124" i="6"/>
  <c r="BS124" i="6"/>
  <c r="BW124" i="6"/>
  <c r="BL124" i="6"/>
  <c r="BP124" i="6"/>
  <c r="BT124" i="6"/>
  <c r="BX124" i="6"/>
  <c r="BM124" i="6"/>
  <c r="BQ124" i="6"/>
  <c r="BU124" i="6"/>
  <c r="BN124" i="6"/>
  <c r="BR124" i="6"/>
  <c r="BV124" i="6"/>
  <c r="BZ124" i="6"/>
  <c r="BO120" i="6"/>
  <c r="BS120" i="6"/>
  <c r="BW120" i="6"/>
  <c r="BL120" i="6"/>
  <c r="BP120" i="6"/>
  <c r="BT120" i="6"/>
  <c r="BX120" i="6"/>
  <c r="BM120" i="6"/>
  <c r="BQ120" i="6"/>
  <c r="BU120" i="6"/>
  <c r="BN120" i="6"/>
  <c r="BR120" i="6"/>
  <c r="BV120" i="6"/>
  <c r="BZ120" i="6"/>
  <c r="BO116" i="6"/>
  <c r="BS116" i="6"/>
  <c r="BW116" i="6"/>
  <c r="BL116" i="6"/>
  <c r="BP116" i="6"/>
  <c r="BT116" i="6"/>
  <c r="BX116" i="6"/>
  <c r="BM116" i="6"/>
  <c r="BQ116" i="6"/>
  <c r="BU116" i="6"/>
  <c r="BN116" i="6"/>
  <c r="BR116" i="6"/>
  <c r="BV116" i="6"/>
  <c r="BZ116" i="6"/>
  <c r="BO112" i="6"/>
  <c r="BS112" i="6"/>
  <c r="BW112" i="6"/>
  <c r="BL112" i="6"/>
  <c r="BP112" i="6"/>
  <c r="BT112" i="6"/>
  <c r="BX112" i="6"/>
  <c r="BM112" i="6"/>
  <c r="BQ112" i="6"/>
  <c r="BU112" i="6"/>
  <c r="BN112" i="6"/>
  <c r="BR112" i="6"/>
  <c r="BV112" i="6"/>
  <c r="BZ112" i="6"/>
  <c r="BO108" i="6"/>
  <c r="BS108" i="6"/>
  <c r="BW108" i="6"/>
  <c r="BL108" i="6"/>
  <c r="BP108" i="6"/>
  <c r="BT108" i="6"/>
  <c r="BX108" i="6"/>
  <c r="BM108" i="6"/>
  <c r="BQ108" i="6"/>
  <c r="BU108" i="6"/>
  <c r="BN108" i="6"/>
  <c r="BR108" i="6"/>
  <c r="BV108" i="6"/>
  <c r="BZ108" i="6"/>
  <c r="BO104" i="6"/>
  <c r="BS104" i="6"/>
  <c r="BW104" i="6"/>
  <c r="BL104" i="6"/>
  <c r="BP104" i="6"/>
  <c r="BT104" i="6"/>
  <c r="BX104" i="6"/>
  <c r="BM104" i="6"/>
  <c r="BQ104" i="6"/>
  <c r="BU104" i="6"/>
  <c r="BN104" i="6"/>
  <c r="BR104" i="6"/>
  <c r="BV104" i="6"/>
  <c r="BZ104" i="6"/>
  <c r="BO100" i="6"/>
  <c r="BS100" i="6"/>
  <c r="BW100" i="6"/>
  <c r="BM100" i="6"/>
  <c r="BQ100" i="6"/>
  <c r="BU100" i="6"/>
  <c r="BL100" i="6"/>
  <c r="BT100" i="6"/>
  <c r="BN100" i="6"/>
  <c r="BV100" i="6"/>
  <c r="BP100" i="6"/>
  <c r="BX100" i="6"/>
  <c r="BR100" i="6"/>
  <c r="BZ100" i="6"/>
  <c r="BO96" i="6"/>
  <c r="BS96" i="6"/>
  <c r="BW96" i="6"/>
  <c r="BM96" i="6"/>
  <c r="BQ96" i="6"/>
  <c r="BU96" i="6"/>
  <c r="BN96" i="6"/>
  <c r="BR96" i="6"/>
  <c r="BV96" i="6"/>
  <c r="BZ96" i="6"/>
  <c r="BX96" i="6"/>
  <c r="BL96" i="6"/>
  <c r="BP96" i="6"/>
  <c r="BT96" i="6"/>
  <c r="BO92" i="6"/>
  <c r="BS92" i="6"/>
  <c r="BW92" i="6"/>
  <c r="BL92" i="6"/>
  <c r="BP92" i="6"/>
  <c r="BT92" i="6"/>
  <c r="BX92" i="6"/>
  <c r="BM92" i="6"/>
  <c r="BQ92" i="6"/>
  <c r="BU92" i="6"/>
  <c r="BN92" i="6"/>
  <c r="BR92" i="6"/>
  <c r="BV92" i="6"/>
  <c r="BZ92" i="6"/>
  <c r="BO88" i="6"/>
  <c r="BS88" i="6"/>
  <c r="BW88" i="6"/>
  <c r="BL88" i="6"/>
  <c r="BQ88" i="6"/>
  <c r="BV88" i="6"/>
  <c r="BM88" i="6"/>
  <c r="BR88" i="6"/>
  <c r="BX88" i="6"/>
  <c r="BN88" i="6"/>
  <c r="BT88" i="6"/>
  <c r="BP88" i="6"/>
  <c r="BU88" i="6"/>
  <c r="BZ88" i="6"/>
  <c r="BN84" i="6"/>
  <c r="BR84" i="6"/>
  <c r="BV84" i="6"/>
  <c r="BZ84" i="6"/>
  <c r="BO84" i="6"/>
  <c r="BS84" i="6"/>
  <c r="BW84" i="6"/>
  <c r="BQ84" i="6"/>
  <c r="BL84" i="6"/>
  <c r="BT84" i="6"/>
  <c r="BM84" i="6"/>
  <c r="BU84" i="6"/>
  <c r="BP84" i="6"/>
  <c r="BX84" i="6"/>
  <c r="BM80" i="6"/>
  <c r="BQ80" i="6"/>
  <c r="BU80" i="6"/>
  <c r="BN80" i="6"/>
  <c r="BR80" i="6"/>
  <c r="BV80" i="6"/>
  <c r="BZ80" i="6"/>
  <c r="BO80" i="6"/>
  <c r="BS80" i="6"/>
  <c r="BW80" i="6"/>
  <c r="BX80" i="6"/>
  <c r="BL80" i="6"/>
  <c r="BP80" i="6"/>
  <c r="BT80" i="6"/>
  <c r="BM76" i="6"/>
  <c r="BQ76" i="6"/>
  <c r="BU76" i="6"/>
  <c r="BN76" i="6"/>
  <c r="BR76" i="6"/>
  <c r="BV76" i="6"/>
  <c r="BZ76" i="6"/>
  <c r="BO76" i="6"/>
  <c r="BS76" i="6"/>
  <c r="BW76" i="6"/>
  <c r="BX76" i="6"/>
  <c r="BL76" i="6"/>
  <c r="BP76" i="6"/>
  <c r="BT76" i="6"/>
  <c r="BM72" i="6"/>
  <c r="BQ72" i="6"/>
  <c r="BU72" i="6"/>
  <c r="BN72" i="6"/>
  <c r="BR72" i="6"/>
  <c r="BV72" i="6"/>
  <c r="BZ72" i="6"/>
  <c r="BO72" i="6"/>
  <c r="BS72" i="6"/>
  <c r="BW72" i="6"/>
  <c r="BX72" i="6"/>
  <c r="BL72" i="6"/>
  <c r="BP72" i="6"/>
  <c r="BT72" i="6"/>
  <c r="BM68" i="6"/>
  <c r="BQ68" i="6"/>
  <c r="BU68" i="6"/>
  <c r="BN68" i="6"/>
  <c r="BR68" i="6"/>
  <c r="BV68" i="6"/>
  <c r="BZ68" i="6"/>
  <c r="BO68" i="6"/>
  <c r="BS68" i="6"/>
  <c r="BW68" i="6"/>
  <c r="BX68" i="6"/>
  <c r="BL68" i="6"/>
  <c r="BP68" i="6"/>
  <c r="BT68" i="6"/>
  <c r="BM64" i="6"/>
  <c r="BQ64" i="6"/>
  <c r="BU64" i="6"/>
  <c r="BN64" i="6"/>
  <c r="BR64" i="6"/>
  <c r="BV64" i="6"/>
  <c r="BZ64" i="6"/>
  <c r="BO64" i="6"/>
  <c r="BS64" i="6"/>
  <c r="BW64" i="6"/>
  <c r="BX64" i="6"/>
  <c r="BL64" i="6"/>
  <c r="BP64" i="6"/>
  <c r="BT64" i="6"/>
  <c r="BM60" i="6"/>
  <c r="BQ60" i="6"/>
  <c r="BU60" i="6"/>
  <c r="BN60" i="6"/>
  <c r="BR60" i="6"/>
  <c r="BV60" i="6"/>
  <c r="BZ60" i="6"/>
  <c r="BO60" i="6"/>
  <c r="BS60" i="6"/>
  <c r="BW60" i="6"/>
  <c r="BX60" i="6"/>
  <c r="BL60" i="6"/>
  <c r="BP60" i="6"/>
  <c r="BT60" i="6"/>
  <c r="BM56" i="6"/>
  <c r="BQ56" i="6"/>
  <c r="BU56" i="6"/>
  <c r="BN56" i="6"/>
  <c r="BR56" i="6"/>
  <c r="BV56" i="6"/>
  <c r="BZ56" i="6"/>
  <c r="BO56" i="6"/>
  <c r="BS56" i="6"/>
  <c r="BW56" i="6"/>
  <c r="BX56" i="6"/>
  <c r="BL56" i="6"/>
  <c r="BP56" i="6"/>
  <c r="BT56" i="6"/>
  <c r="BM52" i="6"/>
  <c r="BQ52" i="6"/>
  <c r="BU52" i="6"/>
  <c r="BN52" i="6"/>
  <c r="BR52" i="6"/>
  <c r="BV52" i="6"/>
  <c r="BZ52" i="6"/>
  <c r="BO52" i="6"/>
  <c r="BS52" i="6"/>
  <c r="BW52" i="6"/>
  <c r="BX52" i="6"/>
  <c r="BL52" i="6"/>
  <c r="BP52" i="6"/>
  <c r="BT52" i="6"/>
  <c r="BN48" i="6"/>
  <c r="BR48" i="6"/>
  <c r="BV48" i="6"/>
  <c r="BZ48" i="6"/>
  <c r="BO48" i="6"/>
  <c r="BS48" i="6"/>
  <c r="BW48" i="6"/>
  <c r="BL48" i="6"/>
  <c r="BP48" i="6"/>
  <c r="BT48" i="6"/>
  <c r="BX48" i="6"/>
  <c r="BQ48" i="6"/>
  <c r="BU48" i="6"/>
  <c r="BM48" i="6"/>
  <c r="BN44" i="6"/>
  <c r="BR44" i="6"/>
  <c r="BV44" i="6"/>
  <c r="BZ44" i="6"/>
  <c r="BO44" i="6"/>
  <c r="BS44" i="6"/>
  <c r="BW44" i="6"/>
  <c r="BL44" i="6"/>
  <c r="BP44" i="6"/>
  <c r="BT44" i="6"/>
  <c r="BX44" i="6"/>
  <c r="BQ44" i="6"/>
  <c r="BU44" i="6"/>
  <c r="BM44" i="6"/>
  <c r="BN40" i="6"/>
  <c r="BR40" i="6"/>
  <c r="BV40" i="6"/>
  <c r="BZ40" i="6"/>
  <c r="BO40" i="6"/>
  <c r="BS40" i="6"/>
  <c r="BW40" i="6"/>
  <c r="BL40" i="6"/>
  <c r="BP40" i="6"/>
  <c r="BT40" i="6"/>
  <c r="BX40" i="6"/>
  <c r="BQ40" i="6"/>
  <c r="BU40" i="6"/>
  <c r="BM40" i="6"/>
  <c r="BN36" i="6"/>
  <c r="BR36" i="6"/>
  <c r="BV36" i="6"/>
  <c r="BZ36" i="6"/>
  <c r="BO36" i="6"/>
  <c r="BS36" i="6"/>
  <c r="BW36" i="6"/>
  <c r="BL36" i="6"/>
  <c r="BP36" i="6"/>
  <c r="BT36" i="6"/>
  <c r="BX36" i="6"/>
  <c r="BQ36" i="6"/>
  <c r="BU36" i="6"/>
  <c r="BM36" i="6"/>
  <c r="BN32" i="6"/>
  <c r="BR32" i="6"/>
  <c r="BV32" i="6"/>
  <c r="BZ32" i="6"/>
  <c r="BO32" i="6"/>
  <c r="BS32" i="6"/>
  <c r="BW32" i="6"/>
  <c r="BL32" i="6"/>
  <c r="BP32" i="6"/>
  <c r="BT32" i="6"/>
  <c r="BX32" i="6"/>
  <c r="BQ32" i="6"/>
  <c r="BU32" i="6"/>
  <c r="BM32" i="6"/>
  <c r="BN28" i="6"/>
  <c r="BO28" i="6"/>
  <c r="BS28" i="6"/>
  <c r="BW28" i="6"/>
  <c r="BL28" i="6"/>
  <c r="BP28" i="6"/>
  <c r="BU28" i="6"/>
  <c r="BZ28" i="6"/>
  <c r="BQ28" i="6"/>
  <c r="BV28" i="6"/>
  <c r="BR28" i="6"/>
  <c r="BX28" i="6"/>
  <c r="BM28" i="6"/>
  <c r="BT28" i="6"/>
  <c r="BN24" i="6"/>
  <c r="BR24" i="6"/>
  <c r="BV24" i="6"/>
  <c r="BZ24" i="6"/>
  <c r="BO24" i="6"/>
  <c r="BS24" i="6"/>
  <c r="BW24" i="6"/>
  <c r="BL24" i="6"/>
  <c r="BP24" i="6"/>
  <c r="BT24" i="6"/>
  <c r="BX24" i="6"/>
  <c r="BQ24" i="6"/>
  <c r="BU24" i="6"/>
  <c r="BM24" i="6"/>
  <c r="BN20" i="6"/>
  <c r="BR20" i="6"/>
  <c r="BV20" i="6"/>
  <c r="BZ20" i="6"/>
  <c r="BO20" i="6"/>
  <c r="BS20" i="6"/>
  <c r="BW20" i="6"/>
  <c r="BL20" i="6"/>
  <c r="BP20" i="6"/>
  <c r="BT20" i="6"/>
  <c r="BX20" i="6"/>
  <c r="BQ20" i="6"/>
  <c r="BU20" i="6"/>
  <c r="BM20" i="6"/>
  <c r="BN16" i="6"/>
  <c r="BR16" i="6"/>
  <c r="BV16" i="6"/>
  <c r="BZ16" i="6"/>
  <c r="BO16" i="6"/>
  <c r="BS16" i="6"/>
  <c r="BW16" i="6"/>
  <c r="BL16" i="6"/>
  <c r="BP16" i="6"/>
  <c r="BT16" i="6"/>
  <c r="BX16" i="6"/>
  <c r="BQ16" i="6"/>
  <c r="BU16" i="6"/>
  <c r="BM16" i="6"/>
  <c r="BN12" i="6"/>
  <c r="BR12" i="6"/>
  <c r="BV12" i="6"/>
  <c r="BZ12" i="6"/>
  <c r="BO12" i="6"/>
  <c r="BS12" i="6"/>
  <c r="BW12" i="6"/>
  <c r="BL12" i="6"/>
  <c r="BP12" i="6"/>
  <c r="BT12" i="6"/>
  <c r="BX12" i="6"/>
  <c r="BQ12" i="6"/>
  <c r="BU12" i="6"/>
  <c r="BM12" i="6"/>
  <c r="BN8" i="6"/>
  <c r="BR8" i="6"/>
  <c r="BV8" i="6"/>
  <c r="BZ8" i="6"/>
  <c r="BO8" i="6"/>
  <c r="BS8" i="6"/>
  <c r="BW8" i="6"/>
  <c r="BL8" i="6"/>
  <c r="BP8" i="6"/>
  <c r="BT8" i="6"/>
  <c r="BX8" i="6"/>
  <c r="BQ8" i="6"/>
  <c r="BU8" i="6"/>
  <c r="BM8" i="6"/>
  <c r="BL503" i="6"/>
  <c r="BP503" i="6"/>
  <c r="BT503" i="6"/>
  <c r="BX503" i="6"/>
  <c r="BM503" i="6"/>
  <c r="BQ503" i="6"/>
  <c r="BU503" i="6"/>
  <c r="BN503" i="6"/>
  <c r="BR503" i="6"/>
  <c r="BV503" i="6"/>
  <c r="BZ503" i="6"/>
  <c r="BO503" i="6"/>
  <c r="BS503" i="6"/>
  <c r="BW503" i="6"/>
  <c r="BL497" i="6"/>
  <c r="BP497" i="6"/>
  <c r="BT497" i="6"/>
  <c r="BX497" i="6"/>
  <c r="BM497" i="6"/>
  <c r="BQ497" i="6"/>
  <c r="BU497" i="6"/>
  <c r="BN497" i="6"/>
  <c r="BR497" i="6"/>
  <c r="BV497" i="6"/>
  <c r="BZ497" i="6"/>
  <c r="BO497" i="6"/>
  <c r="BS497" i="6"/>
  <c r="BW497" i="6"/>
  <c r="BL494" i="6"/>
  <c r="BP494" i="6"/>
  <c r="BT494" i="6"/>
  <c r="BX494" i="6"/>
  <c r="BM494" i="6"/>
  <c r="BQ494" i="6"/>
  <c r="BU494" i="6"/>
  <c r="BN494" i="6"/>
  <c r="BR494" i="6"/>
  <c r="BV494" i="6"/>
  <c r="BZ494" i="6"/>
  <c r="BO494" i="6"/>
  <c r="BS494" i="6"/>
  <c r="BW494" i="6"/>
  <c r="BL490" i="6"/>
  <c r="BP490" i="6"/>
  <c r="BT490" i="6"/>
  <c r="BX490" i="6"/>
  <c r="BM490" i="6"/>
  <c r="BQ490" i="6"/>
  <c r="BU490" i="6"/>
  <c r="BN490" i="6"/>
  <c r="BR490" i="6"/>
  <c r="BV490" i="6"/>
  <c r="BZ490" i="6"/>
  <c r="BO490" i="6"/>
  <c r="BS490" i="6"/>
  <c r="BW490" i="6"/>
  <c r="BL484" i="6"/>
  <c r="BP484" i="6"/>
  <c r="BT484" i="6"/>
  <c r="BX484" i="6"/>
  <c r="BM484" i="6"/>
  <c r="BQ484" i="6"/>
  <c r="BU484" i="6"/>
  <c r="BN484" i="6"/>
  <c r="BR484" i="6"/>
  <c r="BV484" i="6"/>
  <c r="BZ484" i="6"/>
  <c r="BO484" i="6"/>
  <c r="BS484" i="6"/>
  <c r="BW484" i="6"/>
  <c r="BO480" i="6"/>
  <c r="BS480" i="6"/>
  <c r="BW480" i="6"/>
  <c r="BM480" i="6"/>
  <c r="BR480" i="6"/>
  <c r="BX480" i="6"/>
  <c r="BN480" i="6"/>
  <c r="BT480" i="6"/>
  <c r="BP480" i="6"/>
  <c r="BU480" i="6"/>
  <c r="BZ480" i="6"/>
  <c r="BL480" i="6"/>
  <c r="BQ480" i="6"/>
  <c r="BV480" i="6"/>
  <c r="BO477" i="6"/>
  <c r="BS477" i="6"/>
  <c r="BW477" i="6"/>
  <c r="BL477" i="6"/>
  <c r="BQ477" i="6"/>
  <c r="BV477" i="6"/>
  <c r="BM477" i="6"/>
  <c r="BR477" i="6"/>
  <c r="BX477" i="6"/>
  <c r="BN477" i="6"/>
  <c r="BT477" i="6"/>
  <c r="BP477" i="6"/>
  <c r="BU477" i="6"/>
  <c r="BZ477" i="6"/>
  <c r="BN473" i="6"/>
  <c r="BR473" i="6"/>
  <c r="BV473" i="6"/>
  <c r="BZ473" i="6"/>
  <c r="BO473" i="6"/>
  <c r="BS473" i="6"/>
  <c r="BW473" i="6"/>
  <c r="BM473" i="6"/>
  <c r="BU473" i="6"/>
  <c r="BP473" i="6"/>
  <c r="BX473" i="6"/>
  <c r="BQ473" i="6"/>
  <c r="BL473" i="6"/>
  <c r="BT473" i="6"/>
  <c r="BN470" i="6"/>
  <c r="BR470" i="6"/>
  <c r="BV470" i="6"/>
  <c r="BZ470" i="6"/>
  <c r="BO470" i="6"/>
  <c r="BS470" i="6"/>
  <c r="BW470" i="6"/>
  <c r="BL470" i="6"/>
  <c r="BT470" i="6"/>
  <c r="BM470" i="6"/>
  <c r="BU470" i="6"/>
  <c r="BP470" i="6"/>
  <c r="BX470" i="6"/>
  <c r="BQ470" i="6"/>
  <c r="BN467" i="6"/>
  <c r="BR467" i="6"/>
  <c r="BV467" i="6"/>
  <c r="BZ467" i="6"/>
  <c r="BO467" i="6"/>
  <c r="BS467" i="6"/>
  <c r="BW467" i="6"/>
  <c r="BQ467" i="6"/>
  <c r="BL467" i="6"/>
  <c r="BT467" i="6"/>
  <c r="BM467" i="6"/>
  <c r="BU467" i="6"/>
  <c r="BP467" i="6"/>
  <c r="BX467" i="6"/>
  <c r="BN463" i="6"/>
  <c r="BR463" i="6"/>
  <c r="BV463" i="6"/>
  <c r="BZ463" i="6"/>
  <c r="BO463" i="6"/>
  <c r="BS463" i="6"/>
  <c r="BW463" i="6"/>
  <c r="BQ463" i="6"/>
  <c r="BL463" i="6"/>
  <c r="BT463" i="6"/>
  <c r="BM463" i="6"/>
  <c r="BU463" i="6"/>
  <c r="BP463" i="6"/>
  <c r="BX463" i="6"/>
  <c r="BN460" i="6"/>
  <c r="BR460" i="6"/>
  <c r="BV460" i="6"/>
  <c r="BZ460" i="6"/>
  <c r="BO460" i="6"/>
  <c r="BS460" i="6"/>
  <c r="BW460" i="6"/>
  <c r="BP460" i="6"/>
  <c r="BX460" i="6"/>
  <c r="BQ460" i="6"/>
  <c r="BL460" i="6"/>
  <c r="BT460" i="6"/>
  <c r="BM460" i="6"/>
  <c r="BU460" i="6"/>
  <c r="BN456" i="6"/>
  <c r="BR456" i="6"/>
  <c r="BV456" i="6"/>
  <c r="BZ456" i="6"/>
  <c r="BO456" i="6"/>
  <c r="BS456" i="6"/>
  <c r="BW456" i="6"/>
  <c r="BP456" i="6"/>
  <c r="BX456" i="6"/>
  <c r="BQ456" i="6"/>
  <c r="BL456" i="6"/>
  <c r="BT456" i="6"/>
  <c r="BM456" i="6"/>
  <c r="BU456" i="6"/>
  <c r="BN453" i="6"/>
  <c r="BR453" i="6"/>
  <c r="BV453" i="6"/>
  <c r="BZ453" i="6"/>
  <c r="BO453" i="6"/>
  <c r="BS453" i="6"/>
  <c r="BW453" i="6"/>
  <c r="BM453" i="6"/>
  <c r="BU453" i="6"/>
  <c r="BP453" i="6"/>
  <c r="BX453" i="6"/>
  <c r="BQ453" i="6"/>
  <c r="BL453" i="6"/>
  <c r="BT453" i="6"/>
  <c r="BN450" i="6"/>
  <c r="BR450" i="6"/>
  <c r="BV450" i="6"/>
  <c r="BZ450" i="6"/>
  <c r="BO450" i="6"/>
  <c r="BS450" i="6"/>
  <c r="BW450" i="6"/>
  <c r="BL450" i="6"/>
  <c r="BT450" i="6"/>
  <c r="BM450" i="6"/>
  <c r="BU450" i="6"/>
  <c r="BP450" i="6"/>
  <c r="BX450" i="6"/>
  <c r="BQ450" i="6"/>
  <c r="BN443" i="6"/>
  <c r="BR443" i="6"/>
  <c r="BV443" i="6"/>
  <c r="BZ443" i="6"/>
  <c r="BO443" i="6"/>
  <c r="BS443" i="6"/>
  <c r="BW443" i="6"/>
  <c r="BQ443" i="6"/>
  <c r="BL443" i="6"/>
  <c r="BT443" i="6"/>
  <c r="BM443" i="6"/>
  <c r="BU443" i="6"/>
  <c r="BP443" i="6"/>
  <c r="BX443" i="6"/>
  <c r="BN439" i="6"/>
  <c r="BR439" i="6"/>
  <c r="BV439" i="6"/>
  <c r="BZ439" i="6"/>
  <c r="BO439" i="6"/>
  <c r="BS439" i="6"/>
  <c r="BW439" i="6"/>
  <c r="BQ439" i="6"/>
  <c r="BL439" i="6"/>
  <c r="BT439" i="6"/>
  <c r="BM439" i="6"/>
  <c r="BU439" i="6"/>
  <c r="BP439" i="6"/>
  <c r="BX439" i="6"/>
  <c r="BN433" i="6"/>
  <c r="BR433" i="6"/>
  <c r="BV433" i="6"/>
  <c r="BZ433" i="6"/>
  <c r="BO433" i="6"/>
  <c r="BS433" i="6"/>
  <c r="BW433" i="6"/>
  <c r="BM433" i="6"/>
  <c r="BU433" i="6"/>
  <c r="BP433" i="6"/>
  <c r="BX433" i="6"/>
  <c r="BQ433" i="6"/>
  <c r="BL433" i="6"/>
  <c r="BT433" i="6"/>
  <c r="BL430" i="6"/>
  <c r="BP430" i="6"/>
  <c r="BM430" i="6"/>
  <c r="BQ430" i="6"/>
  <c r="BU430" i="6"/>
  <c r="BN430" i="6"/>
  <c r="BR430" i="6"/>
  <c r="BV430" i="6"/>
  <c r="BZ430" i="6"/>
  <c r="BO430" i="6"/>
  <c r="BS430" i="6"/>
  <c r="BW430" i="6"/>
  <c r="BT430" i="6"/>
  <c r="BX430" i="6"/>
  <c r="BL426" i="6"/>
  <c r="BP426" i="6"/>
  <c r="BT426" i="6"/>
  <c r="BX426" i="6"/>
  <c r="BM426" i="6"/>
  <c r="BQ426" i="6"/>
  <c r="BU426" i="6"/>
  <c r="BN426" i="6"/>
  <c r="BR426" i="6"/>
  <c r="BV426" i="6"/>
  <c r="BZ426" i="6"/>
  <c r="BO426" i="6"/>
  <c r="BS426" i="6"/>
  <c r="BW426" i="6"/>
  <c r="BL420" i="6"/>
  <c r="BP420" i="6"/>
  <c r="BT420" i="6"/>
  <c r="BX420" i="6"/>
  <c r="BM420" i="6"/>
  <c r="BQ420" i="6"/>
  <c r="BU420" i="6"/>
  <c r="BN420" i="6"/>
  <c r="BR420" i="6"/>
  <c r="BV420" i="6"/>
  <c r="BZ420" i="6"/>
  <c r="BO420" i="6"/>
  <c r="BS420" i="6"/>
  <c r="BW420" i="6"/>
  <c r="BL416" i="6"/>
  <c r="BP416" i="6"/>
  <c r="BT416" i="6"/>
  <c r="BX416" i="6"/>
  <c r="BM416" i="6"/>
  <c r="BQ416" i="6"/>
  <c r="BU416" i="6"/>
  <c r="BN416" i="6"/>
  <c r="BR416" i="6"/>
  <c r="BV416" i="6"/>
  <c r="BZ416" i="6"/>
  <c r="BO416" i="6"/>
  <c r="BS416" i="6"/>
  <c r="BW416" i="6"/>
  <c r="BL413" i="6"/>
  <c r="BP413" i="6"/>
  <c r="BT413" i="6"/>
  <c r="BX413" i="6"/>
  <c r="BM413" i="6"/>
  <c r="BQ413" i="6"/>
  <c r="BU413" i="6"/>
  <c r="BN413" i="6"/>
  <c r="BR413" i="6"/>
  <c r="BV413" i="6"/>
  <c r="BZ413" i="6"/>
  <c r="BO413" i="6"/>
  <c r="BS413" i="6"/>
  <c r="BW413" i="6"/>
  <c r="BL409" i="6"/>
  <c r="BP409" i="6"/>
  <c r="BT409" i="6"/>
  <c r="BX409" i="6"/>
  <c r="BM409" i="6"/>
  <c r="BQ409" i="6"/>
  <c r="BU409" i="6"/>
  <c r="BN409" i="6"/>
  <c r="BR409" i="6"/>
  <c r="BV409" i="6"/>
  <c r="BZ409" i="6"/>
  <c r="BO409" i="6"/>
  <c r="BS409" i="6"/>
  <c r="BW409" i="6"/>
  <c r="BL406" i="6"/>
  <c r="BP406" i="6"/>
  <c r="BT406" i="6"/>
  <c r="BX406" i="6"/>
  <c r="BM406" i="6"/>
  <c r="BQ406" i="6"/>
  <c r="BU406" i="6"/>
  <c r="BN406" i="6"/>
  <c r="BR406" i="6"/>
  <c r="BV406" i="6"/>
  <c r="BZ406" i="6"/>
  <c r="BO406" i="6"/>
  <c r="BS406" i="6"/>
  <c r="BW406" i="6"/>
  <c r="BL403" i="6"/>
  <c r="BP403" i="6"/>
  <c r="BT403" i="6"/>
  <c r="BX403" i="6"/>
  <c r="BM403" i="6"/>
  <c r="BQ403" i="6"/>
  <c r="BU403" i="6"/>
  <c r="BN403" i="6"/>
  <c r="BR403" i="6"/>
  <c r="BV403" i="6"/>
  <c r="BZ403" i="6"/>
  <c r="BO403" i="6"/>
  <c r="BS403" i="6"/>
  <c r="BW403" i="6"/>
  <c r="BL399" i="6"/>
  <c r="BP399" i="6"/>
  <c r="BT399" i="6"/>
  <c r="BX399" i="6"/>
  <c r="BM399" i="6"/>
  <c r="BQ399" i="6"/>
  <c r="BU399" i="6"/>
  <c r="BN399" i="6"/>
  <c r="BR399" i="6"/>
  <c r="BV399" i="6"/>
  <c r="BZ399" i="6"/>
  <c r="BO399" i="6"/>
  <c r="BS399" i="6"/>
  <c r="BW399" i="6"/>
  <c r="BL396" i="6"/>
  <c r="BP396" i="6"/>
  <c r="BT396" i="6"/>
  <c r="BX396" i="6"/>
  <c r="BM396" i="6"/>
  <c r="BQ396" i="6"/>
  <c r="BU396" i="6"/>
  <c r="BN396" i="6"/>
  <c r="BR396" i="6"/>
  <c r="BV396" i="6"/>
  <c r="BZ396" i="6"/>
  <c r="BO396" i="6"/>
  <c r="BS396" i="6"/>
  <c r="BW396" i="6"/>
  <c r="BL392" i="6"/>
  <c r="BP392" i="6"/>
  <c r="BT392" i="6"/>
  <c r="BX392" i="6"/>
  <c r="BM392" i="6"/>
  <c r="BQ392" i="6"/>
  <c r="BU392" i="6"/>
  <c r="BN392" i="6"/>
  <c r="BR392" i="6"/>
  <c r="BV392" i="6"/>
  <c r="BZ392" i="6"/>
  <c r="BO392" i="6"/>
  <c r="BS392" i="6"/>
  <c r="BW392" i="6"/>
  <c r="BL389" i="6"/>
  <c r="BP389" i="6"/>
  <c r="BT389" i="6"/>
  <c r="BX389" i="6"/>
  <c r="BM389" i="6"/>
  <c r="BQ389" i="6"/>
  <c r="BU389" i="6"/>
  <c r="BN389" i="6"/>
  <c r="BR389" i="6"/>
  <c r="BV389" i="6"/>
  <c r="BZ389" i="6"/>
  <c r="BO389" i="6"/>
  <c r="BS389" i="6"/>
  <c r="BW389" i="6"/>
  <c r="BL386" i="6"/>
  <c r="BP386" i="6"/>
  <c r="BT386" i="6"/>
  <c r="BX386" i="6"/>
  <c r="BM386" i="6"/>
  <c r="BQ386" i="6"/>
  <c r="BU386" i="6"/>
  <c r="BN386" i="6"/>
  <c r="BR386" i="6"/>
  <c r="BV386" i="6"/>
  <c r="BZ386" i="6"/>
  <c r="BO386" i="6"/>
  <c r="BS386" i="6"/>
  <c r="BW386" i="6"/>
  <c r="BL379" i="6"/>
  <c r="BP379" i="6"/>
  <c r="BT379" i="6"/>
  <c r="BX379" i="6"/>
  <c r="BM379" i="6"/>
  <c r="BQ379" i="6"/>
  <c r="BU379" i="6"/>
  <c r="BN379" i="6"/>
  <c r="BR379" i="6"/>
  <c r="BV379" i="6"/>
  <c r="BZ379" i="6"/>
  <c r="BO379" i="6"/>
  <c r="BS379" i="6"/>
  <c r="BW379" i="6"/>
  <c r="BL375" i="6"/>
  <c r="BP375" i="6"/>
  <c r="BT375" i="6"/>
  <c r="BX375" i="6"/>
  <c r="BM375" i="6"/>
  <c r="BQ375" i="6"/>
  <c r="BU375" i="6"/>
  <c r="BN375" i="6"/>
  <c r="BR375" i="6"/>
  <c r="BV375" i="6"/>
  <c r="BZ375" i="6"/>
  <c r="BO375" i="6"/>
  <c r="BS375" i="6"/>
  <c r="BW375" i="6"/>
  <c r="BL370" i="6"/>
  <c r="BP370" i="6"/>
  <c r="BT370" i="6"/>
  <c r="BX370" i="6"/>
  <c r="BM370" i="6"/>
  <c r="BQ370" i="6"/>
  <c r="BU370" i="6"/>
  <c r="BN370" i="6"/>
  <c r="BR370" i="6"/>
  <c r="BV370" i="6"/>
  <c r="BZ370" i="6"/>
  <c r="BO370" i="6"/>
  <c r="BS370" i="6"/>
  <c r="BW370" i="6"/>
  <c r="BL367" i="6"/>
  <c r="BP367" i="6"/>
  <c r="BT367" i="6"/>
  <c r="BX367" i="6"/>
  <c r="BM367" i="6"/>
  <c r="BQ367" i="6"/>
  <c r="BU367" i="6"/>
  <c r="BN367" i="6"/>
  <c r="BR367" i="6"/>
  <c r="BV367" i="6"/>
  <c r="BZ367" i="6"/>
  <c r="BO367" i="6"/>
  <c r="BS367" i="6"/>
  <c r="BW367" i="6"/>
  <c r="BM362" i="6"/>
  <c r="BQ362" i="6"/>
  <c r="BU362" i="6"/>
  <c r="BN362" i="6"/>
  <c r="BR362" i="6"/>
  <c r="BV362" i="6"/>
  <c r="BZ362" i="6"/>
  <c r="BO362" i="6"/>
  <c r="BW362" i="6"/>
  <c r="BP362" i="6"/>
  <c r="BX362" i="6"/>
  <c r="BS362" i="6"/>
  <c r="BL362" i="6"/>
  <c r="BT362" i="6"/>
  <c r="BM359" i="6"/>
  <c r="BQ359" i="6"/>
  <c r="BU359" i="6"/>
  <c r="BN359" i="6"/>
  <c r="BR359" i="6"/>
  <c r="BV359" i="6"/>
  <c r="BZ359" i="6"/>
  <c r="BO359" i="6"/>
  <c r="BW359" i="6"/>
  <c r="BP359" i="6"/>
  <c r="BX359" i="6"/>
  <c r="BS359" i="6"/>
  <c r="BL359" i="6"/>
  <c r="BT359" i="6"/>
  <c r="BM354" i="6"/>
  <c r="BQ354" i="6"/>
  <c r="BU354" i="6"/>
  <c r="BN354" i="6"/>
  <c r="BR354" i="6"/>
  <c r="BV354" i="6"/>
  <c r="BZ354" i="6"/>
  <c r="BO354" i="6"/>
  <c r="BW354" i="6"/>
  <c r="BP354" i="6"/>
  <c r="BX354" i="6"/>
  <c r="BS354" i="6"/>
  <c r="BL354" i="6"/>
  <c r="BT354" i="6"/>
  <c r="BM351" i="6"/>
  <c r="BQ351" i="6"/>
  <c r="BU351" i="6"/>
  <c r="BN351" i="6"/>
  <c r="BR351" i="6"/>
  <c r="BV351" i="6"/>
  <c r="BZ351" i="6"/>
  <c r="BO351" i="6"/>
  <c r="BW351" i="6"/>
  <c r="BP351" i="6"/>
  <c r="BX351" i="6"/>
  <c r="BS351" i="6"/>
  <c r="BL351" i="6"/>
  <c r="BT351" i="6"/>
  <c r="BM346" i="6"/>
  <c r="BQ346" i="6"/>
  <c r="BU346" i="6"/>
  <c r="BN346" i="6"/>
  <c r="BR346" i="6"/>
  <c r="BV346" i="6"/>
  <c r="BZ346" i="6"/>
  <c r="BO346" i="6"/>
  <c r="BW346" i="6"/>
  <c r="BP346" i="6"/>
  <c r="BX346" i="6"/>
  <c r="BS346" i="6"/>
  <c r="BL346" i="6"/>
  <c r="BT346" i="6"/>
  <c r="BM343" i="6"/>
  <c r="BQ343" i="6"/>
  <c r="BU343" i="6"/>
  <c r="BN343" i="6"/>
  <c r="BR343" i="6"/>
  <c r="BV343" i="6"/>
  <c r="BZ343" i="6"/>
  <c r="BO343" i="6"/>
  <c r="BW343" i="6"/>
  <c r="BP343" i="6"/>
  <c r="BX343" i="6"/>
  <c r="BS343" i="6"/>
  <c r="BL343" i="6"/>
  <c r="BT343" i="6"/>
  <c r="BM337" i="6"/>
  <c r="BQ337" i="6"/>
  <c r="BU337" i="6"/>
  <c r="BN337" i="6"/>
  <c r="BR337" i="6"/>
  <c r="BV337" i="6"/>
  <c r="BZ337" i="6"/>
  <c r="BO337" i="6"/>
  <c r="BW337" i="6"/>
  <c r="BP337" i="6"/>
  <c r="BX337" i="6"/>
  <c r="BS337" i="6"/>
  <c r="BL337" i="6"/>
  <c r="BT337" i="6"/>
  <c r="BM333" i="6"/>
  <c r="BQ333" i="6"/>
  <c r="BU333" i="6"/>
  <c r="BN333" i="6"/>
  <c r="BR333" i="6"/>
  <c r="BV333" i="6"/>
  <c r="BZ333" i="6"/>
  <c r="BO333" i="6"/>
  <c r="BW333" i="6"/>
  <c r="BP333" i="6"/>
  <c r="BX333" i="6"/>
  <c r="BS333" i="6"/>
  <c r="BL333" i="6"/>
  <c r="BT333" i="6"/>
  <c r="BO329" i="6"/>
  <c r="BS329" i="6"/>
  <c r="BW329" i="6"/>
  <c r="BM329" i="6"/>
  <c r="BQ329" i="6"/>
  <c r="BU329" i="6"/>
  <c r="BN329" i="6"/>
  <c r="BR329" i="6"/>
  <c r="BV329" i="6"/>
  <c r="BZ329" i="6"/>
  <c r="BT329" i="6"/>
  <c r="BX329" i="6"/>
  <c r="BL329" i="6"/>
  <c r="BP329" i="6"/>
  <c r="BO325" i="6"/>
  <c r="BS325" i="6"/>
  <c r="BW325" i="6"/>
  <c r="BM325" i="6"/>
  <c r="BQ325" i="6"/>
  <c r="BU325" i="6"/>
  <c r="BN325" i="6"/>
  <c r="BR325" i="6"/>
  <c r="BV325" i="6"/>
  <c r="BZ325" i="6"/>
  <c r="BT325" i="6"/>
  <c r="BX325" i="6"/>
  <c r="BL325" i="6"/>
  <c r="BP325" i="6"/>
  <c r="BO321" i="6"/>
  <c r="BS321" i="6"/>
  <c r="BW321" i="6"/>
  <c r="BL321" i="6"/>
  <c r="BP321" i="6"/>
  <c r="BT321" i="6"/>
  <c r="BX321" i="6"/>
  <c r="BM321" i="6"/>
  <c r="BQ321" i="6"/>
  <c r="BU321" i="6"/>
  <c r="BN321" i="6"/>
  <c r="BR321" i="6"/>
  <c r="BV321" i="6"/>
  <c r="BZ321" i="6"/>
  <c r="BO317" i="6"/>
  <c r="BS317" i="6"/>
  <c r="BW317" i="6"/>
  <c r="BL317" i="6"/>
  <c r="BP317" i="6"/>
  <c r="BT317" i="6"/>
  <c r="BX317" i="6"/>
  <c r="BM317" i="6"/>
  <c r="BQ317" i="6"/>
  <c r="BU317" i="6"/>
  <c r="BN317" i="6"/>
  <c r="BR317" i="6"/>
  <c r="BV317" i="6"/>
  <c r="BZ317" i="6"/>
  <c r="BO313" i="6"/>
  <c r="BS313" i="6"/>
  <c r="BW313" i="6"/>
  <c r="BL313" i="6"/>
  <c r="BP313" i="6"/>
  <c r="BT313" i="6"/>
  <c r="BX313" i="6"/>
  <c r="BM313" i="6"/>
  <c r="BQ313" i="6"/>
  <c r="BU313" i="6"/>
  <c r="BN313" i="6"/>
  <c r="BR313" i="6"/>
  <c r="BV313" i="6"/>
  <c r="BZ313" i="6"/>
  <c r="BO309" i="6"/>
  <c r="BS309" i="6"/>
  <c r="BW309" i="6"/>
  <c r="BL309" i="6"/>
  <c r="BP309" i="6"/>
  <c r="BT309" i="6"/>
  <c r="BX309" i="6"/>
  <c r="BM309" i="6"/>
  <c r="BQ309" i="6"/>
  <c r="BU309" i="6"/>
  <c r="BN309" i="6"/>
  <c r="BR309" i="6"/>
  <c r="BV309" i="6"/>
  <c r="BZ309" i="6"/>
  <c r="BO305" i="6"/>
  <c r="BS305" i="6"/>
  <c r="BW305" i="6"/>
  <c r="BL305" i="6"/>
  <c r="BP305" i="6"/>
  <c r="BT305" i="6"/>
  <c r="BX305" i="6"/>
  <c r="BM305" i="6"/>
  <c r="BQ305" i="6"/>
  <c r="BU305" i="6"/>
  <c r="BN305" i="6"/>
  <c r="BR305" i="6"/>
  <c r="BV305" i="6"/>
  <c r="BZ305" i="6"/>
  <c r="BO301" i="6"/>
  <c r="BS301" i="6"/>
  <c r="BW301" i="6"/>
  <c r="BL301" i="6"/>
  <c r="BP301" i="6"/>
  <c r="BT301" i="6"/>
  <c r="BX301" i="6"/>
  <c r="BM301" i="6"/>
  <c r="BQ301" i="6"/>
  <c r="BU301" i="6"/>
  <c r="BN301" i="6"/>
  <c r="BR301" i="6"/>
  <c r="BV301" i="6"/>
  <c r="BZ301" i="6"/>
  <c r="BO297" i="6"/>
  <c r="BS297" i="6"/>
  <c r="BW297" i="6"/>
  <c r="BL297" i="6"/>
  <c r="BP297" i="6"/>
  <c r="BT297" i="6"/>
  <c r="BX297" i="6"/>
  <c r="BM297" i="6"/>
  <c r="BQ297" i="6"/>
  <c r="BU297" i="6"/>
  <c r="BN297" i="6"/>
  <c r="BR297" i="6"/>
  <c r="BV297" i="6"/>
  <c r="BZ297" i="6"/>
  <c r="BO293" i="6"/>
  <c r="BS293" i="6"/>
  <c r="BW293" i="6"/>
  <c r="BL293" i="6"/>
  <c r="BP293" i="6"/>
  <c r="BT293" i="6"/>
  <c r="BX293" i="6"/>
  <c r="BM293" i="6"/>
  <c r="BQ293" i="6"/>
  <c r="BU293" i="6"/>
  <c r="BN293" i="6"/>
  <c r="BR293" i="6"/>
  <c r="BV293" i="6"/>
  <c r="BZ293" i="6"/>
  <c r="BO289" i="6"/>
  <c r="BS289" i="6"/>
  <c r="BW289" i="6"/>
  <c r="BL289" i="6"/>
  <c r="BP289" i="6"/>
  <c r="BT289" i="6"/>
  <c r="BX289" i="6"/>
  <c r="BM289" i="6"/>
  <c r="BQ289" i="6"/>
  <c r="BU289" i="6"/>
  <c r="BN289" i="6"/>
  <c r="BR289" i="6"/>
  <c r="BV289" i="6"/>
  <c r="BZ289" i="6"/>
  <c r="BO285" i="6"/>
  <c r="BS285" i="6"/>
  <c r="BN285" i="6"/>
  <c r="BR285" i="6"/>
  <c r="BQ285" i="6"/>
  <c r="BW285" i="6"/>
  <c r="BL285" i="6"/>
  <c r="BT285" i="6"/>
  <c r="BX285" i="6"/>
  <c r="BM285" i="6"/>
  <c r="BU285" i="6"/>
  <c r="BP285" i="6"/>
  <c r="BV285" i="6"/>
  <c r="BZ285" i="6"/>
  <c r="BO281" i="6"/>
  <c r="BS281" i="6"/>
  <c r="BW281" i="6"/>
  <c r="BN281" i="6"/>
  <c r="BR281" i="6"/>
  <c r="BV281" i="6"/>
  <c r="BZ281" i="6"/>
  <c r="BQ281" i="6"/>
  <c r="BL281" i="6"/>
  <c r="BT281" i="6"/>
  <c r="BM281" i="6"/>
  <c r="BU281" i="6"/>
  <c r="BP281" i="6"/>
  <c r="BX281" i="6"/>
  <c r="BO277" i="6"/>
  <c r="BS277" i="6"/>
  <c r="BW277" i="6"/>
  <c r="BN277" i="6"/>
  <c r="BR277" i="6"/>
  <c r="BV277" i="6"/>
  <c r="BZ277" i="6"/>
  <c r="BQ277" i="6"/>
  <c r="BL277" i="6"/>
  <c r="BT277" i="6"/>
  <c r="BM277" i="6"/>
  <c r="BU277" i="6"/>
  <c r="BP277" i="6"/>
  <c r="BX277" i="6"/>
  <c r="BO273" i="6"/>
  <c r="BS273" i="6"/>
  <c r="BW273" i="6"/>
  <c r="BL273" i="6"/>
  <c r="BP273" i="6"/>
  <c r="BT273" i="6"/>
  <c r="BX273" i="6"/>
  <c r="BN273" i="6"/>
  <c r="BR273" i="6"/>
  <c r="BV273" i="6"/>
  <c r="BZ273" i="6"/>
  <c r="BQ273" i="6"/>
  <c r="BU273" i="6"/>
  <c r="BM273" i="6"/>
  <c r="BO269" i="6"/>
  <c r="BS269" i="6"/>
  <c r="BW269" i="6"/>
  <c r="BL269" i="6"/>
  <c r="BP269" i="6"/>
  <c r="BT269" i="6"/>
  <c r="BX269" i="6"/>
  <c r="BN269" i="6"/>
  <c r="BR269" i="6"/>
  <c r="BV269" i="6"/>
  <c r="BZ269" i="6"/>
  <c r="BQ269" i="6"/>
  <c r="BU269" i="6"/>
  <c r="BM269" i="6"/>
  <c r="BO265" i="6"/>
  <c r="BS265" i="6"/>
  <c r="BW265" i="6"/>
  <c r="BL265" i="6"/>
  <c r="BP265" i="6"/>
  <c r="BT265" i="6"/>
  <c r="BX265" i="6"/>
  <c r="BM265" i="6"/>
  <c r="BQ265" i="6"/>
  <c r="BU265" i="6"/>
  <c r="BN265" i="6"/>
  <c r="BR265" i="6"/>
  <c r="BV265" i="6"/>
  <c r="BZ265" i="6"/>
  <c r="BO261" i="6"/>
  <c r="BS261" i="6"/>
  <c r="BW261" i="6"/>
  <c r="BL261" i="6"/>
  <c r="BP261" i="6"/>
  <c r="BT261" i="6"/>
  <c r="BX261" i="6"/>
  <c r="BM261" i="6"/>
  <c r="BQ261" i="6"/>
  <c r="BU261" i="6"/>
  <c r="BN261" i="6"/>
  <c r="BR261" i="6"/>
  <c r="BV261" i="6"/>
  <c r="BZ261" i="6"/>
  <c r="BO257" i="6"/>
  <c r="BS257" i="6"/>
  <c r="BW257" i="6"/>
  <c r="BL257" i="6"/>
  <c r="BP257" i="6"/>
  <c r="BT257" i="6"/>
  <c r="BX257" i="6"/>
  <c r="BM257" i="6"/>
  <c r="BQ257" i="6"/>
  <c r="BU257" i="6"/>
  <c r="BN257" i="6"/>
  <c r="BR257" i="6"/>
  <c r="BV257" i="6"/>
  <c r="BZ257" i="6"/>
  <c r="BL253" i="6"/>
  <c r="BP253" i="6"/>
  <c r="BT253" i="6"/>
  <c r="BX253" i="6"/>
  <c r="BM253" i="6"/>
  <c r="BQ253" i="6"/>
  <c r="BU253" i="6"/>
  <c r="BN253" i="6"/>
  <c r="BV253" i="6"/>
  <c r="BO253" i="6"/>
  <c r="BW253" i="6"/>
  <c r="BR253" i="6"/>
  <c r="BZ253" i="6"/>
  <c r="BS253" i="6"/>
  <c r="BL249" i="6"/>
  <c r="BP249" i="6"/>
  <c r="BT249" i="6"/>
  <c r="BX249" i="6"/>
  <c r="BM249" i="6"/>
  <c r="BQ249" i="6"/>
  <c r="BU249" i="6"/>
  <c r="BN249" i="6"/>
  <c r="BV249" i="6"/>
  <c r="BO249" i="6"/>
  <c r="BW249" i="6"/>
  <c r="BR249" i="6"/>
  <c r="BZ249" i="6"/>
  <c r="BS249" i="6"/>
  <c r="BL245" i="6"/>
  <c r="BP245" i="6"/>
  <c r="BT245" i="6"/>
  <c r="BX245" i="6"/>
  <c r="BM245" i="6"/>
  <c r="BQ245" i="6"/>
  <c r="BU245" i="6"/>
  <c r="BN245" i="6"/>
  <c r="BV245" i="6"/>
  <c r="BO245" i="6"/>
  <c r="BW245" i="6"/>
  <c r="BR245" i="6"/>
  <c r="BZ245" i="6"/>
  <c r="BS245" i="6"/>
  <c r="BL241" i="6"/>
  <c r="BP241" i="6"/>
  <c r="BT241" i="6"/>
  <c r="BX241" i="6"/>
  <c r="BM241" i="6"/>
  <c r="BQ241" i="6"/>
  <c r="BU241" i="6"/>
  <c r="BN241" i="6"/>
  <c r="BV241" i="6"/>
  <c r="BO241" i="6"/>
  <c r="BW241" i="6"/>
  <c r="BR241" i="6"/>
  <c r="BZ241" i="6"/>
  <c r="BS241" i="6"/>
  <c r="BL237" i="6"/>
  <c r="BP237" i="6"/>
  <c r="BT237" i="6"/>
  <c r="BX237" i="6"/>
  <c r="BM237" i="6"/>
  <c r="BQ237" i="6"/>
  <c r="BU237" i="6"/>
  <c r="BN237" i="6"/>
  <c r="BV237" i="6"/>
  <c r="BO237" i="6"/>
  <c r="BW237" i="6"/>
  <c r="BR237" i="6"/>
  <c r="BZ237" i="6"/>
  <c r="BS237" i="6"/>
  <c r="BL233" i="6"/>
  <c r="BP233" i="6"/>
  <c r="BT233" i="6"/>
  <c r="BX233" i="6"/>
  <c r="BM233" i="6"/>
  <c r="BQ233" i="6"/>
  <c r="BU233" i="6"/>
  <c r="BN233" i="6"/>
  <c r="BV233" i="6"/>
  <c r="BO233" i="6"/>
  <c r="BW233" i="6"/>
  <c r="BR233" i="6"/>
  <c r="BZ233" i="6"/>
  <c r="BS233" i="6"/>
  <c r="BL229" i="6"/>
  <c r="BP229" i="6"/>
  <c r="BT229" i="6"/>
  <c r="BX229" i="6"/>
  <c r="BM229" i="6"/>
  <c r="BQ229" i="6"/>
  <c r="BU229" i="6"/>
  <c r="BN229" i="6"/>
  <c r="BV229" i="6"/>
  <c r="BO229" i="6"/>
  <c r="BW229" i="6"/>
  <c r="BR229" i="6"/>
  <c r="BZ229" i="6"/>
  <c r="BS229" i="6"/>
  <c r="BL225" i="6"/>
  <c r="BP225" i="6"/>
  <c r="BT225" i="6"/>
  <c r="BX225" i="6"/>
  <c r="BM225" i="6"/>
  <c r="BQ225" i="6"/>
  <c r="BU225" i="6"/>
  <c r="BN225" i="6"/>
  <c r="BV225" i="6"/>
  <c r="BO225" i="6"/>
  <c r="BW225" i="6"/>
  <c r="BR225" i="6"/>
  <c r="BZ225" i="6"/>
  <c r="BS225" i="6"/>
  <c r="BL221" i="6"/>
  <c r="BP221" i="6"/>
  <c r="BT221" i="6"/>
  <c r="BX221" i="6"/>
  <c r="BM221" i="6"/>
  <c r="BQ221" i="6"/>
  <c r="BU221" i="6"/>
  <c r="BN221" i="6"/>
  <c r="BV221" i="6"/>
  <c r="BO221" i="6"/>
  <c r="BW221" i="6"/>
  <c r="BR221" i="6"/>
  <c r="BZ221" i="6"/>
  <c r="BS221" i="6"/>
  <c r="BL217" i="6"/>
  <c r="BP217" i="6"/>
  <c r="BT217" i="6"/>
  <c r="BX217" i="6"/>
  <c r="BM217" i="6"/>
  <c r="BQ217" i="6"/>
  <c r="BU217" i="6"/>
  <c r="BN217" i="6"/>
  <c r="BV217" i="6"/>
  <c r="BO217" i="6"/>
  <c r="BW217" i="6"/>
  <c r="BR217" i="6"/>
  <c r="BZ217" i="6"/>
  <c r="BS217" i="6"/>
  <c r="BL213" i="6"/>
  <c r="BP213" i="6"/>
  <c r="BT213" i="6"/>
  <c r="BX213" i="6"/>
  <c r="BM213" i="6"/>
  <c r="BQ213" i="6"/>
  <c r="BU213" i="6"/>
  <c r="BN213" i="6"/>
  <c r="BV213" i="6"/>
  <c r="BO213" i="6"/>
  <c r="BW213" i="6"/>
  <c r="BR213" i="6"/>
  <c r="BZ213" i="6"/>
  <c r="BS213" i="6"/>
  <c r="BL209" i="6"/>
  <c r="BP209" i="6"/>
  <c r="BT209" i="6"/>
  <c r="BX209" i="6"/>
  <c r="BM209" i="6"/>
  <c r="BQ209" i="6"/>
  <c r="BU209" i="6"/>
  <c r="BN209" i="6"/>
  <c r="BV209" i="6"/>
  <c r="BO209" i="6"/>
  <c r="BW209" i="6"/>
  <c r="BR209" i="6"/>
  <c r="BZ209" i="6"/>
  <c r="BS209" i="6"/>
  <c r="BN205" i="6"/>
  <c r="BR205" i="6"/>
  <c r="BV205" i="6"/>
  <c r="BZ205" i="6"/>
  <c r="BO205" i="6"/>
  <c r="BS205" i="6"/>
  <c r="BW205" i="6"/>
  <c r="BL205" i="6"/>
  <c r="BP205" i="6"/>
  <c r="BT205" i="6"/>
  <c r="BX205" i="6"/>
  <c r="BM205" i="6"/>
  <c r="BQ205" i="6"/>
  <c r="BU205" i="6"/>
  <c r="BN201" i="6"/>
  <c r="BR201" i="6"/>
  <c r="BV201" i="6"/>
  <c r="BZ201" i="6"/>
  <c r="BO201" i="6"/>
  <c r="BS201" i="6"/>
  <c r="BW201" i="6"/>
  <c r="BL201" i="6"/>
  <c r="BP201" i="6"/>
  <c r="BT201" i="6"/>
  <c r="BX201" i="6"/>
  <c r="BM201" i="6"/>
  <c r="BQ201" i="6"/>
  <c r="BU201" i="6"/>
  <c r="BN197" i="6"/>
  <c r="BR197" i="6"/>
  <c r="BV197" i="6"/>
  <c r="BZ197" i="6"/>
  <c r="BO197" i="6"/>
  <c r="BS197" i="6"/>
  <c r="BW197" i="6"/>
  <c r="BL197" i="6"/>
  <c r="BP197" i="6"/>
  <c r="BT197" i="6"/>
  <c r="BX197" i="6"/>
  <c r="BM197" i="6"/>
  <c r="BQ197" i="6"/>
  <c r="BU197" i="6"/>
  <c r="BN193" i="6"/>
  <c r="BR193" i="6"/>
  <c r="BV193" i="6"/>
  <c r="BZ193" i="6"/>
  <c r="BO193" i="6"/>
  <c r="BS193" i="6"/>
  <c r="BW193" i="6"/>
  <c r="BL193" i="6"/>
  <c r="BP193" i="6"/>
  <c r="BT193" i="6"/>
  <c r="BX193" i="6"/>
  <c r="BM193" i="6"/>
  <c r="BQ193" i="6"/>
  <c r="BU193" i="6"/>
  <c r="BN189" i="6"/>
  <c r="BR189" i="6"/>
  <c r="BV189" i="6"/>
  <c r="BZ189" i="6"/>
  <c r="BL189" i="6"/>
  <c r="BQ189" i="6"/>
  <c r="BW189" i="6"/>
  <c r="BM189" i="6"/>
  <c r="BS189" i="6"/>
  <c r="BX189" i="6"/>
  <c r="BO189" i="6"/>
  <c r="BT189" i="6"/>
  <c r="BP189" i="6"/>
  <c r="BU189" i="6"/>
  <c r="BN185" i="6"/>
  <c r="BR185" i="6"/>
  <c r="BV185" i="6"/>
  <c r="BZ185" i="6"/>
  <c r="BL185" i="6"/>
  <c r="BQ185" i="6"/>
  <c r="BW185" i="6"/>
  <c r="BM185" i="6"/>
  <c r="BS185" i="6"/>
  <c r="BX185" i="6"/>
  <c r="BO185" i="6"/>
  <c r="BT185" i="6"/>
  <c r="BP185" i="6"/>
  <c r="BU185" i="6"/>
  <c r="BM181" i="6"/>
  <c r="BQ181" i="6"/>
  <c r="BU181" i="6"/>
  <c r="BN181" i="6"/>
  <c r="BR181" i="6"/>
  <c r="BV181" i="6"/>
  <c r="BZ181" i="6"/>
  <c r="BO181" i="6"/>
  <c r="BW181" i="6"/>
  <c r="BP181" i="6"/>
  <c r="BX181" i="6"/>
  <c r="BS181" i="6"/>
  <c r="BL181" i="6"/>
  <c r="BT181" i="6"/>
  <c r="BM177" i="6"/>
  <c r="BQ177" i="6"/>
  <c r="BU177" i="6"/>
  <c r="BN177" i="6"/>
  <c r="BR177" i="6"/>
  <c r="BV177" i="6"/>
  <c r="BZ177" i="6"/>
  <c r="BO177" i="6"/>
  <c r="BW177" i="6"/>
  <c r="BP177" i="6"/>
  <c r="BX177" i="6"/>
  <c r="BS177" i="6"/>
  <c r="BL177" i="6"/>
  <c r="BT177" i="6"/>
  <c r="BM174" i="6"/>
  <c r="BQ174" i="6"/>
  <c r="BU174" i="6"/>
  <c r="BN174" i="6"/>
  <c r="BR174" i="6"/>
  <c r="BV174" i="6"/>
  <c r="BZ174" i="6"/>
  <c r="BO174" i="6"/>
  <c r="BW174" i="6"/>
  <c r="BP174" i="6"/>
  <c r="BX174" i="6"/>
  <c r="BS174" i="6"/>
  <c r="BL174" i="6"/>
  <c r="BT174" i="6"/>
  <c r="BM171" i="6"/>
  <c r="BQ171" i="6"/>
  <c r="BU171" i="6"/>
  <c r="BN171" i="6"/>
  <c r="BR171" i="6"/>
  <c r="BV171" i="6"/>
  <c r="BZ171" i="6"/>
  <c r="BO171" i="6"/>
  <c r="BW171" i="6"/>
  <c r="BP171" i="6"/>
  <c r="BX171" i="6"/>
  <c r="BS171" i="6"/>
  <c r="BL171" i="6"/>
  <c r="BT171" i="6"/>
  <c r="BM168" i="6"/>
  <c r="BQ168" i="6"/>
  <c r="BU168" i="6"/>
  <c r="BN168" i="6"/>
  <c r="BR168" i="6"/>
  <c r="BV168" i="6"/>
  <c r="BZ168" i="6"/>
  <c r="BO168" i="6"/>
  <c r="BW168" i="6"/>
  <c r="BP168" i="6"/>
  <c r="BX168" i="6"/>
  <c r="BS168" i="6"/>
  <c r="BL168" i="6"/>
  <c r="BT168" i="6"/>
  <c r="BM164" i="6"/>
  <c r="BQ164" i="6"/>
  <c r="BU164" i="6"/>
  <c r="BN164" i="6"/>
  <c r="BR164" i="6"/>
  <c r="BV164" i="6"/>
  <c r="BZ164" i="6"/>
  <c r="BO164" i="6"/>
  <c r="BW164" i="6"/>
  <c r="BP164" i="6"/>
  <c r="BX164" i="6"/>
  <c r="BS164" i="6"/>
  <c r="BL164" i="6"/>
  <c r="BT164" i="6"/>
  <c r="BM158" i="6"/>
  <c r="BQ158" i="6"/>
  <c r="BU158" i="6"/>
  <c r="BN158" i="6"/>
  <c r="BR158" i="6"/>
  <c r="BV158" i="6"/>
  <c r="BZ158" i="6"/>
  <c r="BO158" i="6"/>
  <c r="BW158" i="6"/>
  <c r="BP158" i="6"/>
  <c r="BX158" i="6"/>
  <c r="BS158" i="6"/>
  <c r="BL158" i="6"/>
  <c r="BT158" i="6"/>
  <c r="BM155" i="6"/>
  <c r="BQ155" i="6"/>
  <c r="BU155" i="6"/>
  <c r="BN155" i="6"/>
  <c r="BR155" i="6"/>
  <c r="BV155" i="6"/>
  <c r="BZ155" i="6"/>
  <c r="BO155" i="6"/>
  <c r="BW155" i="6"/>
  <c r="BP155" i="6"/>
  <c r="BX155" i="6"/>
  <c r="BS155" i="6"/>
  <c r="BL155" i="6"/>
  <c r="BT155" i="6"/>
  <c r="BO151" i="6"/>
  <c r="BS151" i="6"/>
  <c r="BW151" i="6"/>
  <c r="BM151" i="6"/>
  <c r="BQ151" i="6"/>
  <c r="BU151" i="6"/>
  <c r="BN151" i="6"/>
  <c r="BR151" i="6"/>
  <c r="BV151" i="6"/>
  <c r="BZ151" i="6"/>
  <c r="BT151" i="6"/>
  <c r="BX151" i="6"/>
  <c r="BL151" i="6"/>
  <c r="BP151" i="6"/>
  <c r="BO147" i="6"/>
  <c r="BS147" i="6"/>
  <c r="BW147" i="6"/>
  <c r="BL147" i="6"/>
  <c r="BP147" i="6"/>
  <c r="BT147" i="6"/>
  <c r="BX147" i="6"/>
  <c r="BM147" i="6"/>
  <c r="BQ147" i="6"/>
  <c r="BU147" i="6"/>
  <c r="BN147" i="6"/>
  <c r="BR147" i="6"/>
  <c r="BV147" i="6"/>
  <c r="BZ147" i="6"/>
  <c r="BO143" i="6"/>
  <c r="BS143" i="6"/>
  <c r="BW143" i="6"/>
  <c r="BL143" i="6"/>
  <c r="BP143" i="6"/>
  <c r="BT143" i="6"/>
  <c r="BX143" i="6"/>
  <c r="BM143" i="6"/>
  <c r="BQ143" i="6"/>
  <c r="BU143" i="6"/>
  <c r="BN143" i="6"/>
  <c r="BR143" i="6"/>
  <c r="BV143" i="6"/>
  <c r="BZ143" i="6"/>
  <c r="BO139" i="6"/>
  <c r="BS139" i="6"/>
  <c r="BW139" i="6"/>
  <c r="BN139" i="6"/>
  <c r="BR139" i="6"/>
  <c r="BV139" i="6"/>
  <c r="BZ139" i="6"/>
  <c r="BL139" i="6"/>
  <c r="BT139" i="6"/>
  <c r="BM139" i="6"/>
  <c r="BU139" i="6"/>
  <c r="BP139" i="6"/>
  <c r="BX139" i="6"/>
  <c r="BQ139" i="6"/>
  <c r="BO135" i="6"/>
  <c r="BS135" i="6"/>
  <c r="BW135" i="6"/>
  <c r="BL135" i="6"/>
  <c r="BP135" i="6"/>
  <c r="BT135" i="6"/>
  <c r="BX135" i="6"/>
  <c r="BM135" i="6"/>
  <c r="BQ135" i="6"/>
  <c r="BU135" i="6"/>
  <c r="BN135" i="6"/>
  <c r="BR135" i="6"/>
  <c r="BV135" i="6"/>
  <c r="BZ135" i="6"/>
  <c r="BO131" i="6"/>
  <c r="BS131" i="6"/>
  <c r="BW131" i="6"/>
  <c r="BL131" i="6"/>
  <c r="BP131" i="6"/>
  <c r="BT131" i="6"/>
  <c r="BX131" i="6"/>
  <c r="BM131" i="6"/>
  <c r="BQ131" i="6"/>
  <c r="BU131" i="6"/>
  <c r="BN131" i="6"/>
  <c r="BR131" i="6"/>
  <c r="BV131" i="6"/>
  <c r="BZ131" i="6"/>
  <c r="BO127" i="6"/>
  <c r="BS127" i="6"/>
  <c r="BW127" i="6"/>
  <c r="BL127" i="6"/>
  <c r="BP127" i="6"/>
  <c r="BT127" i="6"/>
  <c r="BX127" i="6"/>
  <c r="BM127" i="6"/>
  <c r="BQ127" i="6"/>
  <c r="BU127" i="6"/>
  <c r="BN127" i="6"/>
  <c r="BR127" i="6"/>
  <c r="BV127" i="6"/>
  <c r="BZ127" i="6"/>
  <c r="BO123" i="6"/>
  <c r="BS123" i="6"/>
  <c r="BW123" i="6"/>
  <c r="BL123" i="6"/>
  <c r="BP123" i="6"/>
  <c r="BT123" i="6"/>
  <c r="BX123" i="6"/>
  <c r="BM123" i="6"/>
  <c r="BQ123" i="6"/>
  <c r="BU123" i="6"/>
  <c r="BN123" i="6"/>
  <c r="BR123" i="6"/>
  <c r="BV123" i="6"/>
  <c r="BZ123" i="6"/>
  <c r="BO119" i="6"/>
  <c r="BS119" i="6"/>
  <c r="BW119" i="6"/>
  <c r="BL119" i="6"/>
  <c r="BP119" i="6"/>
  <c r="BT119" i="6"/>
  <c r="BX119" i="6"/>
  <c r="BM119" i="6"/>
  <c r="BQ119" i="6"/>
  <c r="BU119" i="6"/>
  <c r="BN119" i="6"/>
  <c r="BR119" i="6"/>
  <c r="BV119" i="6"/>
  <c r="BZ119" i="6"/>
  <c r="BO115" i="6"/>
  <c r="BS115" i="6"/>
  <c r="BW115" i="6"/>
  <c r="BL115" i="6"/>
  <c r="BP115" i="6"/>
  <c r="BT115" i="6"/>
  <c r="BX115" i="6"/>
  <c r="BM115" i="6"/>
  <c r="BQ115" i="6"/>
  <c r="BU115" i="6"/>
  <c r="BN115" i="6"/>
  <c r="BR115" i="6"/>
  <c r="BV115" i="6"/>
  <c r="BZ115" i="6"/>
  <c r="BO111" i="6"/>
  <c r="BS111" i="6"/>
  <c r="BW111" i="6"/>
  <c r="BL111" i="6"/>
  <c r="BP111" i="6"/>
  <c r="BT111" i="6"/>
  <c r="BX111" i="6"/>
  <c r="BM111" i="6"/>
  <c r="BQ111" i="6"/>
  <c r="BU111" i="6"/>
  <c r="BN111" i="6"/>
  <c r="BR111" i="6"/>
  <c r="BV111" i="6"/>
  <c r="BZ111" i="6"/>
  <c r="BO107" i="6"/>
  <c r="BS107" i="6"/>
  <c r="BW107" i="6"/>
  <c r="BL107" i="6"/>
  <c r="BP107" i="6"/>
  <c r="BT107" i="6"/>
  <c r="BX107" i="6"/>
  <c r="BM107" i="6"/>
  <c r="BQ107" i="6"/>
  <c r="BU107" i="6"/>
  <c r="BN107" i="6"/>
  <c r="BR107" i="6"/>
  <c r="BV107" i="6"/>
  <c r="BZ107" i="6"/>
  <c r="BO103" i="6"/>
  <c r="BM103" i="6"/>
  <c r="BN103" i="6"/>
  <c r="BS103" i="6"/>
  <c r="BW103" i="6"/>
  <c r="BP103" i="6"/>
  <c r="BT103" i="6"/>
  <c r="BX103" i="6"/>
  <c r="BQ103" i="6"/>
  <c r="BU103" i="6"/>
  <c r="BL103" i="6"/>
  <c r="BR103" i="6"/>
  <c r="BV103" i="6"/>
  <c r="BZ103" i="6"/>
  <c r="BO99" i="6"/>
  <c r="BS99" i="6"/>
  <c r="BW99" i="6"/>
  <c r="BM99" i="6"/>
  <c r="BQ99" i="6"/>
  <c r="BU99" i="6"/>
  <c r="BN99" i="6"/>
  <c r="BV99" i="6"/>
  <c r="BP99" i="6"/>
  <c r="BX99" i="6"/>
  <c r="BR99" i="6"/>
  <c r="BZ99" i="6"/>
  <c r="BL99" i="6"/>
  <c r="BT99" i="6"/>
  <c r="BO95" i="6"/>
  <c r="BS95" i="6"/>
  <c r="BW95" i="6"/>
  <c r="BM95" i="6"/>
  <c r="BQ95" i="6"/>
  <c r="BU95" i="6"/>
  <c r="BN95" i="6"/>
  <c r="BR95" i="6"/>
  <c r="BV95" i="6"/>
  <c r="BZ95" i="6"/>
  <c r="BL95" i="6"/>
  <c r="BP95" i="6"/>
  <c r="BT95" i="6"/>
  <c r="BX95" i="6"/>
  <c r="BO91" i="6"/>
  <c r="BS91" i="6"/>
  <c r="BW91" i="6"/>
  <c r="BL91" i="6"/>
  <c r="BP91" i="6"/>
  <c r="BT91" i="6"/>
  <c r="BX91" i="6"/>
  <c r="BM91" i="6"/>
  <c r="BQ91" i="6"/>
  <c r="BU91" i="6"/>
  <c r="BN91" i="6"/>
  <c r="BR91" i="6"/>
  <c r="BV91" i="6"/>
  <c r="BZ91" i="6"/>
  <c r="BO87" i="6"/>
  <c r="BS87" i="6"/>
  <c r="BW87" i="6"/>
  <c r="BM87" i="6"/>
  <c r="BR87" i="6"/>
  <c r="BX87" i="6"/>
  <c r="BN87" i="6"/>
  <c r="BT87" i="6"/>
  <c r="BP87" i="6"/>
  <c r="BU87" i="6"/>
  <c r="BZ87" i="6"/>
  <c r="BL87" i="6"/>
  <c r="BQ87" i="6"/>
  <c r="BV87" i="6"/>
  <c r="BM83" i="6"/>
  <c r="BQ83" i="6"/>
  <c r="BU83" i="6"/>
  <c r="BN83" i="6"/>
  <c r="BR83" i="6"/>
  <c r="BV83" i="6"/>
  <c r="BZ83" i="6"/>
  <c r="BO83" i="6"/>
  <c r="BS83" i="6"/>
  <c r="BW83" i="6"/>
  <c r="BL83" i="6"/>
  <c r="BP83" i="6"/>
  <c r="BT83" i="6"/>
  <c r="BX83" i="6"/>
  <c r="BM79" i="6"/>
  <c r="BQ79" i="6"/>
  <c r="BU79" i="6"/>
  <c r="BN79" i="6"/>
  <c r="BR79" i="6"/>
  <c r="BV79" i="6"/>
  <c r="BZ79" i="6"/>
  <c r="BO79" i="6"/>
  <c r="BS79" i="6"/>
  <c r="BW79" i="6"/>
  <c r="BL79" i="6"/>
  <c r="BP79" i="6"/>
  <c r="BT79" i="6"/>
  <c r="BX79" i="6"/>
  <c r="BM75" i="6"/>
  <c r="BQ75" i="6"/>
  <c r="BU75" i="6"/>
  <c r="BN75" i="6"/>
  <c r="BR75" i="6"/>
  <c r="BV75" i="6"/>
  <c r="BZ75" i="6"/>
  <c r="BO75" i="6"/>
  <c r="BS75" i="6"/>
  <c r="BW75" i="6"/>
  <c r="BL75" i="6"/>
  <c r="BP75" i="6"/>
  <c r="BT75" i="6"/>
  <c r="BX75" i="6"/>
  <c r="BM71" i="6"/>
  <c r="BQ71" i="6"/>
  <c r="BU71" i="6"/>
  <c r="BN71" i="6"/>
  <c r="BR71" i="6"/>
  <c r="BV71" i="6"/>
  <c r="BZ71" i="6"/>
  <c r="BO71" i="6"/>
  <c r="BS71" i="6"/>
  <c r="BW71" i="6"/>
  <c r="BL71" i="6"/>
  <c r="BP71" i="6"/>
  <c r="BT71" i="6"/>
  <c r="BX71" i="6"/>
  <c r="BM67" i="6"/>
  <c r="BQ67" i="6"/>
  <c r="BU67" i="6"/>
  <c r="BN67" i="6"/>
  <c r="BR67" i="6"/>
  <c r="BV67" i="6"/>
  <c r="BZ67" i="6"/>
  <c r="BO67" i="6"/>
  <c r="BS67" i="6"/>
  <c r="BW67" i="6"/>
  <c r="BL67" i="6"/>
  <c r="BP67" i="6"/>
  <c r="BT67" i="6"/>
  <c r="BX67" i="6"/>
  <c r="BM63" i="6"/>
  <c r="BQ63" i="6"/>
  <c r="BU63" i="6"/>
  <c r="BN63" i="6"/>
  <c r="BR63" i="6"/>
  <c r="BV63" i="6"/>
  <c r="BZ63" i="6"/>
  <c r="BO63" i="6"/>
  <c r="BS63" i="6"/>
  <c r="BW63" i="6"/>
  <c r="BL63" i="6"/>
  <c r="BP63" i="6"/>
  <c r="BT63" i="6"/>
  <c r="BX63" i="6"/>
  <c r="BM59" i="6"/>
  <c r="BQ59" i="6"/>
  <c r="BU59" i="6"/>
  <c r="BN59" i="6"/>
  <c r="BR59" i="6"/>
  <c r="BV59" i="6"/>
  <c r="BZ59" i="6"/>
  <c r="BO59" i="6"/>
  <c r="BS59" i="6"/>
  <c r="BW59" i="6"/>
  <c r="BL59" i="6"/>
  <c r="BP59" i="6"/>
  <c r="BT59" i="6"/>
  <c r="BX59" i="6"/>
  <c r="BM55" i="6"/>
  <c r="BQ55" i="6"/>
  <c r="BU55" i="6"/>
  <c r="BN55" i="6"/>
  <c r="BR55" i="6"/>
  <c r="BV55" i="6"/>
  <c r="BZ55" i="6"/>
  <c r="BO55" i="6"/>
  <c r="BS55" i="6"/>
  <c r="BW55" i="6"/>
  <c r="BL55" i="6"/>
  <c r="BP55" i="6"/>
  <c r="BT55" i="6"/>
  <c r="BX55" i="6"/>
  <c r="BM51" i="6"/>
  <c r="BQ51" i="6"/>
  <c r="BU51" i="6"/>
  <c r="BN51" i="6"/>
  <c r="BR51" i="6"/>
  <c r="BV51" i="6"/>
  <c r="BZ51" i="6"/>
  <c r="BO51" i="6"/>
  <c r="BS51" i="6"/>
  <c r="BW51" i="6"/>
  <c r="BL51" i="6"/>
  <c r="BP51" i="6"/>
  <c r="BT51" i="6"/>
  <c r="BX51" i="6"/>
  <c r="BN47" i="6"/>
  <c r="BR47" i="6"/>
  <c r="BV47" i="6"/>
  <c r="BZ47" i="6"/>
  <c r="BO47" i="6"/>
  <c r="BS47" i="6"/>
  <c r="BW47" i="6"/>
  <c r="BL47" i="6"/>
  <c r="BP47" i="6"/>
  <c r="BT47" i="6"/>
  <c r="BX47" i="6"/>
  <c r="BU47" i="6"/>
  <c r="BM47" i="6"/>
  <c r="BQ47" i="6"/>
  <c r="BN43" i="6"/>
  <c r="BR43" i="6"/>
  <c r="BV43" i="6"/>
  <c r="BZ43" i="6"/>
  <c r="BO43" i="6"/>
  <c r="BS43" i="6"/>
  <c r="BW43" i="6"/>
  <c r="BL43" i="6"/>
  <c r="BP43" i="6"/>
  <c r="BT43" i="6"/>
  <c r="BX43" i="6"/>
  <c r="BU43" i="6"/>
  <c r="BM43" i="6"/>
  <c r="BQ43" i="6"/>
  <c r="BN39" i="6"/>
  <c r="BR39" i="6"/>
  <c r="BV39" i="6"/>
  <c r="BZ39" i="6"/>
  <c r="BO39" i="6"/>
  <c r="BS39" i="6"/>
  <c r="BW39" i="6"/>
  <c r="BL39" i="6"/>
  <c r="BP39" i="6"/>
  <c r="BT39" i="6"/>
  <c r="BX39" i="6"/>
  <c r="BU39" i="6"/>
  <c r="BM39" i="6"/>
  <c r="BQ39" i="6"/>
  <c r="BN35" i="6"/>
  <c r="BR35" i="6"/>
  <c r="BV35" i="6"/>
  <c r="BZ35" i="6"/>
  <c r="BO35" i="6"/>
  <c r="BS35" i="6"/>
  <c r="BW35" i="6"/>
  <c r="BL35" i="6"/>
  <c r="BP35" i="6"/>
  <c r="BT35" i="6"/>
  <c r="BX35" i="6"/>
  <c r="BU35" i="6"/>
  <c r="BM35" i="6"/>
  <c r="BQ35" i="6"/>
  <c r="BN31" i="6"/>
  <c r="BR31" i="6"/>
  <c r="BV31" i="6"/>
  <c r="BZ31" i="6"/>
  <c r="BO31" i="6"/>
  <c r="BS31" i="6"/>
  <c r="BW31" i="6"/>
  <c r="BL31" i="6"/>
  <c r="BP31" i="6"/>
  <c r="BT31" i="6"/>
  <c r="BX31" i="6"/>
  <c r="BU31" i="6"/>
  <c r="BM31" i="6"/>
  <c r="BQ31" i="6"/>
  <c r="BN27" i="6"/>
  <c r="BR27" i="6"/>
  <c r="BV27" i="6"/>
  <c r="BZ27" i="6"/>
  <c r="BO27" i="6"/>
  <c r="BS27" i="6"/>
  <c r="BW27" i="6"/>
  <c r="BL27" i="6"/>
  <c r="BP27" i="6"/>
  <c r="BT27" i="6"/>
  <c r="BX27" i="6"/>
  <c r="BU27" i="6"/>
  <c r="BM27" i="6"/>
  <c r="BQ27" i="6"/>
  <c r="BN23" i="6"/>
  <c r="BR23" i="6"/>
  <c r="BV23" i="6"/>
  <c r="BZ23" i="6"/>
  <c r="BO23" i="6"/>
  <c r="BS23" i="6"/>
  <c r="BW23" i="6"/>
  <c r="BL23" i="6"/>
  <c r="BP23" i="6"/>
  <c r="BT23" i="6"/>
  <c r="BX23" i="6"/>
  <c r="BU23" i="6"/>
  <c r="BM23" i="6"/>
  <c r="BQ23" i="6"/>
  <c r="BN19" i="6"/>
  <c r="BR19" i="6"/>
  <c r="BV19" i="6"/>
  <c r="BZ19" i="6"/>
  <c r="BO19" i="6"/>
  <c r="BS19" i="6"/>
  <c r="BW19" i="6"/>
  <c r="BL19" i="6"/>
  <c r="BP19" i="6"/>
  <c r="BT19" i="6"/>
  <c r="BX19" i="6"/>
  <c r="BU19" i="6"/>
  <c r="BM19" i="6"/>
  <c r="BQ19" i="6"/>
  <c r="BN15" i="6"/>
  <c r="BR15" i="6"/>
  <c r="BV15" i="6"/>
  <c r="BZ15" i="6"/>
  <c r="BO15" i="6"/>
  <c r="BS15" i="6"/>
  <c r="BW15" i="6"/>
  <c r="BL15" i="6"/>
  <c r="BP15" i="6"/>
  <c r="BT15" i="6"/>
  <c r="BX15" i="6"/>
  <c r="BU15" i="6"/>
  <c r="BM15" i="6"/>
  <c r="BQ15" i="6"/>
  <c r="BN11" i="6"/>
  <c r="BR11" i="6"/>
  <c r="BV11" i="6"/>
  <c r="BZ11" i="6"/>
  <c r="BO11" i="6"/>
  <c r="BS11" i="6"/>
  <c r="BW11" i="6"/>
  <c r="BL11" i="6"/>
  <c r="BP11" i="6"/>
  <c r="BT11" i="6"/>
  <c r="BX11" i="6"/>
  <c r="BU11" i="6"/>
  <c r="BM11" i="6"/>
  <c r="BQ11" i="6"/>
  <c r="BN7" i="6"/>
  <c r="BR7" i="6"/>
  <c r="BV7" i="6"/>
  <c r="BZ7" i="6"/>
  <c r="BO7" i="6"/>
  <c r="BS7" i="6"/>
  <c r="BW7" i="6"/>
  <c r="BL7" i="6"/>
  <c r="BP7" i="6"/>
  <c r="BT7" i="6"/>
  <c r="BX7" i="6"/>
  <c r="BU7" i="6"/>
  <c r="BM7" i="6"/>
  <c r="BQ7" i="6"/>
  <c r="BL500" i="6"/>
  <c r="BP500" i="6"/>
  <c r="BT500" i="6"/>
  <c r="BX500" i="6"/>
  <c r="BM500" i="6"/>
  <c r="BQ500" i="6"/>
  <c r="BU500" i="6"/>
  <c r="BN500" i="6"/>
  <c r="BR500" i="6"/>
  <c r="BV500" i="6"/>
  <c r="BZ500" i="6"/>
  <c r="BO500" i="6"/>
  <c r="BS500" i="6"/>
  <c r="BW500" i="6"/>
  <c r="BL496" i="6"/>
  <c r="BP496" i="6"/>
  <c r="BT496" i="6"/>
  <c r="BX496" i="6"/>
  <c r="BM496" i="6"/>
  <c r="BQ496" i="6"/>
  <c r="BU496" i="6"/>
  <c r="BN496" i="6"/>
  <c r="BR496" i="6"/>
  <c r="BV496" i="6"/>
  <c r="BZ496" i="6"/>
  <c r="BO496" i="6"/>
  <c r="BS496" i="6"/>
  <c r="BW496" i="6"/>
  <c r="BL493" i="6"/>
  <c r="BP493" i="6"/>
  <c r="BT493" i="6"/>
  <c r="BX493" i="6"/>
  <c r="BM493" i="6"/>
  <c r="BQ493" i="6"/>
  <c r="BU493" i="6"/>
  <c r="BN493" i="6"/>
  <c r="BR493" i="6"/>
  <c r="BV493" i="6"/>
  <c r="BZ493" i="6"/>
  <c r="BO493" i="6"/>
  <c r="BS493" i="6"/>
  <c r="BW493" i="6"/>
  <c r="BL489" i="6"/>
  <c r="BP489" i="6"/>
  <c r="BT489" i="6"/>
  <c r="BX489" i="6"/>
  <c r="BM489" i="6"/>
  <c r="BQ489" i="6"/>
  <c r="BU489" i="6"/>
  <c r="BN489" i="6"/>
  <c r="BR489" i="6"/>
  <c r="BV489" i="6"/>
  <c r="BZ489" i="6"/>
  <c r="BO489" i="6"/>
  <c r="BS489" i="6"/>
  <c r="BW489" i="6"/>
  <c r="BL486" i="6"/>
  <c r="BP486" i="6"/>
  <c r="BT486" i="6"/>
  <c r="BX486" i="6"/>
  <c r="BM486" i="6"/>
  <c r="BQ486" i="6"/>
  <c r="BU486" i="6"/>
  <c r="BN486" i="6"/>
  <c r="BR486" i="6"/>
  <c r="BV486" i="6"/>
  <c r="BZ486" i="6"/>
  <c r="BO486" i="6"/>
  <c r="BS486" i="6"/>
  <c r="BW486" i="6"/>
  <c r="BL483" i="6"/>
  <c r="BP483" i="6"/>
  <c r="BT483" i="6"/>
  <c r="BX483" i="6"/>
  <c r="BM483" i="6"/>
  <c r="BQ483" i="6"/>
  <c r="BU483" i="6"/>
  <c r="BN483" i="6"/>
  <c r="BR483" i="6"/>
  <c r="BV483" i="6"/>
  <c r="BZ483" i="6"/>
  <c r="BO483" i="6"/>
  <c r="BS483" i="6"/>
  <c r="BW483" i="6"/>
  <c r="BO479" i="6"/>
  <c r="BS479" i="6"/>
  <c r="BW479" i="6"/>
  <c r="BN479" i="6"/>
  <c r="BT479" i="6"/>
  <c r="BP479" i="6"/>
  <c r="BU479" i="6"/>
  <c r="BZ479" i="6"/>
  <c r="BL479" i="6"/>
  <c r="BQ479" i="6"/>
  <c r="BV479" i="6"/>
  <c r="BM479" i="6"/>
  <c r="BR479" i="6"/>
  <c r="BX479" i="6"/>
  <c r="BO476" i="6"/>
  <c r="BS476" i="6"/>
  <c r="BW476" i="6"/>
  <c r="BM476" i="6"/>
  <c r="BR476" i="6"/>
  <c r="BX476" i="6"/>
  <c r="BN476" i="6"/>
  <c r="BT476" i="6"/>
  <c r="BP476" i="6"/>
  <c r="BU476" i="6"/>
  <c r="BZ476" i="6"/>
  <c r="BL476" i="6"/>
  <c r="BQ476" i="6"/>
  <c r="BV476" i="6"/>
  <c r="BN472" i="6"/>
  <c r="BR472" i="6"/>
  <c r="BV472" i="6"/>
  <c r="BZ472" i="6"/>
  <c r="BO472" i="6"/>
  <c r="BS472" i="6"/>
  <c r="BW472" i="6"/>
  <c r="BP472" i="6"/>
  <c r="BX472" i="6"/>
  <c r="BQ472" i="6"/>
  <c r="BL472" i="6"/>
  <c r="BT472" i="6"/>
  <c r="BM472" i="6"/>
  <c r="BU472" i="6"/>
  <c r="BN469" i="6"/>
  <c r="BR469" i="6"/>
  <c r="BV469" i="6"/>
  <c r="BZ469" i="6"/>
  <c r="BO469" i="6"/>
  <c r="BS469" i="6"/>
  <c r="BW469" i="6"/>
  <c r="BM469" i="6"/>
  <c r="BU469" i="6"/>
  <c r="BP469" i="6"/>
  <c r="BX469" i="6"/>
  <c r="BQ469" i="6"/>
  <c r="BL469" i="6"/>
  <c r="BT469" i="6"/>
  <c r="BN466" i="6"/>
  <c r="BR466" i="6"/>
  <c r="BV466" i="6"/>
  <c r="BZ466" i="6"/>
  <c r="BO466" i="6"/>
  <c r="BS466" i="6"/>
  <c r="BW466" i="6"/>
  <c r="BL466" i="6"/>
  <c r="BT466" i="6"/>
  <c r="BM466" i="6"/>
  <c r="BU466" i="6"/>
  <c r="BP466" i="6"/>
  <c r="BX466" i="6"/>
  <c r="BQ466" i="6"/>
  <c r="BN459" i="6"/>
  <c r="BR459" i="6"/>
  <c r="BV459" i="6"/>
  <c r="BZ459" i="6"/>
  <c r="BO459" i="6"/>
  <c r="BS459" i="6"/>
  <c r="BW459" i="6"/>
  <c r="BQ459" i="6"/>
  <c r="BL459" i="6"/>
  <c r="BT459" i="6"/>
  <c r="BM459" i="6"/>
  <c r="BU459" i="6"/>
  <c r="BP459" i="6"/>
  <c r="BX459" i="6"/>
  <c r="BN455" i="6"/>
  <c r="BR455" i="6"/>
  <c r="BV455" i="6"/>
  <c r="BZ455" i="6"/>
  <c r="BO455" i="6"/>
  <c r="BS455" i="6"/>
  <c r="BW455" i="6"/>
  <c r="BQ455" i="6"/>
  <c r="BL455" i="6"/>
  <c r="BT455" i="6"/>
  <c r="BM455" i="6"/>
  <c r="BU455" i="6"/>
  <c r="BP455" i="6"/>
  <c r="BX455" i="6"/>
  <c r="BN449" i="6"/>
  <c r="BR449" i="6"/>
  <c r="BV449" i="6"/>
  <c r="BZ449" i="6"/>
  <c r="BO449" i="6"/>
  <c r="BS449" i="6"/>
  <c r="BW449" i="6"/>
  <c r="BM449" i="6"/>
  <c r="BU449" i="6"/>
  <c r="BP449" i="6"/>
  <c r="BX449" i="6"/>
  <c r="BQ449" i="6"/>
  <c r="BL449" i="6"/>
  <c r="BT449" i="6"/>
  <c r="BN446" i="6"/>
  <c r="BR446" i="6"/>
  <c r="BV446" i="6"/>
  <c r="BZ446" i="6"/>
  <c r="BO446" i="6"/>
  <c r="BS446" i="6"/>
  <c r="BW446" i="6"/>
  <c r="BL446" i="6"/>
  <c r="BT446" i="6"/>
  <c r="BM446" i="6"/>
  <c r="BU446" i="6"/>
  <c r="BP446" i="6"/>
  <c r="BX446" i="6"/>
  <c r="BQ446" i="6"/>
  <c r="BN442" i="6"/>
  <c r="BR442" i="6"/>
  <c r="BV442" i="6"/>
  <c r="BZ442" i="6"/>
  <c r="BO442" i="6"/>
  <c r="BS442" i="6"/>
  <c r="BW442" i="6"/>
  <c r="BL442" i="6"/>
  <c r="BT442" i="6"/>
  <c r="BM442" i="6"/>
  <c r="BU442" i="6"/>
  <c r="BP442" i="6"/>
  <c r="BX442" i="6"/>
  <c r="BQ442" i="6"/>
  <c r="BN436" i="6"/>
  <c r="BR436" i="6"/>
  <c r="BV436" i="6"/>
  <c r="BZ436" i="6"/>
  <c r="BO436" i="6"/>
  <c r="BS436" i="6"/>
  <c r="BW436" i="6"/>
  <c r="BP436" i="6"/>
  <c r="BX436" i="6"/>
  <c r="BQ436" i="6"/>
  <c r="BL436" i="6"/>
  <c r="BT436" i="6"/>
  <c r="BM436" i="6"/>
  <c r="BU436" i="6"/>
  <c r="BN432" i="6"/>
  <c r="BR432" i="6"/>
  <c r="BV432" i="6"/>
  <c r="BZ432" i="6"/>
  <c r="BO432" i="6"/>
  <c r="BS432" i="6"/>
  <c r="BW432" i="6"/>
  <c r="BP432" i="6"/>
  <c r="BX432" i="6"/>
  <c r="BQ432" i="6"/>
  <c r="BL432" i="6"/>
  <c r="BT432" i="6"/>
  <c r="BM432" i="6"/>
  <c r="BU432" i="6"/>
  <c r="BL429" i="6"/>
  <c r="BP429" i="6"/>
  <c r="BT429" i="6"/>
  <c r="BX429" i="6"/>
  <c r="BM429" i="6"/>
  <c r="BQ429" i="6"/>
  <c r="BU429" i="6"/>
  <c r="BN429" i="6"/>
  <c r="BR429" i="6"/>
  <c r="BV429" i="6"/>
  <c r="BZ429" i="6"/>
  <c r="BO429" i="6"/>
  <c r="BS429" i="6"/>
  <c r="BW429" i="6"/>
  <c r="BL425" i="6"/>
  <c r="BP425" i="6"/>
  <c r="BT425" i="6"/>
  <c r="BX425" i="6"/>
  <c r="BM425" i="6"/>
  <c r="BQ425" i="6"/>
  <c r="BU425" i="6"/>
  <c r="BN425" i="6"/>
  <c r="BR425" i="6"/>
  <c r="BV425" i="6"/>
  <c r="BZ425" i="6"/>
  <c r="BO425" i="6"/>
  <c r="BS425" i="6"/>
  <c r="BW425" i="6"/>
  <c r="BL422" i="6"/>
  <c r="BP422" i="6"/>
  <c r="BT422" i="6"/>
  <c r="BX422" i="6"/>
  <c r="BM422" i="6"/>
  <c r="BQ422" i="6"/>
  <c r="BU422" i="6"/>
  <c r="BN422" i="6"/>
  <c r="BR422" i="6"/>
  <c r="BV422" i="6"/>
  <c r="BZ422" i="6"/>
  <c r="BO422" i="6"/>
  <c r="BS422" i="6"/>
  <c r="BW422" i="6"/>
  <c r="BL419" i="6"/>
  <c r="BP419" i="6"/>
  <c r="BT419" i="6"/>
  <c r="BX419" i="6"/>
  <c r="BM419" i="6"/>
  <c r="BQ419" i="6"/>
  <c r="BU419" i="6"/>
  <c r="BN419" i="6"/>
  <c r="BR419" i="6"/>
  <c r="BV419" i="6"/>
  <c r="BZ419" i="6"/>
  <c r="BO419" i="6"/>
  <c r="BS419" i="6"/>
  <c r="BW419" i="6"/>
  <c r="BL415" i="6"/>
  <c r="BP415" i="6"/>
  <c r="BT415" i="6"/>
  <c r="BX415" i="6"/>
  <c r="BM415" i="6"/>
  <c r="BQ415" i="6"/>
  <c r="BU415" i="6"/>
  <c r="BN415" i="6"/>
  <c r="BR415" i="6"/>
  <c r="BV415" i="6"/>
  <c r="BZ415" i="6"/>
  <c r="BO415" i="6"/>
  <c r="BS415" i="6"/>
  <c r="BW415" i="6"/>
  <c r="BL412" i="6"/>
  <c r="BP412" i="6"/>
  <c r="BT412" i="6"/>
  <c r="BX412" i="6"/>
  <c r="BM412" i="6"/>
  <c r="BQ412" i="6"/>
  <c r="BU412" i="6"/>
  <c r="BN412" i="6"/>
  <c r="BR412" i="6"/>
  <c r="BV412" i="6"/>
  <c r="BZ412" i="6"/>
  <c r="BO412" i="6"/>
  <c r="BS412" i="6"/>
  <c r="BW412" i="6"/>
  <c r="BL408" i="6"/>
  <c r="BP408" i="6"/>
  <c r="BT408" i="6"/>
  <c r="BX408" i="6"/>
  <c r="BM408" i="6"/>
  <c r="BQ408" i="6"/>
  <c r="BU408" i="6"/>
  <c r="BN408" i="6"/>
  <c r="BR408" i="6"/>
  <c r="BV408" i="6"/>
  <c r="BZ408" i="6"/>
  <c r="BO408" i="6"/>
  <c r="BS408" i="6"/>
  <c r="BW408" i="6"/>
  <c r="BL405" i="6"/>
  <c r="BP405" i="6"/>
  <c r="BT405" i="6"/>
  <c r="BX405" i="6"/>
  <c r="BM405" i="6"/>
  <c r="BQ405" i="6"/>
  <c r="BU405" i="6"/>
  <c r="BN405" i="6"/>
  <c r="BR405" i="6"/>
  <c r="BV405" i="6"/>
  <c r="BZ405" i="6"/>
  <c r="BO405" i="6"/>
  <c r="BS405" i="6"/>
  <c r="BW405" i="6"/>
  <c r="BL402" i="6"/>
  <c r="BP402" i="6"/>
  <c r="BT402" i="6"/>
  <c r="BX402" i="6"/>
  <c r="BM402" i="6"/>
  <c r="BQ402" i="6"/>
  <c r="BU402" i="6"/>
  <c r="BN402" i="6"/>
  <c r="BR402" i="6"/>
  <c r="BV402" i="6"/>
  <c r="BZ402" i="6"/>
  <c r="BO402" i="6"/>
  <c r="BS402" i="6"/>
  <c r="BW402" i="6"/>
  <c r="BL395" i="6"/>
  <c r="BP395" i="6"/>
  <c r="BT395" i="6"/>
  <c r="BX395" i="6"/>
  <c r="BM395" i="6"/>
  <c r="BQ395" i="6"/>
  <c r="BU395" i="6"/>
  <c r="BN395" i="6"/>
  <c r="BR395" i="6"/>
  <c r="BV395" i="6"/>
  <c r="BZ395" i="6"/>
  <c r="BO395" i="6"/>
  <c r="BS395" i="6"/>
  <c r="BW395" i="6"/>
  <c r="BL391" i="6"/>
  <c r="BP391" i="6"/>
  <c r="BT391" i="6"/>
  <c r="BX391" i="6"/>
  <c r="BM391" i="6"/>
  <c r="BQ391" i="6"/>
  <c r="BU391" i="6"/>
  <c r="BN391" i="6"/>
  <c r="BR391" i="6"/>
  <c r="BV391" i="6"/>
  <c r="BZ391" i="6"/>
  <c r="BO391" i="6"/>
  <c r="BS391" i="6"/>
  <c r="BW391" i="6"/>
  <c r="BL385" i="6"/>
  <c r="BP385" i="6"/>
  <c r="BT385" i="6"/>
  <c r="BX385" i="6"/>
  <c r="BM385" i="6"/>
  <c r="BQ385" i="6"/>
  <c r="BU385" i="6"/>
  <c r="BN385" i="6"/>
  <c r="BR385" i="6"/>
  <c r="BV385" i="6"/>
  <c r="BZ385" i="6"/>
  <c r="BO385" i="6"/>
  <c r="BS385" i="6"/>
  <c r="BW385" i="6"/>
  <c r="BL382" i="6"/>
  <c r="BP382" i="6"/>
  <c r="BT382" i="6"/>
  <c r="BX382" i="6"/>
  <c r="BM382" i="6"/>
  <c r="BQ382" i="6"/>
  <c r="BU382" i="6"/>
  <c r="BN382" i="6"/>
  <c r="BR382" i="6"/>
  <c r="BV382" i="6"/>
  <c r="BZ382" i="6"/>
  <c r="BO382" i="6"/>
  <c r="BS382" i="6"/>
  <c r="BW382" i="6"/>
  <c r="BL378" i="6"/>
  <c r="BP378" i="6"/>
  <c r="BT378" i="6"/>
  <c r="BX378" i="6"/>
  <c r="BM378" i="6"/>
  <c r="BQ378" i="6"/>
  <c r="BU378" i="6"/>
  <c r="BN378" i="6"/>
  <c r="BR378" i="6"/>
  <c r="BV378" i="6"/>
  <c r="BZ378" i="6"/>
  <c r="BO378" i="6"/>
  <c r="BS378" i="6"/>
  <c r="BW378" i="6"/>
  <c r="BL372" i="6"/>
  <c r="BP372" i="6"/>
  <c r="BT372" i="6"/>
  <c r="BX372" i="6"/>
  <c r="BM372" i="6"/>
  <c r="BQ372" i="6"/>
  <c r="BU372" i="6"/>
  <c r="BN372" i="6"/>
  <c r="BR372" i="6"/>
  <c r="BV372" i="6"/>
  <c r="BZ372" i="6"/>
  <c r="BO372" i="6"/>
  <c r="BS372" i="6"/>
  <c r="BW372" i="6"/>
  <c r="BL369" i="6"/>
  <c r="BP369" i="6"/>
  <c r="BT369" i="6"/>
  <c r="BX369" i="6"/>
  <c r="BM369" i="6"/>
  <c r="BQ369" i="6"/>
  <c r="BU369" i="6"/>
  <c r="BN369" i="6"/>
  <c r="BR369" i="6"/>
  <c r="BV369" i="6"/>
  <c r="BZ369" i="6"/>
  <c r="BO369" i="6"/>
  <c r="BS369" i="6"/>
  <c r="BW369" i="6"/>
  <c r="BL364" i="6"/>
  <c r="BP364" i="6"/>
  <c r="BT364" i="6"/>
  <c r="BX364" i="6"/>
  <c r="BM364" i="6"/>
  <c r="BQ364" i="6"/>
  <c r="BU364" i="6"/>
  <c r="BN364" i="6"/>
  <c r="BR364" i="6"/>
  <c r="BV364" i="6"/>
  <c r="BZ364" i="6"/>
  <c r="BO364" i="6"/>
  <c r="BS364" i="6"/>
  <c r="BW364" i="6"/>
  <c r="BM361" i="6"/>
  <c r="BQ361" i="6"/>
  <c r="BU361" i="6"/>
  <c r="BN361" i="6"/>
  <c r="BR361" i="6"/>
  <c r="BV361" i="6"/>
  <c r="BZ361" i="6"/>
  <c r="BO361" i="6"/>
  <c r="BW361" i="6"/>
  <c r="BP361" i="6"/>
  <c r="BX361" i="6"/>
  <c r="BS361" i="6"/>
  <c r="BL361" i="6"/>
  <c r="BT361" i="6"/>
  <c r="BM356" i="6"/>
  <c r="BQ356" i="6"/>
  <c r="BU356" i="6"/>
  <c r="BN356" i="6"/>
  <c r="BR356" i="6"/>
  <c r="BV356" i="6"/>
  <c r="BZ356" i="6"/>
  <c r="BO356" i="6"/>
  <c r="BW356" i="6"/>
  <c r="BP356" i="6"/>
  <c r="BX356" i="6"/>
  <c r="BS356" i="6"/>
  <c r="BL356" i="6"/>
  <c r="BT356" i="6"/>
  <c r="BM353" i="6"/>
  <c r="BQ353" i="6"/>
  <c r="BU353" i="6"/>
  <c r="BN353" i="6"/>
  <c r="BR353" i="6"/>
  <c r="BV353" i="6"/>
  <c r="BZ353" i="6"/>
  <c r="BO353" i="6"/>
  <c r="BW353" i="6"/>
  <c r="BP353" i="6"/>
  <c r="BX353" i="6"/>
  <c r="BS353" i="6"/>
  <c r="BL353" i="6"/>
  <c r="BT353" i="6"/>
  <c r="BM348" i="6"/>
  <c r="BQ348" i="6"/>
  <c r="BU348" i="6"/>
  <c r="BN348" i="6"/>
  <c r="BR348" i="6"/>
  <c r="BV348" i="6"/>
  <c r="BZ348" i="6"/>
  <c r="BO348" i="6"/>
  <c r="BW348" i="6"/>
  <c r="BP348" i="6"/>
  <c r="BX348" i="6"/>
  <c r="BS348" i="6"/>
  <c r="BL348" i="6"/>
  <c r="BT348" i="6"/>
  <c r="BM345" i="6"/>
  <c r="BQ345" i="6"/>
  <c r="BU345" i="6"/>
  <c r="BN345" i="6"/>
  <c r="BR345" i="6"/>
  <c r="BV345" i="6"/>
  <c r="BZ345" i="6"/>
  <c r="BO345" i="6"/>
  <c r="BW345" i="6"/>
  <c r="BP345" i="6"/>
  <c r="BX345" i="6"/>
  <c r="BS345" i="6"/>
  <c r="BL345" i="6"/>
  <c r="BT345" i="6"/>
  <c r="BM340" i="6"/>
  <c r="BQ340" i="6"/>
  <c r="BU340" i="6"/>
  <c r="BN340" i="6"/>
  <c r="BR340" i="6"/>
  <c r="BV340" i="6"/>
  <c r="BZ340" i="6"/>
  <c r="BO340" i="6"/>
  <c r="BW340" i="6"/>
  <c r="BP340" i="6"/>
  <c r="BX340" i="6"/>
  <c r="BS340" i="6"/>
  <c r="BL340" i="6"/>
  <c r="BT340" i="6"/>
  <c r="BM336" i="6"/>
  <c r="BQ336" i="6"/>
  <c r="BU336" i="6"/>
  <c r="BN336" i="6"/>
  <c r="BR336" i="6"/>
  <c r="BV336" i="6"/>
  <c r="BZ336" i="6"/>
  <c r="BO336" i="6"/>
  <c r="BW336" i="6"/>
  <c r="BP336" i="6"/>
  <c r="BX336" i="6"/>
  <c r="BS336" i="6"/>
  <c r="BL336" i="6"/>
  <c r="BT336" i="6"/>
  <c r="BM332" i="6"/>
  <c r="BQ332" i="6"/>
  <c r="BU332" i="6"/>
  <c r="BN332" i="6"/>
  <c r="BR332" i="6"/>
  <c r="BV332" i="6"/>
  <c r="BZ332" i="6"/>
  <c r="BO332" i="6"/>
  <c r="BW332" i="6"/>
  <c r="BP332" i="6"/>
  <c r="BX332" i="6"/>
  <c r="BS332" i="6"/>
  <c r="BL332" i="6"/>
  <c r="BT332" i="6"/>
  <c r="BO328" i="6"/>
  <c r="BS328" i="6"/>
  <c r="BW328" i="6"/>
  <c r="BM328" i="6"/>
  <c r="BQ328" i="6"/>
  <c r="BU328" i="6"/>
  <c r="BN328" i="6"/>
  <c r="BR328" i="6"/>
  <c r="BV328" i="6"/>
  <c r="BZ328" i="6"/>
  <c r="BX328" i="6"/>
  <c r="BL328" i="6"/>
  <c r="BP328" i="6"/>
  <c r="BT328" i="6"/>
  <c r="BO324" i="6"/>
  <c r="BS324" i="6"/>
  <c r="BW324" i="6"/>
  <c r="BL324" i="6"/>
  <c r="BP324" i="6"/>
  <c r="BM324" i="6"/>
  <c r="BQ324" i="6"/>
  <c r="BU324" i="6"/>
  <c r="BN324" i="6"/>
  <c r="BR324" i="6"/>
  <c r="BV324" i="6"/>
  <c r="BZ324" i="6"/>
  <c r="BX324" i="6"/>
  <c r="BT324" i="6"/>
  <c r="BO320" i="6"/>
  <c r="BS320" i="6"/>
  <c r="BW320" i="6"/>
  <c r="BL320" i="6"/>
  <c r="BP320" i="6"/>
  <c r="BT320" i="6"/>
  <c r="BX320" i="6"/>
  <c r="BM320" i="6"/>
  <c r="BQ320" i="6"/>
  <c r="BU320" i="6"/>
  <c r="BN320" i="6"/>
  <c r="BR320" i="6"/>
  <c r="BV320" i="6"/>
  <c r="BZ320" i="6"/>
  <c r="BO316" i="6"/>
  <c r="BS316" i="6"/>
  <c r="BW316" i="6"/>
  <c r="BL316" i="6"/>
  <c r="BP316" i="6"/>
  <c r="BT316" i="6"/>
  <c r="BX316" i="6"/>
  <c r="BM316" i="6"/>
  <c r="BQ316" i="6"/>
  <c r="BU316" i="6"/>
  <c r="BN316" i="6"/>
  <c r="BR316" i="6"/>
  <c r="BV316" i="6"/>
  <c r="BZ316" i="6"/>
  <c r="BO312" i="6"/>
  <c r="BS312" i="6"/>
  <c r="BW312" i="6"/>
  <c r="BL312" i="6"/>
  <c r="BP312" i="6"/>
  <c r="BT312" i="6"/>
  <c r="BX312" i="6"/>
  <c r="BM312" i="6"/>
  <c r="BQ312" i="6"/>
  <c r="BU312" i="6"/>
  <c r="BN312" i="6"/>
  <c r="BR312" i="6"/>
  <c r="BV312" i="6"/>
  <c r="BZ312" i="6"/>
  <c r="BO308" i="6"/>
  <c r="BS308" i="6"/>
  <c r="BW308" i="6"/>
  <c r="BL308" i="6"/>
  <c r="BP308" i="6"/>
  <c r="BT308" i="6"/>
  <c r="BX308" i="6"/>
  <c r="BM308" i="6"/>
  <c r="BQ308" i="6"/>
  <c r="BU308" i="6"/>
  <c r="BN308" i="6"/>
  <c r="BR308" i="6"/>
  <c r="BV308" i="6"/>
  <c r="BZ308" i="6"/>
  <c r="BO304" i="6"/>
  <c r="BS304" i="6"/>
  <c r="BW304" i="6"/>
  <c r="BL304" i="6"/>
  <c r="BP304" i="6"/>
  <c r="BT304" i="6"/>
  <c r="BX304" i="6"/>
  <c r="BM304" i="6"/>
  <c r="BQ304" i="6"/>
  <c r="BU304" i="6"/>
  <c r="BN304" i="6"/>
  <c r="BR304" i="6"/>
  <c r="BV304" i="6"/>
  <c r="BZ304" i="6"/>
  <c r="BO300" i="6"/>
  <c r="BS300" i="6"/>
  <c r="BW300" i="6"/>
  <c r="BL300" i="6"/>
  <c r="BP300" i="6"/>
  <c r="BT300" i="6"/>
  <c r="BX300" i="6"/>
  <c r="BM300" i="6"/>
  <c r="BQ300" i="6"/>
  <c r="BU300" i="6"/>
  <c r="BN300" i="6"/>
  <c r="BR300" i="6"/>
  <c r="BV300" i="6"/>
  <c r="BZ300" i="6"/>
  <c r="BO296" i="6"/>
  <c r="BS296" i="6"/>
  <c r="BW296" i="6"/>
  <c r="BL296" i="6"/>
  <c r="BP296" i="6"/>
  <c r="BT296" i="6"/>
  <c r="BX296" i="6"/>
  <c r="BM296" i="6"/>
  <c r="BQ296" i="6"/>
  <c r="BU296" i="6"/>
  <c r="BN296" i="6"/>
  <c r="BR296" i="6"/>
  <c r="BV296" i="6"/>
  <c r="BZ296" i="6"/>
  <c r="BO292" i="6"/>
  <c r="BS292" i="6"/>
  <c r="BW292" i="6"/>
  <c r="BL292" i="6"/>
  <c r="BP292" i="6"/>
  <c r="BT292" i="6"/>
  <c r="BX292" i="6"/>
  <c r="BM292" i="6"/>
  <c r="BQ292" i="6"/>
  <c r="BU292" i="6"/>
  <c r="BN292" i="6"/>
  <c r="BR292" i="6"/>
  <c r="BV292" i="6"/>
  <c r="BZ292" i="6"/>
  <c r="BO288" i="6"/>
  <c r="BS288" i="6"/>
  <c r="BW288" i="6"/>
  <c r="BL288" i="6"/>
  <c r="BP288" i="6"/>
  <c r="BT288" i="6"/>
  <c r="BX288" i="6"/>
  <c r="BM288" i="6"/>
  <c r="BQ288" i="6"/>
  <c r="BU288" i="6"/>
  <c r="BN288" i="6"/>
  <c r="BR288" i="6"/>
  <c r="BV288" i="6"/>
  <c r="BZ288" i="6"/>
  <c r="BO284" i="6"/>
  <c r="BS284" i="6"/>
  <c r="BW284" i="6"/>
  <c r="BN284" i="6"/>
  <c r="BR284" i="6"/>
  <c r="BV284" i="6"/>
  <c r="BZ284" i="6"/>
  <c r="BL284" i="6"/>
  <c r="BT284" i="6"/>
  <c r="BM284" i="6"/>
  <c r="BU284" i="6"/>
  <c r="BP284" i="6"/>
  <c r="BX284" i="6"/>
  <c r="BQ284" i="6"/>
  <c r="BO280" i="6"/>
  <c r="BS280" i="6"/>
  <c r="BW280" i="6"/>
  <c r="BN280" i="6"/>
  <c r="BR280" i="6"/>
  <c r="BV280" i="6"/>
  <c r="BZ280" i="6"/>
  <c r="BL280" i="6"/>
  <c r="BT280" i="6"/>
  <c r="BM280" i="6"/>
  <c r="BU280" i="6"/>
  <c r="BP280" i="6"/>
  <c r="BX280" i="6"/>
  <c r="BQ280" i="6"/>
  <c r="BO276" i="6"/>
  <c r="BS276" i="6"/>
  <c r="BW276" i="6"/>
  <c r="BN276" i="6"/>
  <c r="BR276" i="6"/>
  <c r="BV276" i="6"/>
  <c r="BZ276" i="6"/>
  <c r="BL276" i="6"/>
  <c r="BT276" i="6"/>
  <c r="BM276" i="6"/>
  <c r="BU276" i="6"/>
  <c r="BP276" i="6"/>
  <c r="BX276" i="6"/>
  <c r="BQ276" i="6"/>
  <c r="BO272" i="6"/>
  <c r="BS272" i="6"/>
  <c r="BW272" i="6"/>
  <c r="BL272" i="6"/>
  <c r="BP272" i="6"/>
  <c r="BT272" i="6"/>
  <c r="BX272" i="6"/>
  <c r="BN272" i="6"/>
  <c r="BR272" i="6"/>
  <c r="BV272" i="6"/>
  <c r="BZ272" i="6"/>
  <c r="BU272" i="6"/>
  <c r="BM272" i="6"/>
  <c r="BQ272" i="6"/>
  <c r="BO268" i="6"/>
  <c r="BS268" i="6"/>
  <c r="BW268" i="6"/>
  <c r="BL268" i="6"/>
  <c r="BP268" i="6"/>
  <c r="BT268" i="6"/>
  <c r="BX268" i="6"/>
  <c r="BN268" i="6"/>
  <c r="BR268" i="6"/>
  <c r="BV268" i="6"/>
  <c r="BZ268" i="6"/>
  <c r="BU268" i="6"/>
  <c r="BM268" i="6"/>
  <c r="BQ268" i="6"/>
  <c r="BO264" i="6"/>
  <c r="BS264" i="6"/>
  <c r="BW264" i="6"/>
  <c r="BL264" i="6"/>
  <c r="BP264" i="6"/>
  <c r="BT264" i="6"/>
  <c r="BX264" i="6"/>
  <c r="BM264" i="6"/>
  <c r="BQ264" i="6"/>
  <c r="BU264" i="6"/>
  <c r="BN264" i="6"/>
  <c r="BR264" i="6"/>
  <c r="BV264" i="6"/>
  <c r="BZ264" i="6"/>
  <c r="BO260" i="6"/>
  <c r="BS260" i="6"/>
  <c r="BW260" i="6"/>
  <c r="BL260" i="6"/>
  <c r="BP260" i="6"/>
  <c r="BT260" i="6"/>
  <c r="BX260" i="6"/>
  <c r="BM260" i="6"/>
  <c r="BQ260" i="6"/>
  <c r="BU260" i="6"/>
  <c r="BN260" i="6"/>
  <c r="BR260" i="6"/>
  <c r="BV260" i="6"/>
  <c r="BZ260" i="6"/>
  <c r="BL256" i="6"/>
  <c r="BP256" i="6"/>
  <c r="BM256" i="6"/>
  <c r="BN256" i="6"/>
  <c r="BS256" i="6"/>
  <c r="BW256" i="6"/>
  <c r="BO256" i="6"/>
  <c r="BT256" i="6"/>
  <c r="BX256" i="6"/>
  <c r="BQ256" i="6"/>
  <c r="BU256" i="6"/>
  <c r="BR256" i="6"/>
  <c r="BV256" i="6"/>
  <c r="BZ256" i="6"/>
  <c r="BL252" i="6"/>
  <c r="BP252" i="6"/>
  <c r="BT252" i="6"/>
  <c r="BX252" i="6"/>
  <c r="BM252" i="6"/>
  <c r="BQ252" i="6"/>
  <c r="BU252" i="6"/>
  <c r="BN252" i="6"/>
  <c r="BV252" i="6"/>
  <c r="BO252" i="6"/>
  <c r="BW252" i="6"/>
  <c r="BR252" i="6"/>
  <c r="BZ252" i="6"/>
  <c r="BS252" i="6"/>
  <c r="BL248" i="6"/>
  <c r="BP248" i="6"/>
  <c r="BT248" i="6"/>
  <c r="BX248" i="6"/>
  <c r="BM248" i="6"/>
  <c r="BQ248" i="6"/>
  <c r="BU248" i="6"/>
  <c r="BN248" i="6"/>
  <c r="BV248" i="6"/>
  <c r="BO248" i="6"/>
  <c r="BW248" i="6"/>
  <c r="BR248" i="6"/>
  <c r="BZ248" i="6"/>
  <c r="BS248" i="6"/>
  <c r="BL244" i="6"/>
  <c r="BP244" i="6"/>
  <c r="BT244" i="6"/>
  <c r="BX244" i="6"/>
  <c r="BM244" i="6"/>
  <c r="BQ244" i="6"/>
  <c r="BU244" i="6"/>
  <c r="BN244" i="6"/>
  <c r="BV244" i="6"/>
  <c r="BO244" i="6"/>
  <c r="BW244" i="6"/>
  <c r="BR244" i="6"/>
  <c r="BZ244" i="6"/>
  <c r="BS244" i="6"/>
  <c r="BL240" i="6"/>
  <c r="BP240" i="6"/>
  <c r="BT240" i="6"/>
  <c r="BX240" i="6"/>
  <c r="BM240" i="6"/>
  <c r="BQ240" i="6"/>
  <c r="BU240" i="6"/>
  <c r="BN240" i="6"/>
  <c r="BV240" i="6"/>
  <c r="BO240" i="6"/>
  <c r="BW240" i="6"/>
  <c r="BR240" i="6"/>
  <c r="BZ240" i="6"/>
  <c r="BS240" i="6"/>
  <c r="BL236" i="6"/>
  <c r="BP236" i="6"/>
  <c r="BT236" i="6"/>
  <c r="BX236" i="6"/>
  <c r="BM236" i="6"/>
  <c r="BQ236" i="6"/>
  <c r="BU236" i="6"/>
  <c r="BN236" i="6"/>
  <c r="BV236" i="6"/>
  <c r="BO236" i="6"/>
  <c r="BW236" i="6"/>
  <c r="BR236" i="6"/>
  <c r="BZ236" i="6"/>
  <c r="BS236" i="6"/>
  <c r="BL232" i="6"/>
  <c r="BP232" i="6"/>
  <c r="BT232" i="6"/>
  <c r="BX232" i="6"/>
  <c r="BM232" i="6"/>
  <c r="BQ232" i="6"/>
  <c r="BU232" i="6"/>
  <c r="BN232" i="6"/>
  <c r="BV232" i="6"/>
  <c r="BO232" i="6"/>
  <c r="BW232" i="6"/>
  <c r="BR232" i="6"/>
  <c r="BZ232" i="6"/>
  <c r="BS232" i="6"/>
  <c r="BL228" i="6"/>
  <c r="BP228" i="6"/>
  <c r="BT228" i="6"/>
  <c r="BX228" i="6"/>
  <c r="BM228" i="6"/>
  <c r="BQ228" i="6"/>
  <c r="BU228" i="6"/>
  <c r="BN228" i="6"/>
  <c r="BV228" i="6"/>
  <c r="BO228" i="6"/>
  <c r="BW228" i="6"/>
  <c r="BR228" i="6"/>
  <c r="BZ228" i="6"/>
  <c r="BS228" i="6"/>
  <c r="BL224" i="6"/>
  <c r="BP224" i="6"/>
  <c r="BT224" i="6"/>
  <c r="BX224" i="6"/>
  <c r="BM224" i="6"/>
  <c r="BQ224" i="6"/>
  <c r="BU224" i="6"/>
  <c r="BN224" i="6"/>
  <c r="BV224" i="6"/>
  <c r="BO224" i="6"/>
  <c r="BW224" i="6"/>
  <c r="BR224" i="6"/>
  <c r="BZ224" i="6"/>
  <c r="BS224" i="6"/>
  <c r="BL220" i="6"/>
  <c r="BP220" i="6"/>
  <c r="BT220" i="6"/>
  <c r="BX220" i="6"/>
  <c r="BM220" i="6"/>
  <c r="BQ220" i="6"/>
  <c r="BU220" i="6"/>
  <c r="BN220" i="6"/>
  <c r="BV220" i="6"/>
  <c r="BO220" i="6"/>
  <c r="BW220" i="6"/>
  <c r="BR220" i="6"/>
  <c r="BZ220" i="6"/>
  <c r="BS220" i="6"/>
  <c r="BL216" i="6"/>
  <c r="BP216" i="6"/>
  <c r="BT216" i="6"/>
  <c r="BX216" i="6"/>
  <c r="BM216" i="6"/>
  <c r="BQ216" i="6"/>
  <c r="BU216" i="6"/>
  <c r="BN216" i="6"/>
  <c r="BV216" i="6"/>
  <c r="BO216" i="6"/>
  <c r="BW216" i="6"/>
  <c r="BR216" i="6"/>
  <c r="BZ216" i="6"/>
  <c r="BS216" i="6"/>
  <c r="BL212" i="6"/>
  <c r="BP212" i="6"/>
  <c r="BT212" i="6"/>
  <c r="BX212" i="6"/>
  <c r="BM212" i="6"/>
  <c r="BQ212" i="6"/>
  <c r="BU212" i="6"/>
  <c r="BN212" i="6"/>
  <c r="BV212" i="6"/>
  <c r="BO212" i="6"/>
  <c r="BW212" i="6"/>
  <c r="BR212" i="6"/>
  <c r="BZ212" i="6"/>
  <c r="BS212" i="6"/>
  <c r="BO208" i="6"/>
  <c r="BS208" i="6"/>
  <c r="BL208" i="6"/>
  <c r="BP208" i="6"/>
  <c r="BT208" i="6"/>
  <c r="BX208" i="6"/>
  <c r="BM208" i="6"/>
  <c r="BQ208" i="6"/>
  <c r="BU208" i="6"/>
  <c r="BV208" i="6"/>
  <c r="BW208" i="6"/>
  <c r="BN208" i="6"/>
  <c r="BZ208" i="6"/>
  <c r="BR208" i="6"/>
  <c r="BN204" i="6"/>
  <c r="BR204" i="6"/>
  <c r="BV204" i="6"/>
  <c r="BZ204" i="6"/>
  <c r="BO204" i="6"/>
  <c r="BS204" i="6"/>
  <c r="BW204" i="6"/>
  <c r="BL204" i="6"/>
  <c r="BP204" i="6"/>
  <c r="BT204" i="6"/>
  <c r="BX204" i="6"/>
  <c r="BM204" i="6"/>
  <c r="BQ204" i="6"/>
  <c r="BU204" i="6"/>
  <c r="BN200" i="6"/>
  <c r="BR200" i="6"/>
  <c r="BV200" i="6"/>
  <c r="BZ200" i="6"/>
  <c r="BO200" i="6"/>
  <c r="BS200" i="6"/>
  <c r="BW200" i="6"/>
  <c r="BL200" i="6"/>
  <c r="BP200" i="6"/>
  <c r="BT200" i="6"/>
  <c r="BX200" i="6"/>
  <c r="BM200" i="6"/>
  <c r="BQ200" i="6"/>
  <c r="BU200" i="6"/>
  <c r="BN196" i="6"/>
  <c r="BR196" i="6"/>
  <c r="BV196" i="6"/>
  <c r="BZ196" i="6"/>
  <c r="BO196" i="6"/>
  <c r="BS196" i="6"/>
  <c r="BW196" i="6"/>
  <c r="BL196" i="6"/>
  <c r="BP196" i="6"/>
  <c r="BT196" i="6"/>
  <c r="BX196" i="6"/>
  <c r="BM196" i="6"/>
  <c r="BQ196" i="6"/>
  <c r="BU196" i="6"/>
  <c r="BN192" i="6"/>
  <c r="BR192" i="6"/>
  <c r="BV192" i="6"/>
  <c r="BZ192" i="6"/>
  <c r="BO192" i="6"/>
  <c r="BS192" i="6"/>
  <c r="BW192" i="6"/>
  <c r="BL192" i="6"/>
  <c r="BP192" i="6"/>
  <c r="BT192" i="6"/>
  <c r="BX192" i="6"/>
  <c r="BM192" i="6"/>
  <c r="BQ192" i="6"/>
  <c r="BU192" i="6"/>
  <c r="BN188" i="6"/>
  <c r="BR188" i="6"/>
  <c r="BV188" i="6"/>
  <c r="BZ188" i="6"/>
  <c r="BL188" i="6"/>
  <c r="BQ188" i="6"/>
  <c r="BW188" i="6"/>
  <c r="BM188" i="6"/>
  <c r="BS188" i="6"/>
  <c r="BX188" i="6"/>
  <c r="BO188" i="6"/>
  <c r="BT188" i="6"/>
  <c r="BP188" i="6"/>
  <c r="BU188" i="6"/>
  <c r="BN184" i="6"/>
  <c r="BR184" i="6"/>
  <c r="BV184" i="6"/>
  <c r="BZ184" i="6"/>
  <c r="BL184" i="6"/>
  <c r="BQ184" i="6"/>
  <c r="BW184" i="6"/>
  <c r="BM184" i="6"/>
  <c r="BS184" i="6"/>
  <c r="BX184" i="6"/>
  <c r="BO184" i="6"/>
  <c r="BT184" i="6"/>
  <c r="BP184" i="6"/>
  <c r="BU184" i="6"/>
  <c r="BM180" i="6"/>
  <c r="BQ180" i="6"/>
  <c r="BU180" i="6"/>
  <c r="BN180" i="6"/>
  <c r="BR180" i="6"/>
  <c r="BV180" i="6"/>
  <c r="BZ180" i="6"/>
  <c r="BO180" i="6"/>
  <c r="BW180" i="6"/>
  <c r="BP180" i="6"/>
  <c r="BX180" i="6"/>
  <c r="BS180" i="6"/>
  <c r="BL180" i="6"/>
  <c r="BT180" i="6"/>
  <c r="BM173" i="6"/>
  <c r="BQ173" i="6"/>
  <c r="BU173" i="6"/>
  <c r="BN173" i="6"/>
  <c r="BR173" i="6"/>
  <c r="BV173" i="6"/>
  <c r="BZ173" i="6"/>
  <c r="BO173" i="6"/>
  <c r="BW173" i="6"/>
  <c r="BP173" i="6"/>
  <c r="BX173" i="6"/>
  <c r="BS173" i="6"/>
  <c r="BL173" i="6"/>
  <c r="BT173" i="6"/>
  <c r="BM170" i="6"/>
  <c r="BQ170" i="6"/>
  <c r="BU170" i="6"/>
  <c r="BN170" i="6"/>
  <c r="BR170" i="6"/>
  <c r="BV170" i="6"/>
  <c r="BZ170" i="6"/>
  <c r="BO170" i="6"/>
  <c r="BW170" i="6"/>
  <c r="BP170" i="6"/>
  <c r="BX170" i="6"/>
  <c r="BS170" i="6"/>
  <c r="BL170" i="6"/>
  <c r="BT170" i="6"/>
  <c r="BM167" i="6"/>
  <c r="BQ167" i="6"/>
  <c r="BU167" i="6"/>
  <c r="BN167" i="6"/>
  <c r="BR167" i="6"/>
  <c r="BV167" i="6"/>
  <c r="BZ167" i="6"/>
  <c r="BO167" i="6"/>
  <c r="BW167" i="6"/>
  <c r="BP167" i="6"/>
  <c r="BX167" i="6"/>
  <c r="BS167" i="6"/>
  <c r="BL167" i="6"/>
  <c r="BT167" i="6"/>
  <c r="BM161" i="6"/>
  <c r="BQ161" i="6"/>
  <c r="BU161" i="6"/>
  <c r="BN161" i="6"/>
  <c r="BR161" i="6"/>
  <c r="BV161" i="6"/>
  <c r="BZ161" i="6"/>
  <c r="BO161" i="6"/>
  <c r="BW161" i="6"/>
  <c r="BP161" i="6"/>
  <c r="BX161" i="6"/>
  <c r="BS161" i="6"/>
  <c r="BL161" i="6"/>
  <c r="BT161" i="6"/>
  <c r="BM154" i="6"/>
  <c r="BQ154" i="6"/>
  <c r="BU154" i="6"/>
  <c r="BN154" i="6"/>
  <c r="BR154" i="6"/>
  <c r="BV154" i="6"/>
  <c r="BZ154" i="6"/>
  <c r="BO154" i="6"/>
  <c r="BW154" i="6"/>
  <c r="BP154" i="6"/>
  <c r="BX154" i="6"/>
  <c r="BS154" i="6"/>
  <c r="BL154" i="6"/>
  <c r="BT154" i="6"/>
  <c r="BO150" i="6"/>
  <c r="BS150" i="6"/>
  <c r="BW150" i="6"/>
  <c r="BL150" i="6"/>
  <c r="BP150" i="6"/>
  <c r="BT150" i="6"/>
  <c r="BX150" i="6"/>
  <c r="BM150" i="6"/>
  <c r="BQ150" i="6"/>
  <c r="BU150" i="6"/>
  <c r="BN150" i="6"/>
  <c r="BR150" i="6"/>
  <c r="BV150" i="6"/>
  <c r="BZ150" i="6"/>
  <c r="BO146" i="6"/>
  <c r="BS146" i="6"/>
  <c r="BW146" i="6"/>
  <c r="BL146" i="6"/>
  <c r="BP146" i="6"/>
  <c r="BT146" i="6"/>
  <c r="BX146" i="6"/>
  <c r="BM146" i="6"/>
  <c r="BQ146" i="6"/>
  <c r="BU146" i="6"/>
  <c r="BN146" i="6"/>
  <c r="BR146" i="6"/>
  <c r="BV146" i="6"/>
  <c r="BZ146" i="6"/>
  <c r="BO142" i="6"/>
  <c r="BS142" i="6"/>
  <c r="BM142" i="6"/>
  <c r="BR142" i="6"/>
  <c r="BW142" i="6"/>
  <c r="BN142" i="6"/>
  <c r="BT142" i="6"/>
  <c r="BX142" i="6"/>
  <c r="BP142" i="6"/>
  <c r="BU142" i="6"/>
  <c r="BL142" i="6"/>
  <c r="BQ142" i="6"/>
  <c r="BV142" i="6"/>
  <c r="BZ142" i="6"/>
  <c r="BO138" i="6"/>
  <c r="BS138" i="6"/>
  <c r="BW138" i="6"/>
  <c r="BN138" i="6"/>
  <c r="BR138" i="6"/>
  <c r="BV138" i="6"/>
  <c r="BZ138" i="6"/>
  <c r="BM138" i="6"/>
  <c r="BU138" i="6"/>
  <c r="BP138" i="6"/>
  <c r="BX138" i="6"/>
  <c r="BQ138" i="6"/>
  <c r="BL138" i="6"/>
  <c r="BT138" i="6"/>
  <c r="BO134" i="6"/>
  <c r="BS134" i="6"/>
  <c r="BW134" i="6"/>
  <c r="BL134" i="6"/>
  <c r="BP134" i="6"/>
  <c r="BT134" i="6"/>
  <c r="BX134" i="6"/>
  <c r="BM134" i="6"/>
  <c r="BQ134" i="6"/>
  <c r="BU134" i="6"/>
  <c r="BN134" i="6"/>
  <c r="BR134" i="6"/>
  <c r="BV134" i="6"/>
  <c r="BZ134" i="6"/>
  <c r="BO130" i="6"/>
  <c r="BS130" i="6"/>
  <c r="BW130" i="6"/>
  <c r="BL130" i="6"/>
  <c r="BP130" i="6"/>
  <c r="BT130" i="6"/>
  <c r="BX130" i="6"/>
  <c r="BM130" i="6"/>
  <c r="BQ130" i="6"/>
  <c r="BU130" i="6"/>
  <c r="BN130" i="6"/>
  <c r="BR130" i="6"/>
  <c r="BV130" i="6"/>
  <c r="BZ130" i="6"/>
  <c r="BO126" i="6"/>
  <c r="BS126" i="6"/>
  <c r="BW126" i="6"/>
  <c r="BL126" i="6"/>
  <c r="BP126" i="6"/>
  <c r="BT126" i="6"/>
  <c r="BX126" i="6"/>
  <c r="BM126" i="6"/>
  <c r="BQ126" i="6"/>
  <c r="BU126" i="6"/>
  <c r="BN126" i="6"/>
  <c r="BR126" i="6"/>
  <c r="BV126" i="6"/>
  <c r="BZ126" i="6"/>
  <c r="BO122" i="6"/>
  <c r="BS122" i="6"/>
  <c r="BW122" i="6"/>
  <c r="BL122" i="6"/>
  <c r="BP122" i="6"/>
  <c r="BT122" i="6"/>
  <c r="BX122" i="6"/>
  <c r="BM122" i="6"/>
  <c r="BQ122" i="6"/>
  <c r="BU122" i="6"/>
  <c r="BN122" i="6"/>
  <c r="BR122" i="6"/>
  <c r="BV122" i="6"/>
  <c r="BZ122" i="6"/>
  <c r="BO118" i="6"/>
  <c r="BS118" i="6"/>
  <c r="BW118" i="6"/>
  <c r="BL118" i="6"/>
  <c r="BP118" i="6"/>
  <c r="BT118" i="6"/>
  <c r="BX118" i="6"/>
  <c r="BM118" i="6"/>
  <c r="BQ118" i="6"/>
  <c r="BU118" i="6"/>
  <c r="BN118" i="6"/>
  <c r="BR118" i="6"/>
  <c r="BV118" i="6"/>
  <c r="BZ118" i="6"/>
  <c r="BO114" i="6"/>
  <c r="BS114" i="6"/>
  <c r="BW114" i="6"/>
  <c r="BL114" i="6"/>
  <c r="BP114" i="6"/>
  <c r="BT114" i="6"/>
  <c r="BX114" i="6"/>
  <c r="BM114" i="6"/>
  <c r="BQ114" i="6"/>
  <c r="BU114" i="6"/>
  <c r="BN114" i="6"/>
  <c r="BR114" i="6"/>
  <c r="BV114" i="6"/>
  <c r="BZ114" i="6"/>
  <c r="BO110" i="6"/>
  <c r="BS110" i="6"/>
  <c r="BW110" i="6"/>
  <c r="BL110" i="6"/>
  <c r="BP110" i="6"/>
  <c r="BT110" i="6"/>
  <c r="BX110" i="6"/>
  <c r="BM110" i="6"/>
  <c r="BQ110" i="6"/>
  <c r="BU110" i="6"/>
  <c r="BN110" i="6"/>
  <c r="BR110" i="6"/>
  <c r="BV110" i="6"/>
  <c r="BZ110" i="6"/>
  <c r="BO106" i="6"/>
  <c r="BS106" i="6"/>
  <c r="BW106" i="6"/>
  <c r="BL106" i="6"/>
  <c r="BP106" i="6"/>
  <c r="BT106" i="6"/>
  <c r="BX106" i="6"/>
  <c r="BM106" i="6"/>
  <c r="BQ106" i="6"/>
  <c r="BU106" i="6"/>
  <c r="BN106" i="6"/>
  <c r="BR106" i="6"/>
  <c r="BV106" i="6"/>
  <c r="BZ106" i="6"/>
  <c r="BO102" i="6"/>
  <c r="BS102" i="6"/>
  <c r="BW102" i="6"/>
  <c r="BM102" i="6"/>
  <c r="BQ102" i="6"/>
  <c r="BU102" i="6"/>
  <c r="BP102" i="6"/>
  <c r="BX102" i="6"/>
  <c r="BR102" i="6"/>
  <c r="BZ102" i="6"/>
  <c r="BL102" i="6"/>
  <c r="BT102" i="6"/>
  <c r="BN102" i="6"/>
  <c r="BV102" i="6"/>
  <c r="BO98" i="6"/>
  <c r="BS98" i="6"/>
  <c r="BW98" i="6"/>
  <c r="BM98" i="6"/>
  <c r="BQ98" i="6"/>
  <c r="BU98" i="6"/>
  <c r="BN98" i="6"/>
  <c r="BP98" i="6"/>
  <c r="BX98" i="6"/>
  <c r="BR98" i="6"/>
  <c r="BZ98" i="6"/>
  <c r="BT98" i="6"/>
  <c r="BL98" i="6"/>
  <c r="BV98" i="6"/>
  <c r="BO94" i="6"/>
  <c r="BS94" i="6"/>
  <c r="BW94" i="6"/>
  <c r="BM94" i="6"/>
  <c r="BQ94" i="6"/>
  <c r="BU94" i="6"/>
  <c r="BN94" i="6"/>
  <c r="BR94" i="6"/>
  <c r="BV94" i="6"/>
  <c r="BZ94" i="6"/>
  <c r="BP94" i="6"/>
  <c r="BT94" i="6"/>
  <c r="BX94" i="6"/>
  <c r="BL94" i="6"/>
  <c r="BO90" i="6"/>
  <c r="BS90" i="6"/>
  <c r="BW90" i="6"/>
  <c r="BL90" i="6"/>
  <c r="BP90" i="6"/>
  <c r="BT90" i="6"/>
  <c r="BX90" i="6"/>
  <c r="BM90" i="6"/>
  <c r="BQ90" i="6"/>
  <c r="BU90" i="6"/>
  <c r="BN90" i="6"/>
  <c r="BR90" i="6"/>
  <c r="BV90" i="6"/>
  <c r="BZ90" i="6"/>
  <c r="BO86" i="6"/>
  <c r="BS86" i="6"/>
  <c r="BW86" i="6"/>
  <c r="BN86" i="6"/>
  <c r="BT86" i="6"/>
  <c r="BP86" i="6"/>
  <c r="BU86" i="6"/>
  <c r="BZ86" i="6"/>
  <c r="BL86" i="6"/>
  <c r="BQ86" i="6"/>
  <c r="BV86" i="6"/>
  <c r="BM86" i="6"/>
  <c r="BR86" i="6"/>
  <c r="BX86" i="6"/>
  <c r="BM82" i="6"/>
  <c r="BQ82" i="6"/>
  <c r="BU82" i="6"/>
  <c r="BN82" i="6"/>
  <c r="BR82" i="6"/>
  <c r="BV82" i="6"/>
  <c r="BZ82" i="6"/>
  <c r="BO82" i="6"/>
  <c r="BS82" i="6"/>
  <c r="BW82" i="6"/>
  <c r="BP82" i="6"/>
  <c r="BT82" i="6"/>
  <c r="BX82" i="6"/>
  <c r="BL82" i="6"/>
  <c r="BM78" i="6"/>
  <c r="BQ78" i="6"/>
  <c r="BU78" i="6"/>
  <c r="BN78" i="6"/>
  <c r="BR78" i="6"/>
  <c r="BV78" i="6"/>
  <c r="BZ78" i="6"/>
  <c r="BO78" i="6"/>
  <c r="BS78" i="6"/>
  <c r="BW78" i="6"/>
  <c r="BP78" i="6"/>
  <c r="BT78" i="6"/>
  <c r="BX78" i="6"/>
  <c r="BL78" i="6"/>
  <c r="BM74" i="6"/>
  <c r="BQ74" i="6"/>
  <c r="BU74" i="6"/>
  <c r="BN74" i="6"/>
  <c r="BR74" i="6"/>
  <c r="BV74" i="6"/>
  <c r="BZ74" i="6"/>
  <c r="BO74" i="6"/>
  <c r="BS74" i="6"/>
  <c r="BW74" i="6"/>
  <c r="BP74" i="6"/>
  <c r="BT74" i="6"/>
  <c r="BX74" i="6"/>
  <c r="BL74" i="6"/>
  <c r="BM70" i="6"/>
  <c r="BQ70" i="6"/>
  <c r="BU70" i="6"/>
  <c r="BN70" i="6"/>
  <c r="BR70" i="6"/>
  <c r="BV70" i="6"/>
  <c r="BZ70" i="6"/>
  <c r="BO70" i="6"/>
  <c r="BS70" i="6"/>
  <c r="BW70" i="6"/>
  <c r="BP70" i="6"/>
  <c r="BT70" i="6"/>
  <c r="BX70" i="6"/>
  <c r="BL70" i="6"/>
  <c r="BM66" i="6"/>
  <c r="BQ66" i="6"/>
  <c r="BU66" i="6"/>
  <c r="BN66" i="6"/>
  <c r="BR66" i="6"/>
  <c r="BV66" i="6"/>
  <c r="BZ66" i="6"/>
  <c r="BO66" i="6"/>
  <c r="BS66" i="6"/>
  <c r="BW66" i="6"/>
  <c r="BP66" i="6"/>
  <c r="BT66" i="6"/>
  <c r="BX66" i="6"/>
  <c r="BL66" i="6"/>
  <c r="BM62" i="6"/>
  <c r="BQ62" i="6"/>
  <c r="BU62" i="6"/>
  <c r="BN62" i="6"/>
  <c r="BR62" i="6"/>
  <c r="BV62" i="6"/>
  <c r="BZ62" i="6"/>
  <c r="BO62" i="6"/>
  <c r="BS62" i="6"/>
  <c r="BW62" i="6"/>
  <c r="BP62" i="6"/>
  <c r="BT62" i="6"/>
  <c r="BX62" i="6"/>
  <c r="BL62" i="6"/>
  <c r="BM58" i="6"/>
  <c r="BQ58" i="6"/>
  <c r="BU58" i="6"/>
  <c r="BN58" i="6"/>
  <c r="BR58" i="6"/>
  <c r="BV58" i="6"/>
  <c r="BZ58" i="6"/>
  <c r="BO58" i="6"/>
  <c r="BS58" i="6"/>
  <c r="BW58" i="6"/>
  <c r="BP58" i="6"/>
  <c r="BT58" i="6"/>
  <c r="BX58" i="6"/>
  <c r="BL58" i="6"/>
  <c r="BM54" i="6"/>
  <c r="BQ54" i="6"/>
  <c r="BU54" i="6"/>
  <c r="BN54" i="6"/>
  <c r="BR54" i="6"/>
  <c r="BV54" i="6"/>
  <c r="BZ54" i="6"/>
  <c r="BO54" i="6"/>
  <c r="BS54" i="6"/>
  <c r="BW54" i="6"/>
  <c r="BP54" i="6"/>
  <c r="BT54" i="6"/>
  <c r="BX54" i="6"/>
  <c r="BL54" i="6"/>
  <c r="BM50" i="6"/>
  <c r="BQ50" i="6"/>
  <c r="BU50" i="6"/>
  <c r="BN50" i="6"/>
  <c r="BR50" i="6"/>
  <c r="BV50" i="6"/>
  <c r="BZ50" i="6"/>
  <c r="BO50" i="6"/>
  <c r="BS50" i="6"/>
  <c r="BW50" i="6"/>
  <c r="BP50" i="6"/>
  <c r="BT50" i="6"/>
  <c r="BX50" i="6"/>
  <c r="BL50" i="6"/>
  <c r="BN46" i="6"/>
  <c r="BR46" i="6"/>
  <c r="BV46" i="6"/>
  <c r="BZ46" i="6"/>
  <c r="BY46" i="6" s="1"/>
  <c r="BO46" i="6"/>
  <c r="BS46" i="6"/>
  <c r="BW46" i="6"/>
  <c r="BL46" i="6"/>
  <c r="BP46" i="6"/>
  <c r="BT46" i="6"/>
  <c r="BX46" i="6"/>
  <c r="BM46" i="6"/>
  <c r="BQ46" i="6"/>
  <c r="BU46" i="6"/>
  <c r="BN42" i="6"/>
  <c r="BR42" i="6"/>
  <c r="BV42" i="6"/>
  <c r="BZ42" i="6"/>
  <c r="BO42" i="6"/>
  <c r="BS42" i="6"/>
  <c r="BW42" i="6"/>
  <c r="BL42" i="6"/>
  <c r="BP42" i="6"/>
  <c r="BT42" i="6"/>
  <c r="BX42" i="6"/>
  <c r="BM42" i="6"/>
  <c r="BQ42" i="6"/>
  <c r="BU42" i="6"/>
  <c r="BN38" i="6"/>
  <c r="BR38" i="6"/>
  <c r="BV38" i="6"/>
  <c r="BZ38" i="6"/>
  <c r="BO38" i="6"/>
  <c r="BS38" i="6"/>
  <c r="BW38" i="6"/>
  <c r="BL38" i="6"/>
  <c r="BP38" i="6"/>
  <c r="BT38" i="6"/>
  <c r="BX38" i="6"/>
  <c r="BM38" i="6"/>
  <c r="BQ38" i="6"/>
  <c r="BU38" i="6"/>
  <c r="BN34" i="6"/>
  <c r="BR34" i="6"/>
  <c r="BV34" i="6"/>
  <c r="BZ34" i="6"/>
  <c r="BO34" i="6"/>
  <c r="BS34" i="6"/>
  <c r="BW34" i="6"/>
  <c r="BL34" i="6"/>
  <c r="BP34" i="6"/>
  <c r="BT34" i="6"/>
  <c r="BX34" i="6"/>
  <c r="BM34" i="6"/>
  <c r="BQ34" i="6"/>
  <c r="BU34" i="6"/>
  <c r="BN30" i="6"/>
  <c r="BR30" i="6"/>
  <c r="BV30" i="6"/>
  <c r="BZ30" i="6"/>
  <c r="BO30" i="6"/>
  <c r="BS30" i="6"/>
  <c r="BW30" i="6"/>
  <c r="BL30" i="6"/>
  <c r="BP30" i="6"/>
  <c r="BT30" i="6"/>
  <c r="BX30" i="6"/>
  <c r="BM30" i="6"/>
  <c r="BQ30" i="6"/>
  <c r="BU30" i="6"/>
  <c r="BN26" i="6"/>
  <c r="BR26" i="6"/>
  <c r="BV26" i="6"/>
  <c r="BZ26" i="6"/>
  <c r="BO26" i="6"/>
  <c r="BS26" i="6"/>
  <c r="BW26" i="6"/>
  <c r="BL26" i="6"/>
  <c r="BP26" i="6"/>
  <c r="BT26" i="6"/>
  <c r="BX26" i="6"/>
  <c r="BM26" i="6"/>
  <c r="BQ26" i="6"/>
  <c r="BU26" i="6"/>
  <c r="BN22" i="6"/>
  <c r="BR22" i="6"/>
  <c r="BV22" i="6"/>
  <c r="BZ22" i="6"/>
  <c r="BO22" i="6"/>
  <c r="BS22" i="6"/>
  <c r="BW22" i="6"/>
  <c r="BL22" i="6"/>
  <c r="BP22" i="6"/>
  <c r="BT22" i="6"/>
  <c r="BX22" i="6"/>
  <c r="BM22" i="6"/>
  <c r="BQ22" i="6"/>
  <c r="BU22" i="6"/>
  <c r="BN18" i="6"/>
  <c r="BR18" i="6"/>
  <c r="BV18" i="6"/>
  <c r="BZ18" i="6"/>
  <c r="BO18" i="6"/>
  <c r="BS18" i="6"/>
  <c r="BW18" i="6"/>
  <c r="BL18" i="6"/>
  <c r="BP18" i="6"/>
  <c r="BT18" i="6"/>
  <c r="BX18" i="6"/>
  <c r="BM18" i="6"/>
  <c r="BQ18" i="6"/>
  <c r="BU18" i="6"/>
  <c r="BN14" i="6"/>
  <c r="BR14" i="6"/>
  <c r="BV14" i="6"/>
  <c r="BZ14" i="6"/>
  <c r="BO14" i="6"/>
  <c r="BS14" i="6"/>
  <c r="BW14" i="6"/>
  <c r="BL14" i="6"/>
  <c r="BP14" i="6"/>
  <c r="BT14" i="6"/>
  <c r="BX14" i="6"/>
  <c r="BM14" i="6"/>
  <c r="BQ14" i="6"/>
  <c r="BU14" i="6"/>
  <c r="BN10" i="6"/>
  <c r="BR10" i="6"/>
  <c r="BV10" i="6"/>
  <c r="BZ10" i="6"/>
  <c r="BO10" i="6"/>
  <c r="BS10" i="6"/>
  <c r="BW10" i="6"/>
  <c r="BL10" i="6"/>
  <c r="BP10" i="6"/>
  <c r="BT10" i="6"/>
  <c r="BX10" i="6"/>
  <c r="BM10" i="6"/>
  <c r="BQ10" i="6"/>
  <c r="BU10" i="6"/>
  <c r="BL505" i="6"/>
  <c r="BP505" i="6"/>
  <c r="BT505" i="6"/>
  <c r="BX505" i="6"/>
  <c r="BM505" i="6"/>
  <c r="BQ505" i="6"/>
  <c r="BU505" i="6"/>
  <c r="BN505" i="6"/>
  <c r="BR505" i="6"/>
  <c r="BV505" i="6"/>
  <c r="BZ505" i="6"/>
  <c r="BO505" i="6"/>
  <c r="BS505" i="6"/>
  <c r="BW505" i="6"/>
  <c r="BL502" i="6"/>
  <c r="BP502" i="6"/>
  <c r="BT502" i="6"/>
  <c r="BX502" i="6"/>
  <c r="BM502" i="6"/>
  <c r="BQ502" i="6"/>
  <c r="BU502" i="6"/>
  <c r="BN502" i="6"/>
  <c r="BR502" i="6"/>
  <c r="BV502" i="6"/>
  <c r="BZ502" i="6"/>
  <c r="BO502" i="6"/>
  <c r="BS502" i="6"/>
  <c r="BW502" i="6"/>
  <c r="BL499" i="6"/>
  <c r="BP499" i="6"/>
  <c r="BT499" i="6"/>
  <c r="BX499" i="6"/>
  <c r="BM499" i="6"/>
  <c r="BQ499" i="6"/>
  <c r="BU499" i="6"/>
  <c r="BN499" i="6"/>
  <c r="BR499" i="6"/>
  <c r="BV499" i="6"/>
  <c r="BZ499" i="6"/>
  <c r="BO499" i="6"/>
  <c r="BS499" i="6"/>
  <c r="BW499" i="6"/>
  <c r="BL495" i="6"/>
  <c r="BP495" i="6"/>
  <c r="BT495" i="6"/>
  <c r="BX495" i="6"/>
  <c r="BM495" i="6"/>
  <c r="BQ495" i="6"/>
  <c r="BU495" i="6"/>
  <c r="BN495" i="6"/>
  <c r="BR495" i="6"/>
  <c r="BV495" i="6"/>
  <c r="BZ495" i="6"/>
  <c r="BO495" i="6"/>
  <c r="BS495" i="6"/>
  <c r="BW495" i="6"/>
  <c r="BL492" i="6"/>
  <c r="BP492" i="6"/>
  <c r="BT492" i="6"/>
  <c r="BX492" i="6"/>
  <c r="BM492" i="6"/>
  <c r="BQ492" i="6"/>
  <c r="BU492" i="6"/>
  <c r="BN492" i="6"/>
  <c r="BR492" i="6"/>
  <c r="BV492" i="6"/>
  <c r="BZ492" i="6"/>
  <c r="BO492" i="6"/>
  <c r="BS492" i="6"/>
  <c r="BW492" i="6"/>
  <c r="BL488" i="6"/>
  <c r="BP488" i="6"/>
  <c r="BT488" i="6"/>
  <c r="BX488" i="6"/>
  <c r="BM488" i="6"/>
  <c r="BQ488" i="6"/>
  <c r="BU488" i="6"/>
  <c r="BN488" i="6"/>
  <c r="BR488" i="6"/>
  <c r="BV488" i="6"/>
  <c r="BZ488" i="6"/>
  <c r="BO488" i="6"/>
  <c r="BS488" i="6"/>
  <c r="BW488" i="6"/>
  <c r="BL485" i="6"/>
  <c r="BP485" i="6"/>
  <c r="BT485" i="6"/>
  <c r="BX485" i="6"/>
  <c r="BM485" i="6"/>
  <c r="BQ485" i="6"/>
  <c r="BU485" i="6"/>
  <c r="BN485" i="6"/>
  <c r="BR485" i="6"/>
  <c r="BV485" i="6"/>
  <c r="BZ485" i="6"/>
  <c r="BO485" i="6"/>
  <c r="BS485" i="6"/>
  <c r="BW485" i="6"/>
  <c r="BO482" i="6"/>
  <c r="BP482" i="6"/>
  <c r="BT482" i="6"/>
  <c r="BX482" i="6"/>
  <c r="BL482" i="6"/>
  <c r="BQ482" i="6"/>
  <c r="BU482" i="6"/>
  <c r="BM482" i="6"/>
  <c r="BR482" i="6"/>
  <c r="BV482" i="6"/>
  <c r="BZ482" i="6"/>
  <c r="BN482" i="6"/>
  <c r="BS482" i="6"/>
  <c r="BW482" i="6"/>
  <c r="BN475" i="6"/>
  <c r="BR475" i="6"/>
  <c r="BV475" i="6"/>
  <c r="BO475" i="6"/>
  <c r="BS475" i="6"/>
  <c r="BW475" i="6"/>
  <c r="BQ475" i="6"/>
  <c r="BL475" i="6"/>
  <c r="BT475" i="6"/>
  <c r="BZ475" i="6"/>
  <c r="BM475" i="6"/>
  <c r="BU475" i="6"/>
  <c r="BP475" i="6"/>
  <c r="BX475" i="6"/>
  <c r="BN471" i="6"/>
  <c r="BR471" i="6"/>
  <c r="BV471" i="6"/>
  <c r="BZ471" i="6"/>
  <c r="BO471" i="6"/>
  <c r="BS471" i="6"/>
  <c r="BW471" i="6"/>
  <c r="BQ471" i="6"/>
  <c r="BL471" i="6"/>
  <c r="BT471" i="6"/>
  <c r="BM471" i="6"/>
  <c r="BU471" i="6"/>
  <c r="BP471" i="6"/>
  <c r="BX471" i="6"/>
  <c r="BN465" i="6"/>
  <c r="BR465" i="6"/>
  <c r="BV465" i="6"/>
  <c r="BZ465" i="6"/>
  <c r="BO465" i="6"/>
  <c r="BS465" i="6"/>
  <c r="BW465" i="6"/>
  <c r="BM465" i="6"/>
  <c r="BU465" i="6"/>
  <c r="BP465" i="6"/>
  <c r="BX465" i="6"/>
  <c r="BQ465" i="6"/>
  <c r="BL465" i="6"/>
  <c r="BT465" i="6"/>
  <c r="BN462" i="6"/>
  <c r="BR462" i="6"/>
  <c r="BV462" i="6"/>
  <c r="BZ462" i="6"/>
  <c r="BO462" i="6"/>
  <c r="BS462" i="6"/>
  <c r="BW462" i="6"/>
  <c r="BL462" i="6"/>
  <c r="BT462" i="6"/>
  <c r="BM462" i="6"/>
  <c r="BU462" i="6"/>
  <c r="BP462" i="6"/>
  <c r="BX462" i="6"/>
  <c r="BQ462" i="6"/>
  <c r="BN458" i="6"/>
  <c r="BR458" i="6"/>
  <c r="BV458" i="6"/>
  <c r="BZ458" i="6"/>
  <c r="BO458" i="6"/>
  <c r="BS458" i="6"/>
  <c r="BW458" i="6"/>
  <c r="BL458" i="6"/>
  <c r="BT458" i="6"/>
  <c r="BM458" i="6"/>
  <c r="BU458" i="6"/>
  <c r="BP458" i="6"/>
  <c r="BX458" i="6"/>
  <c r="BQ458" i="6"/>
  <c r="BN452" i="6"/>
  <c r="BR452" i="6"/>
  <c r="BV452" i="6"/>
  <c r="BZ452" i="6"/>
  <c r="BO452" i="6"/>
  <c r="BS452" i="6"/>
  <c r="BW452" i="6"/>
  <c r="BP452" i="6"/>
  <c r="BX452" i="6"/>
  <c r="BQ452" i="6"/>
  <c r="BL452" i="6"/>
  <c r="BT452" i="6"/>
  <c r="BM452" i="6"/>
  <c r="BU452" i="6"/>
  <c r="BN448" i="6"/>
  <c r="BR448" i="6"/>
  <c r="BV448" i="6"/>
  <c r="BZ448" i="6"/>
  <c r="BO448" i="6"/>
  <c r="BS448" i="6"/>
  <c r="BW448" i="6"/>
  <c r="BP448" i="6"/>
  <c r="BX448" i="6"/>
  <c r="BQ448" i="6"/>
  <c r="BL448" i="6"/>
  <c r="BT448" i="6"/>
  <c r="BM448" i="6"/>
  <c r="BU448" i="6"/>
  <c r="BN445" i="6"/>
  <c r="BR445" i="6"/>
  <c r="BV445" i="6"/>
  <c r="BZ445" i="6"/>
  <c r="BO445" i="6"/>
  <c r="BS445" i="6"/>
  <c r="BW445" i="6"/>
  <c r="BM445" i="6"/>
  <c r="BU445" i="6"/>
  <c r="BP445" i="6"/>
  <c r="BX445" i="6"/>
  <c r="BQ445" i="6"/>
  <c r="BL445" i="6"/>
  <c r="BT445" i="6"/>
  <c r="BN441" i="6"/>
  <c r="BR441" i="6"/>
  <c r="BV441" i="6"/>
  <c r="BZ441" i="6"/>
  <c r="BO441" i="6"/>
  <c r="BS441" i="6"/>
  <c r="BW441" i="6"/>
  <c r="BM441" i="6"/>
  <c r="BU441" i="6"/>
  <c r="BP441" i="6"/>
  <c r="BX441" i="6"/>
  <c r="BQ441" i="6"/>
  <c r="BL441" i="6"/>
  <c r="BT441" i="6"/>
  <c r="BN438" i="6"/>
  <c r="BR438" i="6"/>
  <c r="BV438" i="6"/>
  <c r="BZ438" i="6"/>
  <c r="BO438" i="6"/>
  <c r="BS438" i="6"/>
  <c r="BW438" i="6"/>
  <c r="BL438" i="6"/>
  <c r="BT438" i="6"/>
  <c r="BM438" i="6"/>
  <c r="BU438" i="6"/>
  <c r="BP438" i="6"/>
  <c r="BX438" i="6"/>
  <c r="BQ438" i="6"/>
  <c r="BN435" i="6"/>
  <c r="BR435" i="6"/>
  <c r="BV435" i="6"/>
  <c r="BZ435" i="6"/>
  <c r="BO435" i="6"/>
  <c r="BS435" i="6"/>
  <c r="BW435" i="6"/>
  <c r="BQ435" i="6"/>
  <c r="BL435" i="6"/>
  <c r="BT435" i="6"/>
  <c r="BM435" i="6"/>
  <c r="BU435" i="6"/>
  <c r="BP435" i="6"/>
  <c r="BX435" i="6"/>
  <c r="BN431" i="6"/>
  <c r="BR431" i="6"/>
  <c r="BV431" i="6"/>
  <c r="BZ431" i="6"/>
  <c r="BO431" i="6"/>
  <c r="BS431" i="6"/>
  <c r="BW431" i="6"/>
  <c r="BQ431" i="6"/>
  <c r="BL431" i="6"/>
  <c r="BT431" i="6"/>
  <c r="BM431" i="6"/>
  <c r="BU431" i="6"/>
  <c r="BP431" i="6"/>
  <c r="BX431" i="6"/>
  <c r="BL428" i="6"/>
  <c r="BP428" i="6"/>
  <c r="BT428" i="6"/>
  <c r="BX428" i="6"/>
  <c r="BM428" i="6"/>
  <c r="BQ428" i="6"/>
  <c r="BU428" i="6"/>
  <c r="BN428" i="6"/>
  <c r="BR428" i="6"/>
  <c r="BV428" i="6"/>
  <c r="BZ428" i="6"/>
  <c r="BO428" i="6"/>
  <c r="BS428" i="6"/>
  <c r="BW428" i="6"/>
  <c r="BL424" i="6"/>
  <c r="BP424" i="6"/>
  <c r="BT424" i="6"/>
  <c r="BX424" i="6"/>
  <c r="BM424" i="6"/>
  <c r="BQ424" i="6"/>
  <c r="BU424" i="6"/>
  <c r="BN424" i="6"/>
  <c r="BR424" i="6"/>
  <c r="BV424" i="6"/>
  <c r="BZ424" i="6"/>
  <c r="BO424" i="6"/>
  <c r="BS424" i="6"/>
  <c r="BW424" i="6"/>
  <c r="BL421" i="6"/>
  <c r="BP421" i="6"/>
  <c r="BT421" i="6"/>
  <c r="BX421" i="6"/>
  <c r="BM421" i="6"/>
  <c r="BQ421" i="6"/>
  <c r="BU421" i="6"/>
  <c r="BN421" i="6"/>
  <c r="BR421" i="6"/>
  <c r="BV421" i="6"/>
  <c r="BZ421" i="6"/>
  <c r="BO421" i="6"/>
  <c r="BS421" i="6"/>
  <c r="BW421" i="6"/>
  <c r="BL418" i="6"/>
  <c r="BP418" i="6"/>
  <c r="BT418" i="6"/>
  <c r="BX418" i="6"/>
  <c r="BM418" i="6"/>
  <c r="BQ418" i="6"/>
  <c r="BU418" i="6"/>
  <c r="BN418" i="6"/>
  <c r="BR418" i="6"/>
  <c r="BV418" i="6"/>
  <c r="BZ418" i="6"/>
  <c r="BO418" i="6"/>
  <c r="BS418" i="6"/>
  <c r="BW418" i="6"/>
  <c r="BL411" i="6"/>
  <c r="BP411" i="6"/>
  <c r="BT411" i="6"/>
  <c r="BX411" i="6"/>
  <c r="BM411" i="6"/>
  <c r="BQ411" i="6"/>
  <c r="BU411" i="6"/>
  <c r="BN411" i="6"/>
  <c r="BR411" i="6"/>
  <c r="BV411" i="6"/>
  <c r="BZ411" i="6"/>
  <c r="BO411" i="6"/>
  <c r="BS411" i="6"/>
  <c r="BW411" i="6"/>
  <c r="BL407" i="6"/>
  <c r="BP407" i="6"/>
  <c r="BT407" i="6"/>
  <c r="BX407" i="6"/>
  <c r="BM407" i="6"/>
  <c r="BQ407" i="6"/>
  <c r="BU407" i="6"/>
  <c r="BN407" i="6"/>
  <c r="BR407" i="6"/>
  <c r="BV407" i="6"/>
  <c r="BZ407" i="6"/>
  <c r="BO407" i="6"/>
  <c r="BS407" i="6"/>
  <c r="BW407" i="6"/>
  <c r="BL401" i="6"/>
  <c r="BP401" i="6"/>
  <c r="BT401" i="6"/>
  <c r="BX401" i="6"/>
  <c r="BM401" i="6"/>
  <c r="BQ401" i="6"/>
  <c r="BU401" i="6"/>
  <c r="BN401" i="6"/>
  <c r="BR401" i="6"/>
  <c r="BV401" i="6"/>
  <c r="BZ401" i="6"/>
  <c r="BO401" i="6"/>
  <c r="BS401" i="6"/>
  <c r="BW401" i="6"/>
  <c r="BL398" i="6"/>
  <c r="BP398" i="6"/>
  <c r="BT398" i="6"/>
  <c r="BX398" i="6"/>
  <c r="BM398" i="6"/>
  <c r="BQ398" i="6"/>
  <c r="BU398" i="6"/>
  <c r="BN398" i="6"/>
  <c r="BR398" i="6"/>
  <c r="BV398" i="6"/>
  <c r="BZ398" i="6"/>
  <c r="BO398" i="6"/>
  <c r="BS398" i="6"/>
  <c r="BW398" i="6"/>
  <c r="BL394" i="6"/>
  <c r="BP394" i="6"/>
  <c r="BT394" i="6"/>
  <c r="BX394" i="6"/>
  <c r="BM394" i="6"/>
  <c r="BQ394" i="6"/>
  <c r="BU394" i="6"/>
  <c r="BN394" i="6"/>
  <c r="BR394" i="6"/>
  <c r="BV394" i="6"/>
  <c r="BZ394" i="6"/>
  <c r="BO394" i="6"/>
  <c r="BS394" i="6"/>
  <c r="BW394" i="6"/>
  <c r="BL388" i="6"/>
  <c r="BP388" i="6"/>
  <c r="BT388" i="6"/>
  <c r="BX388" i="6"/>
  <c r="BM388" i="6"/>
  <c r="BQ388" i="6"/>
  <c r="BU388" i="6"/>
  <c r="BN388" i="6"/>
  <c r="BR388" i="6"/>
  <c r="BV388" i="6"/>
  <c r="BZ388" i="6"/>
  <c r="BO388" i="6"/>
  <c r="BS388" i="6"/>
  <c r="BW388" i="6"/>
  <c r="BL384" i="6"/>
  <c r="BP384" i="6"/>
  <c r="BT384" i="6"/>
  <c r="BX384" i="6"/>
  <c r="BM384" i="6"/>
  <c r="BQ384" i="6"/>
  <c r="BU384" i="6"/>
  <c r="BN384" i="6"/>
  <c r="BR384" i="6"/>
  <c r="BV384" i="6"/>
  <c r="BZ384" i="6"/>
  <c r="BO384" i="6"/>
  <c r="BS384" i="6"/>
  <c r="BW384" i="6"/>
  <c r="BL381" i="6"/>
  <c r="BP381" i="6"/>
  <c r="BT381" i="6"/>
  <c r="BX381" i="6"/>
  <c r="BM381" i="6"/>
  <c r="BQ381" i="6"/>
  <c r="BU381" i="6"/>
  <c r="BN381" i="6"/>
  <c r="BR381" i="6"/>
  <c r="BV381" i="6"/>
  <c r="BZ381" i="6"/>
  <c r="BO381" i="6"/>
  <c r="BS381" i="6"/>
  <c r="BW381" i="6"/>
  <c r="BL377" i="6"/>
  <c r="BP377" i="6"/>
  <c r="BT377" i="6"/>
  <c r="BX377" i="6"/>
  <c r="BM377" i="6"/>
  <c r="BQ377" i="6"/>
  <c r="BU377" i="6"/>
  <c r="BN377" i="6"/>
  <c r="BR377" i="6"/>
  <c r="BV377" i="6"/>
  <c r="BZ377" i="6"/>
  <c r="BO377" i="6"/>
  <c r="BS377" i="6"/>
  <c r="BW377" i="6"/>
  <c r="BL374" i="6"/>
  <c r="BP374" i="6"/>
  <c r="BT374" i="6"/>
  <c r="BX374" i="6"/>
  <c r="BM374" i="6"/>
  <c r="BQ374" i="6"/>
  <c r="BU374" i="6"/>
  <c r="BN374" i="6"/>
  <c r="BR374" i="6"/>
  <c r="BV374" i="6"/>
  <c r="BZ374" i="6"/>
  <c r="BO374" i="6"/>
  <c r="BS374" i="6"/>
  <c r="BW374" i="6"/>
  <c r="BL371" i="6"/>
  <c r="BP371" i="6"/>
  <c r="BT371" i="6"/>
  <c r="BX371" i="6"/>
  <c r="BM371" i="6"/>
  <c r="BQ371" i="6"/>
  <c r="BU371" i="6"/>
  <c r="BN371" i="6"/>
  <c r="BR371" i="6"/>
  <c r="BV371" i="6"/>
  <c r="BZ371" i="6"/>
  <c r="BO371" i="6"/>
  <c r="BS371" i="6"/>
  <c r="BW371" i="6"/>
  <c r="BL366" i="6"/>
  <c r="BP366" i="6"/>
  <c r="BT366" i="6"/>
  <c r="BX366" i="6"/>
  <c r="BM366" i="6"/>
  <c r="BQ366" i="6"/>
  <c r="BU366" i="6"/>
  <c r="BN366" i="6"/>
  <c r="BR366" i="6"/>
  <c r="BV366" i="6"/>
  <c r="BZ366" i="6"/>
  <c r="BO366" i="6"/>
  <c r="BS366" i="6"/>
  <c r="BW366" i="6"/>
  <c r="BM363" i="6"/>
  <c r="BN363" i="6"/>
  <c r="BR363" i="6"/>
  <c r="BO363" i="6"/>
  <c r="BT363" i="6"/>
  <c r="BX363" i="6"/>
  <c r="BP363" i="6"/>
  <c r="BU363" i="6"/>
  <c r="BQ363" i="6"/>
  <c r="BV363" i="6"/>
  <c r="BZ363" i="6"/>
  <c r="BL363" i="6"/>
  <c r="BS363" i="6"/>
  <c r="BW363" i="6"/>
  <c r="BM358" i="6"/>
  <c r="BQ358" i="6"/>
  <c r="BU358" i="6"/>
  <c r="BN358" i="6"/>
  <c r="BR358" i="6"/>
  <c r="BV358" i="6"/>
  <c r="BZ358" i="6"/>
  <c r="BO358" i="6"/>
  <c r="BW358" i="6"/>
  <c r="BP358" i="6"/>
  <c r="BX358" i="6"/>
  <c r="BS358" i="6"/>
  <c r="BL358" i="6"/>
  <c r="BT358" i="6"/>
  <c r="BM355" i="6"/>
  <c r="BQ355" i="6"/>
  <c r="BU355" i="6"/>
  <c r="BN355" i="6"/>
  <c r="BR355" i="6"/>
  <c r="BV355" i="6"/>
  <c r="BZ355" i="6"/>
  <c r="BO355" i="6"/>
  <c r="BW355" i="6"/>
  <c r="BP355" i="6"/>
  <c r="BX355" i="6"/>
  <c r="BS355" i="6"/>
  <c r="BL355" i="6"/>
  <c r="BT355" i="6"/>
  <c r="BM350" i="6"/>
  <c r="BQ350" i="6"/>
  <c r="BU350" i="6"/>
  <c r="BN350" i="6"/>
  <c r="BR350" i="6"/>
  <c r="BV350" i="6"/>
  <c r="BZ350" i="6"/>
  <c r="BO350" i="6"/>
  <c r="BW350" i="6"/>
  <c r="BP350" i="6"/>
  <c r="BX350" i="6"/>
  <c r="BS350" i="6"/>
  <c r="BL350" i="6"/>
  <c r="BT350" i="6"/>
  <c r="BM347" i="6"/>
  <c r="BQ347" i="6"/>
  <c r="BU347" i="6"/>
  <c r="BN347" i="6"/>
  <c r="BR347" i="6"/>
  <c r="BV347" i="6"/>
  <c r="BZ347" i="6"/>
  <c r="BO347" i="6"/>
  <c r="BW347" i="6"/>
  <c r="BP347" i="6"/>
  <c r="BX347" i="6"/>
  <c r="BS347" i="6"/>
  <c r="BL347" i="6"/>
  <c r="BT347" i="6"/>
  <c r="BM342" i="6"/>
  <c r="BQ342" i="6"/>
  <c r="BU342" i="6"/>
  <c r="BN342" i="6"/>
  <c r="BR342" i="6"/>
  <c r="BV342" i="6"/>
  <c r="BZ342" i="6"/>
  <c r="BO342" i="6"/>
  <c r="BW342" i="6"/>
  <c r="BP342" i="6"/>
  <c r="BX342" i="6"/>
  <c r="BS342" i="6"/>
  <c r="BL342" i="6"/>
  <c r="BT342" i="6"/>
  <c r="BM339" i="6"/>
  <c r="BQ339" i="6"/>
  <c r="BU339" i="6"/>
  <c r="BN339" i="6"/>
  <c r="BR339" i="6"/>
  <c r="BV339" i="6"/>
  <c r="BZ339" i="6"/>
  <c r="BO339" i="6"/>
  <c r="BW339" i="6"/>
  <c r="BP339" i="6"/>
  <c r="BX339" i="6"/>
  <c r="BS339" i="6"/>
  <c r="BL339" i="6"/>
  <c r="BT339" i="6"/>
  <c r="BM335" i="6"/>
  <c r="BQ335" i="6"/>
  <c r="BU335" i="6"/>
  <c r="BN335" i="6"/>
  <c r="BR335" i="6"/>
  <c r="BV335" i="6"/>
  <c r="BZ335" i="6"/>
  <c r="BO335" i="6"/>
  <c r="BW335" i="6"/>
  <c r="BP335" i="6"/>
  <c r="BX335" i="6"/>
  <c r="BS335" i="6"/>
  <c r="BL335" i="6"/>
  <c r="BT335" i="6"/>
  <c r="BM331" i="6"/>
  <c r="BQ331" i="6"/>
  <c r="BU331" i="6"/>
  <c r="BN331" i="6"/>
  <c r="BR331" i="6"/>
  <c r="BV331" i="6"/>
  <c r="BZ331" i="6"/>
  <c r="BO331" i="6"/>
  <c r="BW331" i="6"/>
  <c r="BP331" i="6"/>
  <c r="BX331" i="6"/>
  <c r="BS331" i="6"/>
  <c r="BL331" i="6"/>
  <c r="BT331" i="6"/>
  <c r="BO327" i="6"/>
  <c r="BS327" i="6"/>
  <c r="BW327" i="6"/>
  <c r="BM327" i="6"/>
  <c r="BQ327" i="6"/>
  <c r="BU327" i="6"/>
  <c r="BN327" i="6"/>
  <c r="BR327" i="6"/>
  <c r="BV327" i="6"/>
  <c r="BZ327" i="6"/>
  <c r="BL327" i="6"/>
  <c r="BP327" i="6"/>
  <c r="BT327" i="6"/>
  <c r="BX327" i="6"/>
  <c r="BO323" i="6"/>
  <c r="BS323" i="6"/>
  <c r="BW323" i="6"/>
  <c r="BL323" i="6"/>
  <c r="BP323" i="6"/>
  <c r="BT323" i="6"/>
  <c r="BX323" i="6"/>
  <c r="BM323" i="6"/>
  <c r="BQ323" i="6"/>
  <c r="BU323" i="6"/>
  <c r="BN323" i="6"/>
  <c r="BR323" i="6"/>
  <c r="BV323" i="6"/>
  <c r="BZ323" i="6"/>
  <c r="BO319" i="6"/>
  <c r="BS319" i="6"/>
  <c r="BW319" i="6"/>
  <c r="BL319" i="6"/>
  <c r="BP319" i="6"/>
  <c r="BT319" i="6"/>
  <c r="BX319" i="6"/>
  <c r="BM319" i="6"/>
  <c r="BQ319" i="6"/>
  <c r="BU319" i="6"/>
  <c r="BN319" i="6"/>
  <c r="BR319" i="6"/>
  <c r="BV319" i="6"/>
  <c r="BZ319" i="6"/>
  <c r="BO315" i="6"/>
  <c r="BS315" i="6"/>
  <c r="BW315" i="6"/>
  <c r="BL315" i="6"/>
  <c r="BP315" i="6"/>
  <c r="BT315" i="6"/>
  <c r="BX315" i="6"/>
  <c r="BM315" i="6"/>
  <c r="BQ315" i="6"/>
  <c r="BU315" i="6"/>
  <c r="BN315" i="6"/>
  <c r="BR315" i="6"/>
  <c r="BV315" i="6"/>
  <c r="BZ315" i="6"/>
  <c r="BO311" i="6"/>
  <c r="BS311" i="6"/>
  <c r="BW311" i="6"/>
  <c r="BL311" i="6"/>
  <c r="BP311" i="6"/>
  <c r="BT311" i="6"/>
  <c r="BX311" i="6"/>
  <c r="BM311" i="6"/>
  <c r="BQ311" i="6"/>
  <c r="BU311" i="6"/>
  <c r="BN311" i="6"/>
  <c r="BR311" i="6"/>
  <c r="BV311" i="6"/>
  <c r="BZ311" i="6"/>
  <c r="BO307" i="6"/>
  <c r="BS307" i="6"/>
  <c r="BW307" i="6"/>
  <c r="BL307" i="6"/>
  <c r="BP307" i="6"/>
  <c r="BT307" i="6"/>
  <c r="BX307" i="6"/>
  <c r="BM307" i="6"/>
  <c r="BQ307" i="6"/>
  <c r="BU307" i="6"/>
  <c r="BN307" i="6"/>
  <c r="BR307" i="6"/>
  <c r="BV307" i="6"/>
  <c r="BZ307" i="6"/>
  <c r="BO303" i="6"/>
  <c r="BS303" i="6"/>
  <c r="BW303" i="6"/>
  <c r="BL303" i="6"/>
  <c r="BP303" i="6"/>
  <c r="BT303" i="6"/>
  <c r="BX303" i="6"/>
  <c r="BM303" i="6"/>
  <c r="BQ303" i="6"/>
  <c r="BU303" i="6"/>
  <c r="BN303" i="6"/>
  <c r="BR303" i="6"/>
  <c r="BV303" i="6"/>
  <c r="BZ303" i="6"/>
  <c r="BO299" i="6"/>
  <c r="BS299" i="6"/>
  <c r="BW299" i="6"/>
  <c r="BL299" i="6"/>
  <c r="BP299" i="6"/>
  <c r="BT299" i="6"/>
  <c r="BX299" i="6"/>
  <c r="BM299" i="6"/>
  <c r="BQ299" i="6"/>
  <c r="BU299" i="6"/>
  <c r="BN299" i="6"/>
  <c r="BR299" i="6"/>
  <c r="BV299" i="6"/>
  <c r="BZ299" i="6"/>
  <c r="BO295" i="6"/>
  <c r="BS295" i="6"/>
  <c r="BW295" i="6"/>
  <c r="BL295" i="6"/>
  <c r="BP295" i="6"/>
  <c r="BT295" i="6"/>
  <c r="BX295" i="6"/>
  <c r="BM295" i="6"/>
  <c r="BQ295" i="6"/>
  <c r="BU295" i="6"/>
  <c r="BN295" i="6"/>
  <c r="BR295" i="6"/>
  <c r="BV295" i="6"/>
  <c r="BZ295" i="6"/>
  <c r="BO291" i="6"/>
  <c r="BS291" i="6"/>
  <c r="BW291" i="6"/>
  <c r="BL291" i="6"/>
  <c r="BP291" i="6"/>
  <c r="BT291" i="6"/>
  <c r="BX291" i="6"/>
  <c r="BM291" i="6"/>
  <c r="BQ291" i="6"/>
  <c r="BU291" i="6"/>
  <c r="BN291" i="6"/>
  <c r="BR291" i="6"/>
  <c r="BV291" i="6"/>
  <c r="BZ291" i="6"/>
  <c r="BO287" i="6"/>
  <c r="BS287" i="6"/>
  <c r="BW287" i="6"/>
  <c r="BL287" i="6"/>
  <c r="BP287" i="6"/>
  <c r="BT287" i="6"/>
  <c r="BX287" i="6"/>
  <c r="BM287" i="6"/>
  <c r="BQ287" i="6"/>
  <c r="BU287" i="6"/>
  <c r="BN287" i="6"/>
  <c r="BR287" i="6"/>
  <c r="BV287" i="6"/>
  <c r="BZ287" i="6"/>
  <c r="BO283" i="6"/>
  <c r="BS283" i="6"/>
  <c r="BW283" i="6"/>
  <c r="BN283" i="6"/>
  <c r="BR283" i="6"/>
  <c r="BV283" i="6"/>
  <c r="BZ283" i="6"/>
  <c r="BM283" i="6"/>
  <c r="BU283" i="6"/>
  <c r="BP283" i="6"/>
  <c r="BX283" i="6"/>
  <c r="BQ283" i="6"/>
  <c r="BL283" i="6"/>
  <c r="BT283" i="6"/>
  <c r="BO279" i="6"/>
  <c r="BS279" i="6"/>
  <c r="BW279" i="6"/>
  <c r="BN279" i="6"/>
  <c r="BR279" i="6"/>
  <c r="BV279" i="6"/>
  <c r="BZ279" i="6"/>
  <c r="BM279" i="6"/>
  <c r="BU279" i="6"/>
  <c r="BP279" i="6"/>
  <c r="BX279" i="6"/>
  <c r="BQ279" i="6"/>
  <c r="BL279" i="6"/>
  <c r="BT279" i="6"/>
  <c r="BO275" i="6"/>
  <c r="BS275" i="6"/>
  <c r="BW275" i="6"/>
  <c r="BN275" i="6"/>
  <c r="BR275" i="6"/>
  <c r="BV275" i="6"/>
  <c r="BZ275" i="6"/>
  <c r="BM275" i="6"/>
  <c r="BU275" i="6"/>
  <c r="BP275" i="6"/>
  <c r="BX275" i="6"/>
  <c r="BQ275" i="6"/>
  <c r="BL275" i="6"/>
  <c r="BT275" i="6"/>
  <c r="BO271" i="6"/>
  <c r="BS271" i="6"/>
  <c r="BW271" i="6"/>
  <c r="BL271" i="6"/>
  <c r="BP271" i="6"/>
  <c r="BT271" i="6"/>
  <c r="BX271" i="6"/>
  <c r="BN271" i="6"/>
  <c r="BR271" i="6"/>
  <c r="BV271" i="6"/>
  <c r="BZ271" i="6"/>
  <c r="BM271" i="6"/>
  <c r="BQ271" i="6"/>
  <c r="BU271" i="6"/>
  <c r="BO267" i="6"/>
  <c r="BS267" i="6"/>
  <c r="BW267" i="6"/>
  <c r="BL267" i="6"/>
  <c r="BP267" i="6"/>
  <c r="BT267" i="6"/>
  <c r="BX267" i="6"/>
  <c r="BN267" i="6"/>
  <c r="BR267" i="6"/>
  <c r="BV267" i="6"/>
  <c r="BZ267" i="6"/>
  <c r="BM267" i="6"/>
  <c r="BQ267" i="6"/>
  <c r="BU267" i="6"/>
  <c r="BO263" i="6"/>
  <c r="BS263" i="6"/>
  <c r="BW263" i="6"/>
  <c r="BL263" i="6"/>
  <c r="BP263" i="6"/>
  <c r="BT263" i="6"/>
  <c r="BX263" i="6"/>
  <c r="BM263" i="6"/>
  <c r="BQ263" i="6"/>
  <c r="BU263" i="6"/>
  <c r="BN263" i="6"/>
  <c r="BR263" i="6"/>
  <c r="BV263" i="6"/>
  <c r="BZ263" i="6"/>
  <c r="BO259" i="6"/>
  <c r="BS259" i="6"/>
  <c r="BW259" i="6"/>
  <c r="BL259" i="6"/>
  <c r="BP259" i="6"/>
  <c r="BT259" i="6"/>
  <c r="BX259" i="6"/>
  <c r="BM259" i="6"/>
  <c r="BQ259" i="6"/>
  <c r="BU259" i="6"/>
  <c r="BN259" i="6"/>
  <c r="BR259" i="6"/>
  <c r="BV259" i="6"/>
  <c r="BZ259" i="6"/>
  <c r="BL255" i="6"/>
  <c r="BP255" i="6"/>
  <c r="BT255" i="6"/>
  <c r="BX255" i="6"/>
  <c r="BM255" i="6"/>
  <c r="BQ255" i="6"/>
  <c r="BU255" i="6"/>
  <c r="BN255" i="6"/>
  <c r="BV255" i="6"/>
  <c r="BO255" i="6"/>
  <c r="BW255" i="6"/>
  <c r="BR255" i="6"/>
  <c r="BZ255" i="6"/>
  <c r="BS255" i="6"/>
  <c r="BL251" i="6"/>
  <c r="BP251" i="6"/>
  <c r="BT251" i="6"/>
  <c r="BX251" i="6"/>
  <c r="BM251" i="6"/>
  <c r="BQ251" i="6"/>
  <c r="BU251" i="6"/>
  <c r="BN251" i="6"/>
  <c r="BV251" i="6"/>
  <c r="BO251" i="6"/>
  <c r="BW251" i="6"/>
  <c r="BR251" i="6"/>
  <c r="BZ251" i="6"/>
  <c r="BS251" i="6"/>
  <c r="BL247" i="6"/>
  <c r="BP247" i="6"/>
  <c r="BT247" i="6"/>
  <c r="BX247" i="6"/>
  <c r="BM247" i="6"/>
  <c r="BQ247" i="6"/>
  <c r="BU247" i="6"/>
  <c r="BN247" i="6"/>
  <c r="BV247" i="6"/>
  <c r="BO247" i="6"/>
  <c r="BW247" i="6"/>
  <c r="BR247" i="6"/>
  <c r="BZ247" i="6"/>
  <c r="BS247" i="6"/>
  <c r="BL243" i="6"/>
  <c r="BP243" i="6"/>
  <c r="BT243" i="6"/>
  <c r="BX243" i="6"/>
  <c r="BM243" i="6"/>
  <c r="BQ243" i="6"/>
  <c r="BU243" i="6"/>
  <c r="BN243" i="6"/>
  <c r="BV243" i="6"/>
  <c r="BO243" i="6"/>
  <c r="BW243" i="6"/>
  <c r="BR243" i="6"/>
  <c r="BZ243" i="6"/>
  <c r="BS243" i="6"/>
  <c r="BL239" i="6"/>
  <c r="BP239" i="6"/>
  <c r="BT239" i="6"/>
  <c r="BX239" i="6"/>
  <c r="BM239" i="6"/>
  <c r="BQ239" i="6"/>
  <c r="BU239" i="6"/>
  <c r="BN239" i="6"/>
  <c r="BV239" i="6"/>
  <c r="BO239" i="6"/>
  <c r="BW239" i="6"/>
  <c r="BR239" i="6"/>
  <c r="BZ239" i="6"/>
  <c r="BS239" i="6"/>
  <c r="BL235" i="6"/>
  <c r="BP235" i="6"/>
  <c r="BT235" i="6"/>
  <c r="BX235" i="6"/>
  <c r="BM235" i="6"/>
  <c r="BQ235" i="6"/>
  <c r="BU235" i="6"/>
  <c r="BN235" i="6"/>
  <c r="BV235" i="6"/>
  <c r="BO235" i="6"/>
  <c r="BW235" i="6"/>
  <c r="BR235" i="6"/>
  <c r="BZ235" i="6"/>
  <c r="BS235" i="6"/>
  <c r="BL231" i="6"/>
  <c r="BP231" i="6"/>
  <c r="BT231" i="6"/>
  <c r="BX231" i="6"/>
  <c r="BM231" i="6"/>
  <c r="BQ231" i="6"/>
  <c r="BU231" i="6"/>
  <c r="BN231" i="6"/>
  <c r="BV231" i="6"/>
  <c r="BO231" i="6"/>
  <c r="BW231" i="6"/>
  <c r="BR231" i="6"/>
  <c r="BZ231" i="6"/>
  <c r="BS231" i="6"/>
  <c r="BL227" i="6"/>
  <c r="BP227" i="6"/>
  <c r="BT227" i="6"/>
  <c r="BX227" i="6"/>
  <c r="BM227" i="6"/>
  <c r="BQ227" i="6"/>
  <c r="BU227" i="6"/>
  <c r="BN227" i="6"/>
  <c r="BV227" i="6"/>
  <c r="BO227" i="6"/>
  <c r="BW227" i="6"/>
  <c r="BR227" i="6"/>
  <c r="BZ227" i="6"/>
  <c r="BS227" i="6"/>
  <c r="BL223" i="6"/>
  <c r="BP223" i="6"/>
  <c r="BT223" i="6"/>
  <c r="BX223" i="6"/>
  <c r="BM223" i="6"/>
  <c r="BQ223" i="6"/>
  <c r="BU223" i="6"/>
  <c r="BN223" i="6"/>
  <c r="BV223" i="6"/>
  <c r="BO223" i="6"/>
  <c r="BW223" i="6"/>
  <c r="BR223" i="6"/>
  <c r="BZ223" i="6"/>
  <c r="BS223" i="6"/>
  <c r="BL219" i="6"/>
  <c r="BP219" i="6"/>
  <c r="BT219" i="6"/>
  <c r="BX219" i="6"/>
  <c r="BM219" i="6"/>
  <c r="BQ219" i="6"/>
  <c r="BU219" i="6"/>
  <c r="BN219" i="6"/>
  <c r="BV219" i="6"/>
  <c r="BO219" i="6"/>
  <c r="BW219" i="6"/>
  <c r="BR219" i="6"/>
  <c r="BZ219" i="6"/>
  <c r="BS219" i="6"/>
  <c r="BL215" i="6"/>
  <c r="BP215" i="6"/>
  <c r="BT215" i="6"/>
  <c r="BX215" i="6"/>
  <c r="BM215" i="6"/>
  <c r="BQ215" i="6"/>
  <c r="BU215" i="6"/>
  <c r="BN215" i="6"/>
  <c r="BV215" i="6"/>
  <c r="BO215" i="6"/>
  <c r="BW215" i="6"/>
  <c r="BR215" i="6"/>
  <c r="BZ215" i="6"/>
  <c r="BS215" i="6"/>
  <c r="BL211" i="6"/>
  <c r="BP211" i="6"/>
  <c r="BT211" i="6"/>
  <c r="BX211" i="6"/>
  <c r="BM211" i="6"/>
  <c r="BQ211" i="6"/>
  <c r="BU211" i="6"/>
  <c r="BN211" i="6"/>
  <c r="BV211" i="6"/>
  <c r="BO211" i="6"/>
  <c r="BW211" i="6"/>
  <c r="BR211" i="6"/>
  <c r="BZ211" i="6"/>
  <c r="BS211" i="6"/>
  <c r="BO207" i="6"/>
  <c r="BS207" i="6"/>
  <c r="BW207" i="6"/>
  <c r="BL207" i="6"/>
  <c r="BP207" i="6"/>
  <c r="BT207" i="6"/>
  <c r="BX207" i="6"/>
  <c r="BM207" i="6"/>
  <c r="BQ207" i="6"/>
  <c r="BU207" i="6"/>
  <c r="BZ207" i="6"/>
  <c r="BN207" i="6"/>
  <c r="BR207" i="6"/>
  <c r="BV207" i="6"/>
  <c r="BN203" i="6"/>
  <c r="BR203" i="6"/>
  <c r="BV203" i="6"/>
  <c r="BZ203" i="6"/>
  <c r="BO203" i="6"/>
  <c r="BS203" i="6"/>
  <c r="BW203" i="6"/>
  <c r="BL203" i="6"/>
  <c r="BP203" i="6"/>
  <c r="BT203" i="6"/>
  <c r="BX203" i="6"/>
  <c r="BM203" i="6"/>
  <c r="BQ203" i="6"/>
  <c r="BU203" i="6"/>
  <c r="BN199" i="6"/>
  <c r="BR199" i="6"/>
  <c r="BV199" i="6"/>
  <c r="BZ199" i="6"/>
  <c r="BO199" i="6"/>
  <c r="BS199" i="6"/>
  <c r="BW199" i="6"/>
  <c r="BL199" i="6"/>
  <c r="BP199" i="6"/>
  <c r="BT199" i="6"/>
  <c r="BX199" i="6"/>
  <c r="BM199" i="6"/>
  <c r="BQ199" i="6"/>
  <c r="BU199" i="6"/>
  <c r="BN195" i="6"/>
  <c r="BR195" i="6"/>
  <c r="BV195" i="6"/>
  <c r="BZ195" i="6"/>
  <c r="BO195" i="6"/>
  <c r="BS195" i="6"/>
  <c r="BW195" i="6"/>
  <c r="BL195" i="6"/>
  <c r="BP195" i="6"/>
  <c r="BT195" i="6"/>
  <c r="BX195" i="6"/>
  <c r="BM195" i="6"/>
  <c r="BQ195" i="6"/>
  <c r="BU195" i="6"/>
  <c r="BN191" i="6"/>
  <c r="BR191" i="6"/>
  <c r="BV191" i="6"/>
  <c r="BZ191" i="6"/>
  <c r="BO191" i="6"/>
  <c r="BS191" i="6"/>
  <c r="BW191" i="6"/>
  <c r="BL191" i="6"/>
  <c r="BP191" i="6"/>
  <c r="BT191" i="6"/>
  <c r="BX191" i="6"/>
  <c r="BM191" i="6"/>
  <c r="BQ191" i="6"/>
  <c r="BU191" i="6"/>
  <c r="BN187" i="6"/>
  <c r="BR187" i="6"/>
  <c r="BV187" i="6"/>
  <c r="BZ187" i="6"/>
  <c r="BL187" i="6"/>
  <c r="BQ187" i="6"/>
  <c r="BW187" i="6"/>
  <c r="BM187" i="6"/>
  <c r="BS187" i="6"/>
  <c r="BX187" i="6"/>
  <c r="BO187" i="6"/>
  <c r="BT187" i="6"/>
  <c r="BP187" i="6"/>
  <c r="BU187" i="6"/>
  <c r="BN183" i="6"/>
  <c r="BR183" i="6"/>
  <c r="BV183" i="6"/>
  <c r="BZ183" i="6"/>
  <c r="BL183" i="6"/>
  <c r="BQ183" i="6"/>
  <c r="BW183" i="6"/>
  <c r="BM183" i="6"/>
  <c r="BS183" i="6"/>
  <c r="BX183" i="6"/>
  <c r="BO183" i="6"/>
  <c r="BT183" i="6"/>
  <c r="BP183" i="6"/>
  <c r="BU183" i="6"/>
  <c r="BM179" i="6"/>
  <c r="BQ179" i="6"/>
  <c r="BU179" i="6"/>
  <c r="BN179" i="6"/>
  <c r="BR179" i="6"/>
  <c r="BV179" i="6"/>
  <c r="BZ179" i="6"/>
  <c r="BO179" i="6"/>
  <c r="BW179" i="6"/>
  <c r="BP179" i="6"/>
  <c r="BX179" i="6"/>
  <c r="BS179" i="6"/>
  <c r="BL179" i="6"/>
  <c r="BT179" i="6"/>
  <c r="BM176" i="6"/>
  <c r="BQ176" i="6"/>
  <c r="BU176" i="6"/>
  <c r="BN176" i="6"/>
  <c r="BR176" i="6"/>
  <c r="BV176" i="6"/>
  <c r="BZ176" i="6"/>
  <c r="BO176" i="6"/>
  <c r="BW176" i="6"/>
  <c r="BP176" i="6"/>
  <c r="BX176" i="6"/>
  <c r="BS176" i="6"/>
  <c r="BL176" i="6"/>
  <c r="BT176" i="6"/>
  <c r="BM172" i="6"/>
  <c r="BQ172" i="6"/>
  <c r="BU172" i="6"/>
  <c r="BN172" i="6"/>
  <c r="BR172" i="6"/>
  <c r="BV172" i="6"/>
  <c r="BZ172" i="6"/>
  <c r="BO172" i="6"/>
  <c r="BW172" i="6"/>
  <c r="BP172" i="6"/>
  <c r="BX172" i="6"/>
  <c r="BS172" i="6"/>
  <c r="BL172" i="6"/>
  <c r="BT172" i="6"/>
  <c r="BM166" i="6"/>
  <c r="BQ166" i="6"/>
  <c r="BU166" i="6"/>
  <c r="BN166" i="6"/>
  <c r="BR166" i="6"/>
  <c r="BV166" i="6"/>
  <c r="BZ166" i="6"/>
  <c r="BO166" i="6"/>
  <c r="BW166" i="6"/>
  <c r="BP166" i="6"/>
  <c r="BX166" i="6"/>
  <c r="BS166" i="6"/>
  <c r="BL166" i="6"/>
  <c r="BT166" i="6"/>
  <c r="BM163" i="6"/>
  <c r="BQ163" i="6"/>
  <c r="BU163" i="6"/>
  <c r="BN163" i="6"/>
  <c r="BR163" i="6"/>
  <c r="BV163" i="6"/>
  <c r="BZ163" i="6"/>
  <c r="BO163" i="6"/>
  <c r="BW163" i="6"/>
  <c r="BP163" i="6"/>
  <c r="BX163" i="6"/>
  <c r="BS163" i="6"/>
  <c r="BL163" i="6"/>
  <c r="BT163" i="6"/>
  <c r="BM160" i="6"/>
  <c r="BQ160" i="6"/>
  <c r="BU160" i="6"/>
  <c r="BN160" i="6"/>
  <c r="BR160" i="6"/>
  <c r="BV160" i="6"/>
  <c r="BZ160" i="6"/>
  <c r="BO160" i="6"/>
  <c r="BW160" i="6"/>
  <c r="BP160" i="6"/>
  <c r="BX160" i="6"/>
  <c r="BS160" i="6"/>
  <c r="BL160" i="6"/>
  <c r="BT160" i="6"/>
  <c r="BM157" i="6"/>
  <c r="BQ157" i="6"/>
  <c r="BU157" i="6"/>
  <c r="BN157" i="6"/>
  <c r="BR157" i="6"/>
  <c r="BV157" i="6"/>
  <c r="BZ157" i="6"/>
  <c r="BO157" i="6"/>
  <c r="BW157" i="6"/>
  <c r="BP157" i="6"/>
  <c r="BX157" i="6"/>
  <c r="BS157" i="6"/>
  <c r="BL157" i="6"/>
  <c r="BT157" i="6"/>
  <c r="BM153" i="6"/>
  <c r="BQ153" i="6"/>
  <c r="BU153" i="6"/>
  <c r="BN153" i="6"/>
  <c r="BR153" i="6"/>
  <c r="BV153" i="6"/>
  <c r="BZ153" i="6"/>
  <c r="BO153" i="6"/>
  <c r="BW153" i="6"/>
  <c r="BP153" i="6"/>
  <c r="BX153" i="6"/>
  <c r="BS153" i="6"/>
  <c r="BL153" i="6"/>
  <c r="BT153" i="6"/>
  <c r="BO149" i="6"/>
  <c r="BS149" i="6"/>
  <c r="BW149" i="6"/>
  <c r="BL149" i="6"/>
  <c r="BP149" i="6"/>
  <c r="BT149" i="6"/>
  <c r="BX149" i="6"/>
  <c r="BM149" i="6"/>
  <c r="BQ149" i="6"/>
  <c r="BU149" i="6"/>
  <c r="BN149" i="6"/>
  <c r="BR149" i="6"/>
  <c r="BV149" i="6"/>
  <c r="BZ149" i="6"/>
  <c r="BO145" i="6"/>
  <c r="BS145" i="6"/>
  <c r="BW145" i="6"/>
  <c r="BL145" i="6"/>
  <c r="BP145" i="6"/>
  <c r="BT145" i="6"/>
  <c r="BX145" i="6"/>
  <c r="BM145" i="6"/>
  <c r="BQ145" i="6"/>
  <c r="BU145" i="6"/>
  <c r="BN145" i="6"/>
  <c r="BR145" i="6"/>
  <c r="BV145" i="6"/>
  <c r="BZ145" i="6"/>
  <c r="BO141" i="6"/>
  <c r="BS141" i="6"/>
  <c r="BW141" i="6"/>
  <c r="BN141" i="6"/>
  <c r="BR141" i="6"/>
  <c r="BV141" i="6"/>
  <c r="BZ141" i="6"/>
  <c r="BP141" i="6"/>
  <c r="BX141" i="6"/>
  <c r="BQ141" i="6"/>
  <c r="BL141" i="6"/>
  <c r="BT141" i="6"/>
  <c r="BM141" i="6"/>
  <c r="BU141" i="6"/>
  <c r="BO137" i="6"/>
  <c r="BS137" i="6"/>
  <c r="BW137" i="6"/>
  <c r="BL137" i="6"/>
  <c r="BP137" i="6"/>
  <c r="BT137" i="6"/>
  <c r="BX137" i="6"/>
  <c r="BM137" i="6"/>
  <c r="BQ137" i="6"/>
  <c r="BN137" i="6"/>
  <c r="BR137" i="6"/>
  <c r="BV137" i="6"/>
  <c r="BZ137" i="6"/>
  <c r="BU137" i="6"/>
  <c r="BO133" i="6"/>
  <c r="BS133" i="6"/>
  <c r="BW133" i="6"/>
  <c r="BL133" i="6"/>
  <c r="BP133" i="6"/>
  <c r="BT133" i="6"/>
  <c r="BX133" i="6"/>
  <c r="BM133" i="6"/>
  <c r="BQ133" i="6"/>
  <c r="BU133" i="6"/>
  <c r="BN133" i="6"/>
  <c r="BR133" i="6"/>
  <c r="BV133" i="6"/>
  <c r="BZ133" i="6"/>
  <c r="BO129" i="6"/>
  <c r="BS129" i="6"/>
  <c r="BW129" i="6"/>
  <c r="BL129" i="6"/>
  <c r="BP129" i="6"/>
  <c r="BT129" i="6"/>
  <c r="BX129" i="6"/>
  <c r="BM129" i="6"/>
  <c r="BQ129" i="6"/>
  <c r="BU129" i="6"/>
  <c r="BN129" i="6"/>
  <c r="BR129" i="6"/>
  <c r="BV129" i="6"/>
  <c r="BZ129" i="6"/>
  <c r="BO125" i="6"/>
  <c r="BS125" i="6"/>
  <c r="BW125" i="6"/>
  <c r="BL125" i="6"/>
  <c r="BP125" i="6"/>
  <c r="BT125" i="6"/>
  <c r="BX125" i="6"/>
  <c r="BM125" i="6"/>
  <c r="BQ125" i="6"/>
  <c r="BU125" i="6"/>
  <c r="BN125" i="6"/>
  <c r="BR125" i="6"/>
  <c r="BV125" i="6"/>
  <c r="BZ125" i="6"/>
  <c r="BO121" i="6"/>
  <c r="BS121" i="6"/>
  <c r="BW121" i="6"/>
  <c r="BL121" i="6"/>
  <c r="BP121" i="6"/>
  <c r="BT121" i="6"/>
  <c r="BX121" i="6"/>
  <c r="BM121" i="6"/>
  <c r="BQ121" i="6"/>
  <c r="BU121" i="6"/>
  <c r="BN121" i="6"/>
  <c r="BR121" i="6"/>
  <c r="BV121" i="6"/>
  <c r="BZ121" i="6"/>
  <c r="BO117" i="6"/>
  <c r="BS117" i="6"/>
  <c r="BW117" i="6"/>
  <c r="BL117" i="6"/>
  <c r="BP117" i="6"/>
  <c r="BT117" i="6"/>
  <c r="BX117" i="6"/>
  <c r="BM117" i="6"/>
  <c r="BQ117" i="6"/>
  <c r="BU117" i="6"/>
  <c r="BN117" i="6"/>
  <c r="BR117" i="6"/>
  <c r="BV117" i="6"/>
  <c r="BZ117" i="6"/>
  <c r="BO113" i="6"/>
  <c r="BS113" i="6"/>
  <c r="BW113" i="6"/>
  <c r="BL113" i="6"/>
  <c r="BP113" i="6"/>
  <c r="BT113" i="6"/>
  <c r="BX113" i="6"/>
  <c r="BM113" i="6"/>
  <c r="BQ113" i="6"/>
  <c r="BU113" i="6"/>
  <c r="BN113" i="6"/>
  <c r="BR113" i="6"/>
  <c r="BV113" i="6"/>
  <c r="BZ113" i="6"/>
  <c r="BO109" i="6"/>
  <c r="BS109" i="6"/>
  <c r="BW109" i="6"/>
  <c r="BL109" i="6"/>
  <c r="BP109" i="6"/>
  <c r="BT109" i="6"/>
  <c r="BX109" i="6"/>
  <c r="BM109" i="6"/>
  <c r="BQ109" i="6"/>
  <c r="BU109" i="6"/>
  <c r="BN109" i="6"/>
  <c r="BR109" i="6"/>
  <c r="BV109" i="6"/>
  <c r="BZ109" i="6"/>
  <c r="BO105" i="6"/>
  <c r="BS105" i="6"/>
  <c r="BW105" i="6"/>
  <c r="BL105" i="6"/>
  <c r="BP105" i="6"/>
  <c r="BT105" i="6"/>
  <c r="BX105" i="6"/>
  <c r="BM105" i="6"/>
  <c r="BQ105" i="6"/>
  <c r="BU105" i="6"/>
  <c r="BN105" i="6"/>
  <c r="BR105" i="6"/>
  <c r="BV105" i="6"/>
  <c r="BZ105" i="6"/>
  <c r="BO101" i="6"/>
  <c r="BS101" i="6"/>
  <c r="BW101" i="6"/>
  <c r="BM101" i="6"/>
  <c r="BQ101" i="6"/>
  <c r="BU101" i="6"/>
  <c r="BR101" i="6"/>
  <c r="BZ101" i="6"/>
  <c r="BL101" i="6"/>
  <c r="BT101" i="6"/>
  <c r="BN101" i="6"/>
  <c r="BV101" i="6"/>
  <c r="BP101" i="6"/>
  <c r="BX101" i="6"/>
  <c r="BO97" i="6"/>
  <c r="BS97" i="6"/>
  <c r="BW97" i="6"/>
  <c r="BM97" i="6"/>
  <c r="BQ97" i="6"/>
  <c r="BU97" i="6"/>
  <c r="BN97" i="6"/>
  <c r="BR97" i="6"/>
  <c r="BV97" i="6"/>
  <c r="BZ97" i="6"/>
  <c r="BT97" i="6"/>
  <c r="BX97" i="6"/>
  <c r="BL97" i="6"/>
  <c r="BP97" i="6"/>
  <c r="BO93" i="6"/>
  <c r="BS93" i="6"/>
  <c r="BW93" i="6"/>
  <c r="BL93" i="6"/>
  <c r="BP93" i="6"/>
  <c r="BM93" i="6"/>
  <c r="BQ93" i="6"/>
  <c r="BU93" i="6"/>
  <c r="BN93" i="6"/>
  <c r="BR93" i="6"/>
  <c r="BV93" i="6"/>
  <c r="BZ93" i="6"/>
  <c r="BT93" i="6"/>
  <c r="BX93" i="6"/>
  <c r="BO89" i="6"/>
  <c r="BS89" i="6"/>
  <c r="BW89" i="6"/>
  <c r="BL89" i="6"/>
  <c r="BP89" i="6"/>
  <c r="BT89" i="6"/>
  <c r="BX89" i="6"/>
  <c r="BM89" i="6"/>
  <c r="BQ89" i="6"/>
  <c r="BU89" i="6"/>
  <c r="BN89" i="6"/>
  <c r="BR89" i="6"/>
  <c r="BV89" i="6"/>
  <c r="BZ89" i="6"/>
  <c r="BN85" i="6"/>
  <c r="BO85" i="6"/>
  <c r="BS85" i="6"/>
  <c r="BW85" i="6"/>
  <c r="BP85" i="6"/>
  <c r="BU85" i="6"/>
  <c r="BZ85" i="6"/>
  <c r="BQ85" i="6"/>
  <c r="BV85" i="6"/>
  <c r="BL85" i="6"/>
  <c r="BR85" i="6"/>
  <c r="BX85" i="6"/>
  <c r="BM85" i="6"/>
  <c r="BT85" i="6"/>
  <c r="BM81" i="6"/>
  <c r="BQ81" i="6"/>
  <c r="BU81" i="6"/>
  <c r="BN81" i="6"/>
  <c r="BR81" i="6"/>
  <c r="BV81" i="6"/>
  <c r="BZ81" i="6"/>
  <c r="BO81" i="6"/>
  <c r="BS81" i="6"/>
  <c r="BW81" i="6"/>
  <c r="BT81" i="6"/>
  <c r="BX81" i="6"/>
  <c r="BL81" i="6"/>
  <c r="BP81" i="6"/>
  <c r="BM77" i="6"/>
  <c r="BQ77" i="6"/>
  <c r="BU77" i="6"/>
  <c r="BN77" i="6"/>
  <c r="BR77" i="6"/>
  <c r="BV77" i="6"/>
  <c r="BZ77" i="6"/>
  <c r="BO77" i="6"/>
  <c r="BS77" i="6"/>
  <c r="BW77" i="6"/>
  <c r="BT77" i="6"/>
  <c r="BX77" i="6"/>
  <c r="BL77" i="6"/>
  <c r="BP77" i="6"/>
  <c r="BM73" i="6"/>
  <c r="BQ73" i="6"/>
  <c r="BU73" i="6"/>
  <c r="BN73" i="6"/>
  <c r="BR73" i="6"/>
  <c r="BV73" i="6"/>
  <c r="BZ73" i="6"/>
  <c r="BO73" i="6"/>
  <c r="BS73" i="6"/>
  <c r="BW73" i="6"/>
  <c r="BT73" i="6"/>
  <c r="BX73" i="6"/>
  <c r="BL73" i="6"/>
  <c r="BP73" i="6"/>
  <c r="BM69" i="6"/>
  <c r="BQ69" i="6"/>
  <c r="BU69" i="6"/>
  <c r="BN69" i="6"/>
  <c r="BR69" i="6"/>
  <c r="BV69" i="6"/>
  <c r="BZ69" i="6"/>
  <c r="BO69" i="6"/>
  <c r="BS69" i="6"/>
  <c r="BW69" i="6"/>
  <c r="BT69" i="6"/>
  <c r="BX69" i="6"/>
  <c r="BL69" i="6"/>
  <c r="BP69" i="6"/>
  <c r="BM65" i="6"/>
  <c r="BQ65" i="6"/>
  <c r="BU65" i="6"/>
  <c r="BN65" i="6"/>
  <c r="BR65" i="6"/>
  <c r="BV65" i="6"/>
  <c r="BZ65" i="6"/>
  <c r="BO65" i="6"/>
  <c r="BS65" i="6"/>
  <c r="BW65" i="6"/>
  <c r="BT65" i="6"/>
  <c r="BX65" i="6"/>
  <c r="BL65" i="6"/>
  <c r="BP65" i="6"/>
  <c r="BM61" i="6"/>
  <c r="BQ61" i="6"/>
  <c r="BU61" i="6"/>
  <c r="BN61" i="6"/>
  <c r="BR61" i="6"/>
  <c r="BV61" i="6"/>
  <c r="BZ61" i="6"/>
  <c r="BO61" i="6"/>
  <c r="BS61" i="6"/>
  <c r="BW61" i="6"/>
  <c r="BT61" i="6"/>
  <c r="BX61" i="6"/>
  <c r="BL61" i="6"/>
  <c r="BP61" i="6"/>
  <c r="BM57" i="6"/>
  <c r="BQ57" i="6"/>
  <c r="BU57" i="6"/>
  <c r="BN57" i="6"/>
  <c r="BR57" i="6"/>
  <c r="BV57" i="6"/>
  <c r="BZ57" i="6"/>
  <c r="BO57" i="6"/>
  <c r="BS57" i="6"/>
  <c r="BW57" i="6"/>
  <c r="BT57" i="6"/>
  <c r="BX57" i="6"/>
  <c r="BL57" i="6"/>
  <c r="BP57" i="6"/>
  <c r="BM53" i="6"/>
  <c r="BQ53" i="6"/>
  <c r="BU53" i="6"/>
  <c r="BN53" i="6"/>
  <c r="BR53" i="6"/>
  <c r="BV53" i="6"/>
  <c r="BZ53" i="6"/>
  <c r="BO53" i="6"/>
  <c r="BS53" i="6"/>
  <c r="BW53" i="6"/>
  <c r="BT53" i="6"/>
  <c r="BX53" i="6"/>
  <c r="BL53" i="6"/>
  <c r="BP53" i="6"/>
  <c r="BO49" i="6"/>
  <c r="BS49" i="6"/>
  <c r="BL49" i="6"/>
  <c r="BP49" i="6"/>
  <c r="BT49" i="6"/>
  <c r="BM49" i="6"/>
  <c r="BU49" i="6"/>
  <c r="BN49" i="6"/>
  <c r="BV49" i="6"/>
  <c r="BZ49" i="6"/>
  <c r="BQ49" i="6"/>
  <c r="BW49" i="6"/>
  <c r="BR49" i="6"/>
  <c r="BX49" i="6"/>
  <c r="BN45" i="6"/>
  <c r="BR45" i="6"/>
  <c r="BV45" i="6"/>
  <c r="BZ45" i="6"/>
  <c r="BO45" i="6"/>
  <c r="BS45" i="6"/>
  <c r="BW45" i="6"/>
  <c r="BL45" i="6"/>
  <c r="BP45" i="6"/>
  <c r="BT45" i="6"/>
  <c r="BX45" i="6"/>
  <c r="BM45" i="6"/>
  <c r="BQ45" i="6"/>
  <c r="BU45" i="6"/>
  <c r="BN41" i="6"/>
  <c r="BR41" i="6"/>
  <c r="BV41" i="6"/>
  <c r="BZ41" i="6"/>
  <c r="BO41" i="6"/>
  <c r="BS41" i="6"/>
  <c r="BW41" i="6"/>
  <c r="BL41" i="6"/>
  <c r="BP41" i="6"/>
  <c r="BT41" i="6"/>
  <c r="BX41" i="6"/>
  <c r="BM41" i="6"/>
  <c r="BQ41" i="6"/>
  <c r="BU41" i="6"/>
  <c r="BN37" i="6"/>
  <c r="BR37" i="6"/>
  <c r="BV37" i="6"/>
  <c r="BZ37" i="6"/>
  <c r="BO37" i="6"/>
  <c r="BS37" i="6"/>
  <c r="BW37" i="6"/>
  <c r="BL37" i="6"/>
  <c r="BP37" i="6"/>
  <c r="BT37" i="6"/>
  <c r="BX37" i="6"/>
  <c r="BM37" i="6"/>
  <c r="BQ37" i="6"/>
  <c r="BU37" i="6"/>
  <c r="BN33" i="6"/>
  <c r="BR33" i="6"/>
  <c r="BV33" i="6"/>
  <c r="BZ33" i="6"/>
  <c r="BO33" i="6"/>
  <c r="BS33" i="6"/>
  <c r="BW33" i="6"/>
  <c r="BL33" i="6"/>
  <c r="BP33" i="6"/>
  <c r="BT33" i="6"/>
  <c r="BX33" i="6"/>
  <c r="BM33" i="6"/>
  <c r="BQ33" i="6"/>
  <c r="BU33" i="6"/>
  <c r="BN29" i="6"/>
  <c r="BR29" i="6"/>
  <c r="BV29" i="6"/>
  <c r="BZ29" i="6"/>
  <c r="BO29" i="6"/>
  <c r="BS29" i="6"/>
  <c r="BW29" i="6"/>
  <c r="BL29" i="6"/>
  <c r="BP29" i="6"/>
  <c r="BT29" i="6"/>
  <c r="BX29" i="6"/>
  <c r="BM29" i="6"/>
  <c r="BQ29" i="6"/>
  <c r="BU29" i="6"/>
  <c r="BN25" i="6"/>
  <c r="BR25" i="6"/>
  <c r="BV25" i="6"/>
  <c r="BZ25" i="6"/>
  <c r="BO25" i="6"/>
  <c r="BS25" i="6"/>
  <c r="BW25" i="6"/>
  <c r="BL25" i="6"/>
  <c r="BP25" i="6"/>
  <c r="BT25" i="6"/>
  <c r="BX25" i="6"/>
  <c r="BM25" i="6"/>
  <c r="BQ25" i="6"/>
  <c r="BU25" i="6"/>
  <c r="BN21" i="6"/>
  <c r="BR21" i="6"/>
  <c r="BV21" i="6"/>
  <c r="BZ21" i="6"/>
  <c r="BO21" i="6"/>
  <c r="BS21" i="6"/>
  <c r="BW21" i="6"/>
  <c r="BL21" i="6"/>
  <c r="BP21" i="6"/>
  <c r="BT21" i="6"/>
  <c r="BX21" i="6"/>
  <c r="BM21" i="6"/>
  <c r="BQ21" i="6"/>
  <c r="BU21" i="6"/>
  <c r="BN17" i="6"/>
  <c r="BR17" i="6"/>
  <c r="BV17" i="6"/>
  <c r="BZ17" i="6"/>
  <c r="BO17" i="6"/>
  <c r="BS17" i="6"/>
  <c r="BW17" i="6"/>
  <c r="BL17" i="6"/>
  <c r="BP17" i="6"/>
  <c r="BT17" i="6"/>
  <c r="BX17" i="6"/>
  <c r="BM17" i="6"/>
  <c r="BQ17" i="6"/>
  <c r="BU17" i="6"/>
  <c r="BN13" i="6"/>
  <c r="BR13" i="6"/>
  <c r="BV13" i="6"/>
  <c r="BZ13" i="6"/>
  <c r="BO13" i="6"/>
  <c r="BS13" i="6"/>
  <c r="BW13" i="6"/>
  <c r="BL13" i="6"/>
  <c r="BP13" i="6"/>
  <c r="BT13" i="6"/>
  <c r="BX13" i="6"/>
  <c r="BM13" i="6"/>
  <c r="BQ13" i="6"/>
  <c r="BU13" i="6"/>
  <c r="BN9" i="6"/>
  <c r="BR9" i="6"/>
  <c r="BV9" i="6"/>
  <c r="BZ9" i="6"/>
  <c r="BO9" i="6"/>
  <c r="BS9" i="6"/>
  <c r="BW9" i="6"/>
  <c r="BL9" i="6"/>
  <c r="BP9" i="6"/>
  <c r="BT9" i="6"/>
  <c r="BX9" i="6"/>
  <c r="BM9" i="6"/>
  <c r="BQ9" i="6"/>
  <c r="BU9" i="6"/>
  <c r="CL9" i="6" l="1"/>
  <c r="CM9" i="6"/>
  <c r="CN9" i="6"/>
  <c r="CO9" i="6"/>
  <c r="CL25" i="6"/>
  <c r="CM25" i="6"/>
  <c r="CN25" i="6"/>
  <c r="CO25" i="6"/>
  <c r="CL41" i="6"/>
  <c r="CM41" i="6"/>
  <c r="CN41" i="6"/>
  <c r="CO41" i="6"/>
  <c r="CL57" i="6"/>
  <c r="CM57" i="6"/>
  <c r="CN57" i="6"/>
  <c r="CO57" i="6"/>
  <c r="CL73" i="6"/>
  <c r="CM73" i="6"/>
  <c r="CN73" i="6"/>
  <c r="CO73" i="6"/>
  <c r="CL89" i="6"/>
  <c r="CM89" i="6"/>
  <c r="CN89" i="6"/>
  <c r="CO89" i="6"/>
  <c r="CL105" i="6"/>
  <c r="CM105" i="6"/>
  <c r="CN105" i="6"/>
  <c r="CO105" i="6"/>
  <c r="CL121" i="6"/>
  <c r="CM121" i="6"/>
  <c r="CN121" i="6"/>
  <c r="CO121" i="6"/>
  <c r="CL137" i="6"/>
  <c r="CM137" i="6"/>
  <c r="CN137" i="6"/>
  <c r="CO137" i="6"/>
  <c r="CL153" i="6"/>
  <c r="CM153" i="6"/>
  <c r="CN153" i="6"/>
  <c r="CO153" i="6"/>
  <c r="CL169" i="6"/>
  <c r="CM169" i="6"/>
  <c r="CN169" i="6"/>
  <c r="CO169" i="6"/>
  <c r="CL181" i="6"/>
  <c r="CM181" i="6"/>
  <c r="CN181" i="6"/>
  <c r="CO181" i="6"/>
  <c r="CL197" i="6"/>
  <c r="CM197" i="6"/>
  <c r="CN197" i="6"/>
  <c r="CO197" i="6"/>
  <c r="CL213" i="6"/>
  <c r="CM213" i="6"/>
  <c r="CN213" i="6"/>
  <c r="CO213" i="6"/>
  <c r="CL229" i="6"/>
  <c r="CM229" i="6"/>
  <c r="CN229" i="6"/>
  <c r="CO229" i="6"/>
  <c r="CL245" i="6"/>
  <c r="CM245" i="6"/>
  <c r="CN245" i="6"/>
  <c r="CO245" i="6"/>
  <c r="CL261" i="6"/>
  <c r="CM261" i="6"/>
  <c r="CN261" i="6"/>
  <c r="CO261" i="6"/>
  <c r="CL277" i="6"/>
  <c r="CM277" i="6"/>
  <c r="CN277" i="6"/>
  <c r="CO277" i="6"/>
  <c r="CL293" i="6"/>
  <c r="CM293" i="6"/>
  <c r="CN293" i="6"/>
  <c r="CO293" i="6"/>
  <c r="CL309" i="6"/>
  <c r="CM309" i="6"/>
  <c r="CN309" i="6"/>
  <c r="CO309" i="6"/>
  <c r="CL325" i="6"/>
  <c r="CM325" i="6"/>
  <c r="CN325" i="6"/>
  <c r="CO325" i="6"/>
  <c r="CL341" i="6"/>
  <c r="CM341" i="6"/>
  <c r="CN341" i="6"/>
  <c r="CO341" i="6"/>
  <c r="CL353" i="6"/>
  <c r="CM353" i="6"/>
  <c r="CN353" i="6"/>
  <c r="CO353" i="6"/>
  <c r="CL364" i="6"/>
  <c r="CM364" i="6"/>
  <c r="CN364" i="6"/>
  <c r="CO364" i="6"/>
  <c r="CL380" i="6"/>
  <c r="CM380" i="6"/>
  <c r="CN380" i="6"/>
  <c r="CO380" i="6"/>
  <c r="CL396" i="6"/>
  <c r="CM396" i="6"/>
  <c r="CN396" i="6"/>
  <c r="CO396" i="6"/>
  <c r="CL412" i="6"/>
  <c r="CM412" i="6"/>
  <c r="CN412" i="6"/>
  <c r="CO412" i="6"/>
  <c r="CL428" i="6"/>
  <c r="CM428" i="6"/>
  <c r="CN428" i="6"/>
  <c r="CO428" i="6"/>
  <c r="CL444" i="6"/>
  <c r="CM444" i="6"/>
  <c r="CN444" i="6"/>
  <c r="CO444" i="6"/>
  <c r="CL460" i="6"/>
  <c r="CM460" i="6"/>
  <c r="CN460" i="6"/>
  <c r="CO460" i="6"/>
  <c r="CL476" i="6"/>
  <c r="CM476" i="6"/>
  <c r="CN476" i="6"/>
  <c r="CO476" i="6"/>
  <c r="CL491" i="6"/>
  <c r="CM491" i="6"/>
  <c r="CN491" i="6"/>
  <c r="CO491" i="6"/>
  <c r="CL505" i="6"/>
  <c r="CM505" i="6"/>
  <c r="CN505" i="6"/>
  <c r="CO505" i="6"/>
  <c r="CL14" i="6"/>
  <c r="CM14" i="6"/>
  <c r="CN14" i="6"/>
  <c r="CO14" i="6"/>
  <c r="CL22" i="6"/>
  <c r="CM22" i="6"/>
  <c r="CN22" i="6"/>
  <c r="CO22" i="6"/>
  <c r="CL30" i="6"/>
  <c r="CM30" i="6"/>
  <c r="CN30" i="6"/>
  <c r="CO30" i="6"/>
  <c r="CL38" i="6"/>
  <c r="CM38" i="6"/>
  <c r="CN38" i="6"/>
  <c r="CO38" i="6"/>
  <c r="CL166" i="6"/>
  <c r="CM166" i="6"/>
  <c r="CN166" i="6"/>
  <c r="CO166" i="6"/>
  <c r="CL369" i="6"/>
  <c r="CM369" i="6"/>
  <c r="CN369" i="6"/>
  <c r="CO369" i="6"/>
  <c r="CL397" i="6"/>
  <c r="CM397" i="6"/>
  <c r="CN397" i="6"/>
  <c r="CO397" i="6"/>
  <c r="CL405" i="6"/>
  <c r="CM405" i="6"/>
  <c r="CN405" i="6"/>
  <c r="CO405" i="6"/>
  <c r="CL425" i="6"/>
  <c r="CM425" i="6"/>
  <c r="CN425" i="6"/>
  <c r="CO425" i="6"/>
  <c r="CL433" i="6"/>
  <c r="CM433" i="6"/>
  <c r="CN433" i="6"/>
  <c r="CO433" i="6"/>
  <c r="CL441" i="6"/>
  <c r="CM441" i="6"/>
  <c r="CN441" i="6"/>
  <c r="CO441" i="6"/>
  <c r="CL449" i="6"/>
  <c r="CM449" i="6"/>
  <c r="CN449" i="6"/>
  <c r="CO449" i="6"/>
  <c r="CL477" i="6"/>
  <c r="CM477" i="6"/>
  <c r="CN477" i="6"/>
  <c r="CO477" i="6"/>
  <c r="CL485" i="6"/>
  <c r="CM485" i="6"/>
  <c r="CN485" i="6"/>
  <c r="CO485" i="6"/>
  <c r="CL492" i="6"/>
  <c r="CM492" i="6"/>
  <c r="CN492" i="6"/>
  <c r="CO492" i="6"/>
  <c r="CL503" i="6"/>
  <c r="CM503" i="6"/>
  <c r="CN503" i="6"/>
  <c r="CO503" i="6"/>
  <c r="CL11" i="6"/>
  <c r="CM11" i="6"/>
  <c r="CN11" i="6"/>
  <c r="CO11" i="6"/>
  <c r="CL19" i="6"/>
  <c r="CM19" i="6"/>
  <c r="CN19" i="6"/>
  <c r="CO19" i="6"/>
  <c r="CL27" i="6"/>
  <c r="CM27" i="6"/>
  <c r="CN27" i="6"/>
  <c r="CO27" i="6"/>
  <c r="CL35" i="6"/>
  <c r="CM35" i="6"/>
  <c r="CN35" i="6"/>
  <c r="CO35" i="6"/>
  <c r="CL43" i="6"/>
  <c r="CM43" i="6"/>
  <c r="CN43" i="6"/>
  <c r="CO43" i="6"/>
  <c r="CL347" i="6"/>
  <c r="CM347" i="6"/>
  <c r="CN347" i="6"/>
  <c r="CO347" i="6"/>
  <c r="CL164" i="6"/>
  <c r="CM164" i="6"/>
  <c r="CN164" i="6"/>
  <c r="CO164" i="6"/>
  <c r="CL363" i="6"/>
  <c r="CM363" i="6"/>
  <c r="CN363" i="6"/>
  <c r="CO363" i="6"/>
  <c r="CL371" i="6"/>
  <c r="CM371" i="6"/>
  <c r="CN371" i="6"/>
  <c r="CO371" i="6"/>
  <c r="CL391" i="6"/>
  <c r="CM391" i="6"/>
  <c r="CN391" i="6"/>
  <c r="CO391" i="6"/>
  <c r="CL407" i="6"/>
  <c r="CM407" i="6"/>
  <c r="CN407" i="6"/>
  <c r="CO407" i="6"/>
  <c r="CL431" i="6"/>
  <c r="CM431" i="6"/>
  <c r="CN431" i="6"/>
  <c r="CO431" i="6"/>
  <c r="CL455" i="6"/>
  <c r="CM455" i="6"/>
  <c r="CN455" i="6"/>
  <c r="CO455" i="6"/>
  <c r="CL471" i="6"/>
  <c r="CM471" i="6"/>
  <c r="CN471" i="6"/>
  <c r="CO471" i="6"/>
  <c r="CL13" i="6"/>
  <c r="CM13" i="6"/>
  <c r="CN13" i="6"/>
  <c r="CO13" i="6"/>
  <c r="CL29" i="6"/>
  <c r="CM29" i="6"/>
  <c r="CN29" i="6"/>
  <c r="CO29" i="6"/>
  <c r="CL45" i="6"/>
  <c r="CM45" i="6"/>
  <c r="CN45" i="6"/>
  <c r="CO45" i="6"/>
  <c r="CL61" i="6"/>
  <c r="CM61" i="6"/>
  <c r="CN61" i="6"/>
  <c r="CO61" i="6"/>
  <c r="CL77" i="6"/>
  <c r="CM77" i="6"/>
  <c r="CN77" i="6"/>
  <c r="CO77" i="6"/>
  <c r="CL93" i="6"/>
  <c r="CM93" i="6"/>
  <c r="CN93" i="6"/>
  <c r="CO93" i="6"/>
  <c r="CL109" i="6"/>
  <c r="CM109" i="6"/>
  <c r="CN109" i="6"/>
  <c r="CO109" i="6"/>
  <c r="CL125" i="6"/>
  <c r="CM125" i="6"/>
  <c r="CN125" i="6"/>
  <c r="CO125" i="6"/>
  <c r="CL141" i="6"/>
  <c r="CM141" i="6"/>
  <c r="CN141" i="6"/>
  <c r="CO141" i="6"/>
  <c r="CL157" i="6"/>
  <c r="CM157" i="6"/>
  <c r="CN157" i="6"/>
  <c r="CO157" i="6"/>
  <c r="CL173" i="6"/>
  <c r="CM173" i="6"/>
  <c r="CN173" i="6"/>
  <c r="CO173" i="6"/>
  <c r="CL185" i="6"/>
  <c r="CM185" i="6"/>
  <c r="CN185" i="6"/>
  <c r="CO185" i="6"/>
  <c r="CL201" i="6"/>
  <c r="CM201" i="6"/>
  <c r="CN201" i="6"/>
  <c r="CO201" i="6"/>
  <c r="CL217" i="6"/>
  <c r="CM217" i="6"/>
  <c r="CN217" i="6"/>
  <c r="CO217" i="6"/>
  <c r="CL233" i="6"/>
  <c r="CM233" i="6"/>
  <c r="CN233" i="6"/>
  <c r="CO233" i="6"/>
  <c r="CL249" i="6"/>
  <c r="CM249" i="6"/>
  <c r="CN249" i="6"/>
  <c r="CO249" i="6"/>
  <c r="CL265" i="6"/>
  <c r="CM265" i="6"/>
  <c r="CN265" i="6"/>
  <c r="CO265" i="6"/>
  <c r="CL281" i="6"/>
  <c r="CM281" i="6"/>
  <c r="CN281" i="6"/>
  <c r="CO281" i="6"/>
  <c r="CL297" i="6"/>
  <c r="CM297" i="6"/>
  <c r="CN297" i="6"/>
  <c r="CO297" i="6"/>
  <c r="CL313" i="6"/>
  <c r="CM313" i="6"/>
  <c r="CN313" i="6"/>
  <c r="CO313" i="6"/>
  <c r="CL329" i="6"/>
  <c r="CM329" i="6"/>
  <c r="CN329" i="6"/>
  <c r="CO329" i="6"/>
  <c r="CL345" i="6"/>
  <c r="CM345" i="6"/>
  <c r="CN345" i="6"/>
  <c r="CO345" i="6"/>
  <c r="CL368" i="6"/>
  <c r="CM368" i="6"/>
  <c r="CN368" i="6"/>
  <c r="CO368" i="6"/>
  <c r="CL384" i="6"/>
  <c r="CM384" i="6"/>
  <c r="CN384" i="6"/>
  <c r="CO384" i="6"/>
  <c r="CL400" i="6"/>
  <c r="CM400" i="6"/>
  <c r="CN400" i="6"/>
  <c r="CO400" i="6"/>
  <c r="CL416" i="6"/>
  <c r="CM416" i="6"/>
  <c r="CN416" i="6"/>
  <c r="CO416" i="6"/>
  <c r="CL432" i="6"/>
  <c r="CM432" i="6"/>
  <c r="CN432" i="6"/>
  <c r="CO432" i="6"/>
  <c r="CL448" i="6"/>
  <c r="CM448" i="6"/>
  <c r="CN448" i="6"/>
  <c r="CO448" i="6"/>
  <c r="CL464" i="6"/>
  <c r="CM464" i="6"/>
  <c r="CN464" i="6"/>
  <c r="CO464" i="6"/>
  <c r="CL480" i="6"/>
  <c r="CM480" i="6"/>
  <c r="CN480" i="6"/>
  <c r="CO480" i="6"/>
  <c r="CL495" i="6"/>
  <c r="CM495" i="6"/>
  <c r="CN495" i="6"/>
  <c r="CO495" i="6"/>
  <c r="CL50" i="6"/>
  <c r="CM50" i="6"/>
  <c r="CN50" i="6"/>
  <c r="CO50" i="6"/>
  <c r="CL58" i="6"/>
  <c r="CM58" i="6"/>
  <c r="CN58" i="6"/>
  <c r="CO58" i="6"/>
  <c r="CL66" i="6"/>
  <c r="CM66" i="6"/>
  <c r="CN66" i="6"/>
  <c r="CO66" i="6"/>
  <c r="CL74" i="6"/>
  <c r="CM74" i="6"/>
  <c r="CN74" i="6"/>
  <c r="CO74" i="6"/>
  <c r="CL82" i="6"/>
  <c r="CM82" i="6"/>
  <c r="CN82" i="6"/>
  <c r="CO82" i="6"/>
  <c r="CL90" i="6"/>
  <c r="CM90" i="6"/>
  <c r="CN90" i="6"/>
  <c r="CO90" i="6"/>
  <c r="CL98" i="6"/>
  <c r="CM98" i="6"/>
  <c r="CN98" i="6"/>
  <c r="CO98" i="6"/>
  <c r="CL106" i="6"/>
  <c r="CM106" i="6"/>
  <c r="CN106" i="6"/>
  <c r="CO106" i="6"/>
  <c r="CL114" i="6"/>
  <c r="CM114" i="6"/>
  <c r="CN114" i="6"/>
  <c r="CO114" i="6"/>
  <c r="CL122" i="6"/>
  <c r="CM122" i="6"/>
  <c r="CN122" i="6"/>
  <c r="CO122" i="6"/>
  <c r="CL130" i="6"/>
  <c r="CM130" i="6"/>
  <c r="CN130" i="6"/>
  <c r="CO130" i="6"/>
  <c r="CL138" i="6"/>
  <c r="CM138" i="6"/>
  <c r="CN138" i="6"/>
  <c r="CO138" i="6"/>
  <c r="CL146" i="6"/>
  <c r="CM146" i="6"/>
  <c r="CN146" i="6"/>
  <c r="CO146" i="6"/>
  <c r="CL154" i="6"/>
  <c r="CM154" i="6"/>
  <c r="CN154" i="6"/>
  <c r="CO154" i="6"/>
  <c r="CL174" i="6"/>
  <c r="CM174" i="6"/>
  <c r="CN174" i="6"/>
  <c r="CO174" i="6"/>
  <c r="CL182" i="6"/>
  <c r="CM182" i="6"/>
  <c r="CN182" i="6"/>
  <c r="CO182" i="6"/>
  <c r="CL190" i="6"/>
  <c r="CM190" i="6"/>
  <c r="CN190" i="6"/>
  <c r="CO190" i="6"/>
  <c r="CL198" i="6"/>
  <c r="CM198" i="6"/>
  <c r="CN198" i="6"/>
  <c r="CO198" i="6"/>
  <c r="CL206" i="6"/>
  <c r="CM206" i="6"/>
  <c r="CN206" i="6"/>
  <c r="CO206" i="6"/>
  <c r="CL214" i="6"/>
  <c r="CM214" i="6"/>
  <c r="CN214" i="6"/>
  <c r="CO214" i="6"/>
  <c r="CL222" i="6"/>
  <c r="CM222" i="6"/>
  <c r="CN222" i="6"/>
  <c r="CO222" i="6"/>
  <c r="CL230" i="6"/>
  <c r="CM230" i="6"/>
  <c r="CN230" i="6"/>
  <c r="CO230" i="6"/>
  <c r="CL238" i="6"/>
  <c r="CM238" i="6"/>
  <c r="CN238" i="6"/>
  <c r="CO238" i="6"/>
  <c r="CL246" i="6"/>
  <c r="CM246" i="6"/>
  <c r="CN246" i="6"/>
  <c r="CO246" i="6"/>
  <c r="CL254" i="6"/>
  <c r="CM254" i="6"/>
  <c r="CN254" i="6"/>
  <c r="CO254" i="6"/>
  <c r="CL262" i="6"/>
  <c r="CM262" i="6"/>
  <c r="CN262" i="6"/>
  <c r="CO262" i="6"/>
  <c r="CL270" i="6"/>
  <c r="CM270" i="6"/>
  <c r="CN270" i="6"/>
  <c r="CO270" i="6"/>
  <c r="CL278" i="6"/>
  <c r="CM278" i="6"/>
  <c r="CN278" i="6"/>
  <c r="CO278" i="6"/>
  <c r="CL286" i="6"/>
  <c r="CM286" i="6"/>
  <c r="CN286" i="6"/>
  <c r="CO286" i="6"/>
  <c r="CL294" i="6"/>
  <c r="CM294" i="6"/>
  <c r="CN294" i="6"/>
  <c r="CO294" i="6"/>
  <c r="CL302" i="6"/>
  <c r="CM302" i="6"/>
  <c r="CN302" i="6"/>
  <c r="CO302" i="6"/>
  <c r="CL310" i="6"/>
  <c r="CM310" i="6"/>
  <c r="CN310" i="6"/>
  <c r="CO310" i="6"/>
  <c r="CL318" i="6"/>
  <c r="CM318" i="6"/>
  <c r="CN318" i="6"/>
  <c r="CO318" i="6"/>
  <c r="CL326" i="6"/>
  <c r="CM326" i="6"/>
  <c r="CN326" i="6"/>
  <c r="CO326" i="6"/>
  <c r="CL334" i="6"/>
  <c r="CM334" i="6"/>
  <c r="CN334" i="6"/>
  <c r="CO334" i="6"/>
  <c r="CL342" i="6"/>
  <c r="CM342" i="6"/>
  <c r="CN342" i="6"/>
  <c r="CO342" i="6"/>
  <c r="CL350" i="6"/>
  <c r="CM350" i="6"/>
  <c r="CN350" i="6"/>
  <c r="CO350" i="6"/>
  <c r="CL358" i="6"/>
  <c r="CM358" i="6"/>
  <c r="CN358" i="6"/>
  <c r="CO358" i="6"/>
  <c r="CL377" i="6"/>
  <c r="CM377" i="6"/>
  <c r="CN377" i="6"/>
  <c r="CO377" i="6"/>
  <c r="CL385" i="6"/>
  <c r="CM385" i="6"/>
  <c r="CN385" i="6"/>
  <c r="CO385" i="6"/>
  <c r="CL413" i="6"/>
  <c r="CM413" i="6"/>
  <c r="CN413" i="6"/>
  <c r="CO413" i="6"/>
  <c r="CL421" i="6"/>
  <c r="CM421" i="6"/>
  <c r="CN421" i="6"/>
  <c r="CO421" i="6"/>
  <c r="CL457" i="6"/>
  <c r="CM457" i="6"/>
  <c r="CN457" i="6"/>
  <c r="CO457" i="6"/>
  <c r="CL465" i="6"/>
  <c r="CM465" i="6"/>
  <c r="CN465" i="6"/>
  <c r="CO465" i="6"/>
  <c r="CL47" i="6"/>
  <c r="CM47" i="6"/>
  <c r="CN47" i="6"/>
  <c r="CO47" i="6"/>
  <c r="CL55" i="6"/>
  <c r="CM55" i="6"/>
  <c r="CN55" i="6"/>
  <c r="CO55" i="6"/>
  <c r="CL63" i="6"/>
  <c r="CM63" i="6"/>
  <c r="CN63" i="6"/>
  <c r="CO63" i="6"/>
  <c r="CL71" i="6"/>
  <c r="CM71" i="6"/>
  <c r="CN71" i="6"/>
  <c r="CO71" i="6"/>
  <c r="CL79" i="6"/>
  <c r="CM79" i="6"/>
  <c r="CN79" i="6"/>
  <c r="CO79" i="6"/>
  <c r="CL87" i="6"/>
  <c r="CM87" i="6"/>
  <c r="CN87" i="6"/>
  <c r="CO87" i="6"/>
  <c r="CL95" i="6"/>
  <c r="CM95" i="6"/>
  <c r="CN95" i="6"/>
  <c r="CO95" i="6"/>
  <c r="CL103" i="6"/>
  <c r="CM103" i="6"/>
  <c r="CN103" i="6"/>
  <c r="CO103" i="6"/>
  <c r="CL111" i="6"/>
  <c r="CM111" i="6"/>
  <c r="CN111" i="6"/>
  <c r="CO111" i="6"/>
  <c r="CL119" i="6"/>
  <c r="CM119" i="6"/>
  <c r="CN119" i="6"/>
  <c r="CO119" i="6"/>
  <c r="CL127" i="6"/>
  <c r="CM127" i="6"/>
  <c r="CN127" i="6"/>
  <c r="CO127" i="6"/>
  <c r="CL135" i="6"/>
  <c r="CM135" i="6"/>
  <c r="CN135" i="6"/>
  <c r="CO135" i="6"/>
  <c r="CL143" i="6"/>
  <c r="CM143" i="6"/>
  <c r="CN143" i="6"/>
  <c r="CO143" i="6"/>
  <c r="CL151" i="6"/>
  <c r="CM151" i="6"/>
  <c r="CN151" i="6"/>
  <c r="CO151" i="6"/>
  <c r="CL159" i="6"/>
  <c r="CM159" i="6"/>
  <c r="CN159" i="6"/>
  <c r="CO159" i="6"/>
  <c r="CL167" i="6"/>
  <c r="CM167" i="6"/>
  <c r="CN167" i="6"/>
  <c r="CO167" i="6"/>
  <c r="CL175" i="6"/>
  <c r="CM175" i="6"/>
  <c r="CN175" i="6"/>
  <c r="CO175" i="6"/>
  <c r="CL183" i="6"/>
  <c r="CM183" i="6"/>
  <c r="CN183" i="6"/>
  <c r="CO183" i="6"/>
  <c r="CL191" i="6"/>
  <c r="CM191" i="6"/>
  <c r="CN191" i="6"/>
  <c r="CO191" i="6"/>
  <c r="CL199" i="6"/>
  <c r="CM199" i="6"/>
  <c r="CN199" i="6"/>
  <c r="CO199" i="6"/>
  <c r="CL207" i="6"/>
  <c r="CM207" i="6"/>
  <c r="CN207" i="6"/>
  <c r="CO207" i="6"/>
  <c r="CL215" i="6"/>
  <c r="CM215" i="6"/>
  <c r="CN215" i="6"/>
  <c r="CO215" i="6"/>
  <c r="CL223" i="6"/>
  <c r="CM223" i="6"/>
  <c r="CN223" i="6"/>
  <c r="CO223" i="6"/>
  <c r="CL231" i="6"/>
  <c r="CM231" i="6"/>
  <c r="CN231" i="6"/>
  <c r="CO231" i="6"/>
  <c r="CL239" i="6"/>
  <c r="CM239" i="6"/>
  <c r="CN239" i="6"/>
  <c r="CO239" i="6"/>
  <c r="CL247" i="6"/>
  <c r="CM247" i="6"/>
  <c r="CN247" i="6"/>
  <c r="CO247" i="6"/>
  <c r="CL255" i="6"/>
  <c r="CM255" i="6"/>
  <c r="CN255" i="6"/>
  <c r="CO255" i="6"/>
  <c r="CL263" i="6"/>
  <c r="CM263" i="6"/>
  <c r="CN263" i="6"/>
  <c r="CO263" i="6"/>
  <c r="CL271" i="6"/>
  <c r="CM271" i="6"/>
  <c r="CN271" i="6"/>
  <c r="CO271" i="6"/>
  <c r="CL279" i="6"/>
  <c r="CM279" i="6"/>
  <c r="CN279" i="6"/>
  <c r="CO279" i="6"/>
  <c r="CL287" i="6"/>
  <c r="CM287" i="6"/>
  <c r="CN287" i="6"/>
  <c r="CO287" i="6"/>
  <c r="CL295" i="6"/>
  <c r="CM295" i="6"/>
  <c r="CN295" i="6"/>
  <c r="CO295" i="6"/>
  <c r="CL303" i="6"/>
  <c r="CM303" i="6"/>
  <c r="CN303" i="6"/>
  <c r="CO303" i="6"/>
  <c r="CL311" i="6"/>
  <c r="CM311" i="6"/>
  <c r="CN311" i="6"/>
  <c r="CO311" i="6"/>
  <c r="CL319" i="6"/>
  <c r="CM319" i="6"/>
  <c r="CN319" i="6"/>
  <c r="CO319" i="6"/>
  <c r="CL327" i="6"/>
  <c r="CM327" i="6"/>
  <c r="CN327" i="6"/>
  <c r="CO327" i="6"/>
  <c r="CL335" i="6"/>
  <c r="CM335" i="6"/>
  <c r="CN335" i="6"/>
  <c r="CO335" i="6"/>
  <c r="CL343" i="6"/>
  <c r="CM343" i="6"/>
  <c r="CN343" i="6"/>
  <c r="CO343" i="6"/>
  <c r="CL359" i="6"/>
  <c r="CM359" i="6"/>
  <c r="CN359" i="6"/>
  <c r="CO359" i="6"/>
  <c r="CL366" i="6"/>
  <c r="CM366" i="6"/>
  <c r="CN366" i="6"/>
  <c r="CO366" i="6"/>
  <c r="CL374" i="6"/>
  <c r="CM374" i="6"/>
  <c r="CN374" i="6"/>
  <c r="CO374" i="6"/>
  <c r="CL382" i="6"/>
  <c r="CM382" i="6"/>
  <c r="CN382" i="6"/>
  <c r="CO382" i="6"/>
  <c r="CL390" i="6"/>
  <c r="CM390" i="6"/>
  <c r="CN390" i="6"/>
  <c r="CO390" i="6"/>
  <c r="CL398" i="6"/>
  <c r="CM398" i="6"/>
  <c r="CN398" i="6"/>
  <c r="CO398" i="6"/>
  <c r="CL406" i="6"/>
  <c r="CM406" i="6"/>
  <c r="CN406" i="6"/>
  <c r="CO406" i="6"/>
  <c r="CL414" i="6"/>
  <c r="CM414" i="6"/>
  <c r="CN414" i="6"/>
  <c r="CO414" i="6"/>
  <c r="CL422" i="6"/>
  <c r="CM422" i="6"/>
  <c r="CN422" i="6"/>
  <c r="CO422" i="6"/>
  <c r="CL430" i="6"/>
  <c r="CM430" i="6"/>
  <c r="CN430" i="6"/>
  <c r="CO430" i="6"/>
  <c r="CL438" i="6"/>
  <c r="CM438" i="6"/>
  <c r="CN438" i="6"/>
  <c r="CO438" i="6"/>
  <c r="CL446" i="6"/>
  <c r="CM446" i="6"/>
  <c r="CN446" i="6"/>
  <c r="CO446" i="6"/>
  <c r="CL454" i="6"/>
  <c r="CM454" i="6"/>
  <c r="CN454" i="6"/>
  <c r="CO454" i="6"/>
  <c r="CL462" i="6"/>
  <c r="CM462" i="6"/>
  <c r="CN462" i="6"/>
  <c r="CO462" i="6"/>
  <c r="CL470" i="6"/>
  <c r="CM470" i="6"/>
  <c r="CN470" i="6"/>
  <c r="CO470" i="6"/>
  <c r="CL478" i="6"/>
  <c r="CM478" i="6"/>
  <c r="CN478" i="6"/>
  <c r="CO478" i="6"/>
  <c r="CL489" i="6"/>
  <c r="CM489" i="6"/>
  <c r="CN489" i="6"/>
  <c r="CO489" i="6"/>
  <c r="CL496" i="6"/>
  <c r="CM496" i="6"/>
  <c r="CN496" i="6"/>
  <c r="CO496" i="6"/>
  <c r="CL17" i="6"/>
  <c r="CM17" i="6"/>
  <c r="CN17" i="6"/>
  <c r="CO17" i="6"/>
  <c r="CL33" i="6"/>
  <c r="CM33" i="6"/>
  <c r="CN33" i="6"/>
  <c r="CO33" i="6"/>
  <c r="CL49" i="6"/>
  <c r="CM49" i="6"/>
  <c r="CN49" i="6"/>
  <c r="CO49" i="6"/>
  <c r="CL65" i="6"/>
  <c r="CM65" i="6"/>
  <c r="CN65" i="6"/>
  <c r="CO65" i="6"/>
  <c r="CL81" i="6"/>
  <c r="CM81" i="6"/>
  <c r="CN81" i="6"/>
  <c r="CO81" i="6"/>
  <c r="CL97" i="6"/>
  <c r="CM97" i="6"/>
  <c r="CN97" i="6"/>
  <c r="CO97" i="6"/>
  <c r="CL113" i="6"/>
  <c r="CM113" i="6"/>
  <c r="CN113" i="6"/>
  <c r="CO113" i="6"/>
  <c r="CL129" i="6"/>
  <c r="CM129" i="6"/>
  <c r="CN129" i="6"/>
  <c r="CO129" i="6"/>
  <c r="CL145" i="6"/>
  <c r="CM145" i="6"/>
  <c r="CN145" i="6"/>
  <c r="CO145" i="6"/>
  <c r="CL161" i="6"/>
  <c r="CM161" i="6"/>
  <c r="CN161" i="6"/>
  <c r="CO161" i="6"/>
  <c r="CL177" i="6"/>
  <c r="CM177" i="6"/>
  <c r="CN177" i="6"/>
  <c r="CO177" i="6"/>
  <c r="CL189" i="6"/>
  <c r="CM189" i="6"/>
  <c r="CN189" i="6"/>
  <c r="CO189" i="6"/>
  <c r="CL205" i="6"/>
  <c r="CM205" i="6"/>
  <c r="CN205" i="6"/>
  <c r="CO205" i="6"/>
  <c r="CL221" i="6"/>
  <c r="CM221" i="6"/>
  <c r="CN221" i="6"/>
  <c r="CO221" i="6"/>
  <c r="CL237" i="6"/>
  <c r="CM237" i="6"/>
  <c r="CN237" i="6"/>
  <c r="CO237" i="6"/>
  <c r="CL253" i="6"/>
  <c r="CM253" i="6"/>
  <c r="CN253" i="6"/>
  <c r="CO253" i="6"/>
  <c r="CL269" i="6"/>
  <c r="CM269" i="6"/>
  <c r="CN269" i="6"/>
  <c r="CO269" i="6"/>
  <c r="CL285" i="6"/>
  <c r="CM285" i="6"/>
  <c r="CN285" i="6"/>
  <c r="CO285" i="6"/>
  <c r="CL301" i="6"/>
  <c r="CM301" i="6"/>
  <c r="CN301" i="6"/>
  <c r="CO301" i="6"/>
  <c r="CL317" i="6"/>
  <c r="CM317" i="6"/>
  <c r="CN317" i="6"/>
  <c r="CO317" i="6"/>
  <c r="CL333" i="6"/>
  <c r="CM333" i="6"/>
  <c r="CN333" i="6"/>
  <c r="CO333" i="6"/>
  <c r="CL357" i="6"/>
  <c r="CM357" i="6"/>
  <c r="CN357" i="6"/>
  <c r="CO357" i="6"/>
  <c r="CL372" i="6"/>
  <c r="CM372" i="6"/>
  <c r="CN372" i="6"/>
  <c r="CO372" i="6"/>
  <c r="CL388" i="6"/>
  <c r="CM388" i="6"/>
  <c r="CN388" i="6"/>
  <c r="CO388" i="6"/>
  <c r="CL404" i="6"/>
  <c r="CM404" i="6"/>
  <c r="CN404" i="6"/>
  <c r="CO404" i="6"/>
  <c r="CL420" i="6"/>
  <c r="CM420" i="6"/>
  <c r="CN420" i="6"/>
  <c r="CO420" i="6"/>
  <c r="CL436" i="6"/>
  <c r="CM436" i="6"/>
  <c r="CN436" i="6"/>
  <c r="CO436" i="6"/>
  <c r="CL452" i="6"/>
  <c r="CM452" i="6"/>
  <c r="CN452" i="6"/>
  <c r="CO452" i="6"/>
  <c r="CL468" i="6"/>
  <c r="CM468" i="6"/>
  <c r="CN468" i="6"/>
  <c r="CO468" i="6"/>
  <c r="CL484" i="6"/>
  <c r="CM484" i="6"/>
  <c r="CN484" i="6"/>
  <c r="CO484" i="6"/>
  <c r="CL498" i="6"/>
  <c r="CM498" i="6"/>
  <c r="CN498" i="6"/>
  <c r="CO498" i="6"/>
  <c r="CL10" i="6"/>
  <c r="CM10" i="6"/>
  <c r="CN10" i="6"/>
  <c r="CO10" i="6"/>
  <c r="CL18" i="6"/>
  <c r="CM18" i="6"/>
  <c r="CN18" i="6"/>
  <c r="CO18" i="6"/>
  <c r="CL26" i="6"/>
  <c r="CM26" i="6"/>
  <c r="CN26" i="6"/>
  <c r="CO26" i="6"/>
  <c r="CL34" i="6"/>
  <c r="CM34" i="6"/>
  <c r="CN34" i="6"/>
  <c r="CO34" i="6"/>
  <c r="CL42" i="6"/>
  <c r="CM42" i="6"/>
  <c r="CN42" i="6"/>
  <c r="CO42" i="6"/>
  <c r="CL162" i="6"/>
  <c r="CM162" i="6"/>
  <c r="CN162" i="6"/>
  <c r="CO162" i="6"/>
  <c r="CL170" i="6"/>
  <c r="CM170" i="6"/>
  <c r="CN170" i="6"/>
  <c r="CO170" i="6"/>
  <c r="CL365" i="6"/>
  <c r="CM365" i="6"/>
  <c r="CN365" i="6"/>
  <c r="CO365" i="6"/>
  <c r="CL393" i="6"/>
  <c r="CM393" i="6"/>
  <c r="CN393" i="6"/>
  <c r="CO393" i="6"/>
  <c r="CL401" i="6"/>
  <c r="CM401" i="6"/>
  <c r="CN401" i="6"/>
  <c r="CO401" i="6"/>
  <c r="CL429" i="6"/>
  <c r="CM429" i="6"/>
  <c r="CN429" i="6"/>
  <c r="CO429" i="6"/>
  <c r="CL437" i="6"/>
  <c r="CM437" i="6"/>
  <c r="CN437" i="6"/>
  <c r="CO437" i="6"/>
  <c r="CL445" i="6"/>
  <c r="CM445" i="6"/>
  <c r="CN445" i="6"/>
  <c r="CO445" i="6"/>
  <c r="CL453" i="6"/>
  <c r="CM453" i="6"/>
  <c r="CN453" i="6"/>
  <c r="CO453" i="6"/>
  <c r="CL473" i="6"/>
  <c r="CM473" i="6"/>
  <c r="CN473" i="6"/>
  <c r="CO473" i="6"/>
  <c r="CL481" i="6"/>
  <c r="CM481" i="6"/>
  <c r="CN481" i="6"/>
  <c r="CO481" i="6"/>
  <c r="CL488" i="6"/>
  <c r="CM488" i="6"/>
  <c r="CN488" i="6"/>
  <c r="CO488" i="6"/>
  <c r="CL499" i="6"/>
  <c r="CM499" i="6"/>
  <c r="CN499" i="6"/>
  <c r="CO499" i="6"/>
  <c r="CL15" i="6"/>
  <c r="CM15" i="6"/>
  <c r="CN15" i="6"/>
  <c r="CO15" i="6"/>
  <c r="CL23" i="6"/>
  <c r="CM23" i="6"/>
  <c r="CN23" i="6"/>
  <c r="CO23" i="6"/>
  <c r="CL31" i="6"/>
  <c r="CM31" i="6"/>
  <c r="CN31" i="6"/>
  <c r="CO31" i="6"/>
  <c r="CL39" i="6"/>
  <c r="CM39" i="6"/>
  <c r="CN39" i="6"/>
  <c r="CO39" i="6"/>
  <c r="CL355" i="6"/>
  <c r="CM355" i="6"/>
  <c r="CN355" i="6"/>
  <c r="CO355" i="6"/>
  <c r="CL172" i="6"/>
  <c r="CM172" i="6"/>
  <c r="CN172" i="6"/>
  <c r="CO172" i="6"/>
  <c r="CL367" i="6"/>
  <c r="CM367" i="6"/>
  <c r="CN367" i="6"/>
  <c r="CO367" i="6"/>
  <c r="CL375" i="6"/>
  <c r="CM375" i="6"/>
  <c r="CN375" i="6"/>
  <c r="CO375" i="6"/>
  <c r="CL399" i="6"/>
  <c r="CM399" i="6"/>
  <c r="CN399" i="6"/>
  <c r="CO399" i="6"/>
  <c r="CL415" i="6"/>
  <c r="CM415" i="6"/>
  <c r="CN415" i="6"/>
  <c r="CO415" i="6"/>
  <c r="CL439" i="6"/>
  <c r="CM439" i="6"/>
  <c r="CN439" i="6"/>
  <c r="CO439" i="6"/>
  <c r="CL463" i="6"/>
  <c r="CM463" i="6"/>
  <c r="CN463" i="6"/>
  <c r="CO463" i="6"/>
  <c r="CL479" i="6"/>
  <c r="CM479" i="6"/>
  <c r="CN479" i="6"/>
  <c r="CO479" i="6"/>
  <c r="CL21" i="6"/>
  <c r="CM21" i="6"/>
  <c r="CN21" i="6"/>
  <c r="CO21" i="6"/>
  <c r="CL37" i="6"/>
  <c r="CM37" i="6"/>
  <c r="CN37" i="6"/>
  <c r="CO37" i="6"/>
  <c r="CL53" i="6"/>
  <c r="CM53" i="6"/>
  <c r="CN53" i="6"/>
  <c r="CO53" i="6"/>
  <c r="CL69" i="6"/>
  <c r="CM69" i="6"/>
  <c r="CN69" i="6"/>
  <c r="CO69" i="6"/>
  <c r="CL85" i="6"/>
  <c r="CM85" i="6"/>
  <c r="CN85" i="6"/>
  <c r="CO85" i="6"/>
  <c r="CL101" i="6"/>
  <c r="CM101" i="6"/>
  <c r="CN101" i="6"/>
  <c r="CO101" i="6"/>
  <c r="CL117" i="6"/>
  <c r="CM117" i="6"/>
  <c r="CN117" i="6"/>
  <c r="CO117" i="6"/>
  <c r="CL133" i="6"/>
  <c r="CM133" i="6"/>
  <c r="CN133" i="6"/>
  <c r="CO133" i="6"/>
  <c r="CL149" i="6"/>
  <c r="CM149" i="6"/>
  <c r="CN149" i="6"/>
  <c r="CO149" i="6"/>
  <c r="CL165" i="6"/>
  <c r="CM165" i="6"/>
  <c r="CN165" i="6"/>
  <c r="CO165" i="6"/>
  <c r="CL193" i="6"/>
  <c r="CM193" i="6"/>
  <c r="CN193" i="6"/>
  <c r="CO193" i="6"/>
  <c r="CL209" i="6"/>
  <c r="CM209" i="6"/>
  <c r="CN209" i="6"/>
  <c r="CO209" i="6"/>
  <c r="CL225" i="6"/>
  <c r="CM225" i="6"/>
  <c r="CN225" i="6"/>
  <c r="CO225" i="6"/>
  <c r="CL241" i="6"/>
  <c r="CM241" i="6"/>
  <c r="CN241" i="6"/>
  <c r="CO241" i="6"/>
  <c r="CL257" i="6"/>
  <c r="CM257" i="6"/>
  <c r="CN257" i="6"/>
  <c r="CO257" i="6"/>
  <c r="CL273" i="6"/>
  <c r="CM273" i="6"/>
  <c r="CN273" i="6"/>
  <c r="CO273" i="6"/>
  <c r="CL289" i="6"/>
  <c r="CM289" i="6"/>
  <c r="CN289" i="6"/>
  <c r="CO289" i="6"/>
  <c r="CL305" i="6"/>
  <c r="CM305" i="6"/>
  <c r="CN305" i="6"/>
  <c r="CO305" i="6"/>
  <c r="CL321" i="6"/>
  <c r="CM321" i="6"/>
  <c r="CN321" i="6"/>
  <c r="CO321" i="6"/>
  <c r="CL337" i="6"/>
  <c r="CM337" i="6"/>
  <c r="CN337" i="6"/>
  <c r="CO337" i="6"/>
  <c r="CL349" i="6"/>
  <c r="CM349" i="6"/>
  <c r="CN349" i="6"/>
  <c r="CO349" i="6"/>
  <c r="CL360" i="6"/>
  <c r="CM360" i="6"/>
  <c r="CN360" i="6"/>
  <c r="CO360" i="6"/>
  <c r="CL376" i="6"/>
  <c r="CM376" i="6"/>
  <c r="CN376" i="6"/>
  <c r="CO376" i="6"/>
  <c r="CL392" i="6"/>
  <c r="CM392" i="6"/>
  <c r="CN392" i="6"/>
  <c r="CO392" i="6"/>
  <c r="CL408" i="6"/>
  <c r="CM408" i="6"/>
  <c r="CN408" i="6"/>
  <c r="CO408" i="6"/>
  <c r="CL424" i="6"/>
  <c r="CM424" i="6"/>
  <c r="CN424" i="6"/>
  <c r="CO424" i="6"/>
  <c r="CL440" i="6"/>
  <c r="CM440" i="6"/>
  <c r="CN440" i="6"/>
  <c r="CO440" i="6"/>
  <c r="CL456" i="6"/>
  <c r="CM456" i="6"/>
  <c r="CN456" i="6"/>
  <c r="CO456" i="6"/>
  <c r="CL472" i="6"/>
  <c r="CM472" i="6"/>
  <c r="CN472" i="6"/>
  <c r="CO472" i="6"/>
  <c r="CL487" i="6"/>
  <c r="CM487" i="6"/>
  <c r="CN487" i="6"/>
  <c r="CO487" i="6"/>
  <c r="CL502" i="6"/>
  <c r="CM502" i="6"/>
  <c r="CN502" i="6"/>
  <c r="CO502" i="6"/>
  <c r="CL54" i="6"/>
  <c r="CM54" i="6"/>
  <c r="CN54" i="6"/>
  <c r="CO54" i="6"/>
  <c r="CL62" i="6"/>
  <c r="CM62" i="6"/>
  <c r="CN62" i="6"/>
  <c r="CO62" i="6"/>
  <c r="CL70" i="6"/>
  <c r="CM70" i="6"/>
  <c r="CN70" i="6"/>
  <c r="CO70" i="6"/>
  <c r="CL78" i="6"/>
  <c r="CM78" i="6"/>
  <c r="CN78" i="6"/>
  <c r="CO78" i="6"/>
  <c r="CL86" i="6"/>
  <c r="CM86" i="6"/>
  <c r="CN86" i="6"/>
  <c r="CO86" i="6"/>
  <c r="CL94" i="6"/>
  <c r="CM94" i="6"/>
  <c r="CN94" i="6"/>
  <c r="CO94" i="6"/>
  <c r="CL102" i="6"/>
  <c r="CM102" i="6"/>
  <c r="CN102" i="6"/>
  <c r="CO102" i="6"/>
  <c r="CL110" i="6"/>
  <c r="CM110" i="6"/>
  <c r="CN110" i="6"/>
  <c r="CO110" i="6"/>
  <c r="CL118" i="6"/>
  <c r="CM118" i="6"/>
  <c r="CN118" i="6"/>
  <c r="CO118" i="6"/>
  <c r="CL126" i="6"/>
  <c r="CM126" i="6"/>
  <c r="CN126" i="6"/>
  <c r="CO126" i="6"/>
  <c r="CL134" i="6"/>
  <c r="CM134" i="6"/>
  <c r="CN134" i="6"/>
  <c r="CO134" i="6"/>
  <c r="CL142" i="6"/>
  <c r="CM142" i="6"/>
  <c r="CN142" i="6"/>
  <c r="CO142" i="6"/>
  <c r="CL150" i="6"/>
  <c r="CM150" i="6"/>
  <c r="CN150" i="6"/>
  <c r="CO150" i="6"/>
  <c r="CL158" i="6"/>
  <c r="CM158" i="6"/>
  <c r="CN158" i="6"/>
  <c r="CO158" i="6"/>
  <c r="CL178" i="6"/>
  <c r="CM178" i="6"/>
  <c r="CN178" i="6"/>
  <c r="CO178" i="6"/>
  <c r="CL186" i="6"/>
  <c r="CM186" i="6"/>
  <c r="CN186" i="6"/>
  <c r="CO186" i="6"/>
  <c r="CL194" i="6"/>
  <c r="CM194" i="6"/>
  <c r="CN194" i="6"/>
  <c r="CO194" i="6"/>
  <c r="CL202" i="6"/>
  <c r="CM202" i="6"/>
  <c r="CN202" i="6"/>
  <c r="CO202" i="6"/>
  <c r="CL210" i="6"/>
  <c r="CM210" i="6"/>
  <c r="CN210" i="6"/>
  <c r="CO210" i="6"/>
  <c r="CL218" i="6"/>
  <c r="CM218" i="6"/>
  <c r="CN218" i="6"/>
  <c r="CO218" i="6"/>
  <c r="CL226" i="6"/>
  <c r="CM226" i="6"/>
  <c r="CN226" i="6"/>
  <c r="CO226" i="6"/>
  <c r="CL234" i="6"/>
  <c r="CM234" i="6"/>
  <c r="CN234" i="6"/>
  <c r="CO234" i="6"/>
  <c r="CL242" i="6"/>
  <c r="CM242" i="6"/>
  <c r="CN242" i="6"/>
  <c r="CO242" i="6"/>
  <c r="CL250" i="6"/>
  <c r="CM250" i="6"/>
  <c r="CN250" i="6"/>
  <c r="CO250" i="6"/>
  <c r="CL258" i="6"/>
  <c r="CM258" i="6"/>
  <c r="CN258" i="6"/>
  <c r="CO258" i="6"/>
  <c r="CL266" i="6"/>
  <c r="CM266" i="6"/>
  <c r="CN266" i="6"/>
  <c r="CO266" i="6"/>
  <c r="CL274" i="6"/>
  <c r="CM274" i="6"/>
  <c r="CN274" i="6"/>
  <c r="CO274" i="6"/>
  <c r="CL282" i="6"/>
  <c r="CM282" i="6"/>
  <c r="CN282" i="6"/>
  <c r="CO282" i="6"/>
  <c r="CL290" i="6"/>
  <c r="CM290" i="6"/>
  <c r="CN290" i="6"/>
  <c r="CO290" i="6"/>
  <c r="CL298" i="6"/>
  <c r="CM298" i="6"/>
  <c r="CN298" i="6"/>
  <c r="CO298" i="6"/>
  <c r="CL306" i="6"/>
  <c r="CM306" i="6"/>
  <c r="CN306" i="6"/>
  <c r="CO306" i="6"/>
  <c r="CL314" i="6"/>
  <c r="CM314" i="6"/>
  <c r="CN314" i="6"/>
  <c r="CO314" i="6"/>
  <c r="CL322" i="6"/>
  <c r="CM322" i="6"/>
  <c r="CN322" i="6"/>
  <c r="CO322" i="6"/>
  <c r="CL330" i="6"/>
  <c r="CM330" i="6"/>
  <c r="CN330" i="6"/>
  <c r="CO330" i="6"/>
  <c r="CL338" i="6"/>
  <c r="CM338" i="6"/>
  <c r="CN338" i="6"/>
  <c r="CO338" i="6"/>
  <c r="CL346" i="6"/>
  <c r="CM346" i="6"/>
  <c r="CN346" i="6"/>
  <c r="CO346" i="6"/>
  <c r="CL354" i="6"/>
  <c r="CM354" i="6"/>
  <c r="CN354" i="6"/>
  <c r="CO354" i="6"/>
  <c r="CL361" i="6"/>
  <c r="CM361" i="6"/>
  <c r="CN361" i="6"/>
  <c r="CO361" i="6"/>
  <c r="CL373" i="6"/>
  <c r="CM373" i="6"/>
  <c r="CN373" i="6"/>
  <c r="CO373" i="6"/>
  <c r="CL381" i="6"/>
  <c r="CM381" i="6"/>
  <c r="CN381" i="6"/>
  <c r="CO381" i="6"/>
  <c r="CL389" i="6"/>
  <c r="CM389" i="6"/>
  <c r="CN389" i="6"/>
  <c r="CO389" i="6"/>
  <c r="CL409" i="6"/>
  <c r="CM409" i="6"/>
  <c r="CN409" i="6"/>
  <c r="CO409" i="6"/>
  <c r="CL417" i="6"/>
  <c r="CM417" i="6"/>
  <c r="CN417" i="6"/>
  <c r="CO417" i="6"/>
  <c r="CL461" i="6"/>
  <c r="CM461" i="6"/>
  <c r="CN461" i="6"/>
  <c r="CO461" i="6"/>
  <c r="CL469" i="6"/>
  <c r="CM469" i="6"/>
  <c r="CN469" i="6"/>
  <c r="CO469" i="6"/>
  <c r="CL51" i="6"/>
  <c r="CM51" i="6"/>
  <c r="CN51" i="6"/>
  <c r="CO51" i="6"/>
  <c r="CL59" i="6"/>
  <c r="CM59" i="6"/>
  <c r="CN59" i="6"/>
  <c r="CO59" i="6"/>
  <c r="CL67" i="6"/>
  <c r="CM67" i="6"/>
  <c r="CN67" i="6"/>
  <c r="CO67" i="6"/>
  <c r="CL75" i="6"/>
  <c r="CM75" i="6"/>
  <c r="CN75" i="6"/>
  <c r="CO75" i="6"/>
  <c r="CL83" i="6"/>
  <c r="CM83" i="6"/>
  <c r="CN83" i="6"/>
  <c r="CO83" i="6"/>
  <c r="CL91" i="6"/>
  <c r="CM91" i="6"/>
  <c r="CN91" i="6"/>
  <c r="CO91" i="6"/>
  <c r="CL99" i="6"/>
  <c r="CM99" i="6"/>
  <c r="CN99" i="6"/>
  <c r="CO99" i="6"/>
  <c r="CL107" i="6"/>
  <c r="CM107" i="6"/>
  <c r="CN107" i="6"/>
  <c r="CO107" i="6"/>
  <c r="CL115" i="6"/>
  <c r="CM115" i="6"/>
  <c r="CN115" i="6"/>
  <c r="CO115" i="6"/>
  <c r="CL123" i="6"/>
  <c r="CM123" i="6"/>
  <c r="CN123" i="6"/>
  <c r="CO123" i="6"/>
  <c r="CL131" i="6"/>
  <c r="CM131" i="6"/>
  <c r="CN131" i="6"/>
  <c r="CO131" i="6"/>
  <c r="CL139" i="6"/>
  <c r="CM139" i="6"/>
  <c r="CN139" i="6"/>
  <c r="CO139" i="6"/>
  <c r="CL147" i="6"/>
  <c r="CM147" i="6"/>
  <c r="CN147" i="6"/>
  <c r="CO147" i="6"/>
  <c r="CL155" i="6"/>
  <c r="CM155" i="6"/>
  <c r="CN155" i="6"/>
  <c r="CO155" i="6"/>
  <c r="CL163" i="6"/>
  <c r="CM163" i="6"/>
  <c r="CN163" i="6"/>
  <c r="CO163" i="6"/>
  <c r="CL171" i="6"/>
  <c r="CM171" i="6"/>
  <c r="CN171" i="6"/>
  <c r="CO171" i="6"/>
  <c r="CL179" i="6"/>
  <c r="CM179" i="6"/>
  <c r="CN179" i="6"/>
  <c r="CO179" i="6"/>
  <c r="CL187" i="6"/>
  <c r="CM187" i="6"/>
  <c r="CN187" i="6"/>
  <c r="CO187" i="6"/>
  <c r="CL195" i="6"/>
  <c r="CM195" i="6"/>
  <c r="CN195" i="6"/>
  <c r="CO195" i="6"/>
  <c r="CL203" i="6"/>
  <c r="CM203" i="6"/>
  <c r="CN203" i="6"/>
  <c r="CO203" i="6"/>
  <c r="CL211" i="6"/>
  <c r="CM211" i="6"/>
  <c r="CN211" i="6"/>
  <c r="CO211" i="6"/>
  <c r="CL219" i="6"/>
  <c r="CM219" i="6"/>
  <c r="CN219" i="6"/>
  <c r="CO219" i="6"/>
  <c r="CL227" i="6"/>
  <c r="CM227" i="6"/>
  <c r="CN227" i="6"/>
  <c r="CO227" i="6"/>
  <c r="CL235" i="6"/>
  <c r="CM235" i="6"/>
  <c r="CN235" i="6"/>
  <c r="CO235" i="6"/>
  <c r="CL243" i="6"/>
  <c r="CM243" i="6"/>
  <c r="CN243" i="6"/>
  <c r="CO243" i="6"/>
  <c r="CL251" i="6"/>
  <c r="CM251" i="6"/>
  <c r="CN251" i="6"/>
  <c r="CO251" i="6"/>
  <c r="CL259" i="6"/>
  <c r="CM259" i="6"/>
  <c r="CN259" i="6"/>
  <c r="CO259" i="6"/>
  <c r="CL267" i="6"/>
  <c r="CM267" i="6"/>
  <c r="CN267" i="6"/>
  <c r="CO267" i="6"/>
  <c r="CL275" i="6"/>
  <c r="CM275" i="6"/>
  <c r="CN275" i="6"/>
  <c r="CO275" i="6"/>
  <c r="CL283" i="6"/>
  <c r="CM283" i="6"/>
  <c r="CN283" i="6"/>
  <c r="CO283" i="6"/>
  <c r="CL291" i="6"/>
  <c r="CM291" i="6"/>
  <c r="CN291" i="6"/>
  <c r="CO291" i="6"/>
  <c r="CL299" i="6"/>
  <c r="CM299" i="6"/>
  <c r="CN299" i="6"/>
  <c r="CO299" i="6"/>
  <c r="CL307" i="6"/>
  <c r="CM307" i="6"/>
  <c r="CN307" i="6"/>
  <c r="CO307" i="6"/>
  <c r="CL315" i="6"/>
  <c r="CM315" i="6"/>
  <c r="CN315" i="6"/>
  <c r="CO315" i="6"/>
  <c r="CL323" i="6"/>
  <c r="CM323" i="6"/>
  <c r="CN323" i="6"/>
  <c r="CO323" i="6"/>
  <c r="CL331" i="6"/>
  <c r="CM331" i="6"/>
  <c r="CN331" i="6"/>
  <c r="CO331" i="6"/>
  <c r="CL339" i="6"/>
  <c r="CM339" i="6"/>
  <c r="CN339" i="6"/>
  <c r="CO339" i="6"/>
  <c r="CL351" i="6"/>
  <c r="CM351" i="6"/>
  <c r="CN351" i="6"/>
  <c r="CO351" i="6"/>
  <c r="CL362" i="6"/>
  <c r="CM362" i="6"/>
  <c r="CN362" i="6"/>
  <c r="CO362" i="6"/>
  <c r="CL370" i="6"/>
  <c r="CM370" i="6"/>
  <c r="CN370" i="6"/>
  <c r="CO370" i="6"/>
  <c r="CL378" i="6"/>
  <c r="CM378" i="6"/>
  <c r="CN378" i="6"/>
  <c r="CO378" i="6"/>
  <c r="CL386" i="6"/>
  <c r="CM386" i="6"/>
  <c r="CN386" i="6"/>
  <c r="CO386" i="6"/>
  <c r="CL394" i="6"/>
  <c r="CM394" i="6"/>
  <c r="CN394" i="6"/>
  <c r="CO394" i="6"/>
  <c r="CL402" i="6"/>
  <c r="CM402" i="6"/>
  <c r="CN402" i="6"/>
  <c r="CO402" i="6"/>
  <c r="CL410" i="6"/>
  <c r="CM410" i="6"/>
  <c r="CN410" i="6"/>
  <c r="CO410" i="6"/>
  <c r="CL418" i="6"/>
  <c r="CM418" i="6"/>
  <c r="CN418" i="6"/>
  <c r="CO418" i="6"/>
  <c r="CL426" i="6"/>
  <c r="CM426" i="6"/>
  <c r="CN426" i="6"/>
  <c r="CO426" i="6"/>
  <c r="CL434" i="6"/>
  <c r="CM434" i="6"/>
  <c r="CN434" i="6"/>
  <c r="CO434" i="6"/>
  <c r="CL442" i="6"/>
  <c r="CM442" i="6"/>
  <c r="CN442" i="6"/>
  <c r="CO442" i="6"/>
  <c r="CL450" i="6"/>
  <c r="CM450" i="6"/>
  <c r="CN450" i="6"/>
  <c r="CO450" i="6"/>
  <c r="CL458" i="6"/>
  <c r="CM458" i="6"/>
  <c r="CN458" i="6"/>
  <c r="CO458" i="6"/>
  <c r="CL466" i="6"/>
  <c r="CM466" i="6"/>
  <c r="CN466" i="6"/>
  <c r="CO466" i="6"/>
  <c r="CL474" i="6"/>
  <c r="CM474" i="6"/>
  <c r="CN474" i="6"/>
  <c r="CO474" i="6"/>
  <c r="CL482" i="6"/>
  <c r="CM482" i="6"/>
  <c r="CN482" i="6"/>
  <c r="CO482" i="6"/>
  <c r="CL493" i="6"/>
  <c r="CM493" i="6"/>
  <c r="CN493" i="6"/>
  <c r="CO493" i="6"/>
  <c r="CL500" i="6"/>
  <c r="CM500" i="6"/>
  <c r="CN500" i="6"/>
  <c r="CO500" i="6"/>
  <c r="CO46" i="6"/>
  <c r="CN46" i="6"/>
  <c r="CM46" i="6"/>
  <c r="CM7" i="6"/>
  <c r="CN7" i="6"/>
  <c r="CO7" i="6"/>
  <c r="CL7" i="6"/>
  <c r="AW6" i="6"/>
  <c r="O6" i="6"/>
  <c r="BL6" i="6" l="1"/>
  <c r="B7" i="10" s="1"/>
  <c r="BV6" i="6"/>
  <c r="B17" i="10" s="1"/>
  <c r="BW6" i="6"/>
  <c r="B18" i="10" s="1"/>
  <c r="BN6" i="6"/>
  <c r="B9" i="10" s="1"/>
  <c r="BX6" i="6"/>
  <c r="B19" i="10" s="1"/>
  <c r="BU6" i="6"/>
  <c r="B16" i="10" s="1"/>
  <c r="AX6" i="6"/>
  <c r="BQ6" i="6" l="1"/>
  <c r="B12" i="10" s="1"/>
  <c r="BS6" i="6"/>
  <c r="B14" i="10" s="1"/>
  <c r="BO6" i="6"/>
  <c r="B10" i="10" s="1"/>
  <c r="BR6" i="6"/>
  <c r="B13" i="10" s="1"/>
  <c r="BT6" i="6"/>
  <c r="B15" i="10" s="1"/>
  <c r="BP6" i="6"/>
  <c r="B11" i="10" s="1"/>
  <c r="AY6" i="6" l="1"/>
  <c r="J4" i="8"/>
  <c r="I4" i="7"/>
  <c r="BZ6" i="6" l="1"/>
  <c r="CA6" i="6"/>
  <c r="CQ6" i="6" s="1"/>
  <c r="B21" i="10" l="1"/>
  <c r="C21" i="10" s="1"/>
  <c r="BY6" i="6"/>
  <c r="CQ30" i="6"/>
  <c r="C24" i="10" s="1"/>
  <c r="B24" i="10" s="1"/>
  <c r="C9" i="10"/>
  <c r="D9" i="10" s="1"/>
  <c r="C18" i="10"/>
  <c r="C11" i="10"/>
  <c r="C12" i="10"/>
  <c r="C16" i="10"/>
  <c r="C15" i="10"/>
  <c r="C13" i="10"/>
  <c r="C10" i="10"/>
  <c r="C17" i="10"/>
  <c r="C19" i="10"/>
  <c r="C14" i="10"/>
  <c r="C7" i="10"/>
  <c r="D7" i="10" s="1"/>
  <c r="B20" i="10" l="1"/>
  <c r="C20" i="10" s="1"/>
  <c r="D20" i="10" s="1"/>
  <c r="D14" i="10"/>
  <c r="D10" i="10"/>
  <c r="D16" i="10"/>
  <c r="D18" i="10"/>
  <c r="D12" i="10"/>
  <c r="AU6" i="6" l="1"/>
  <c r="AZ6" i="6" s="1"/>
  <c r="BJ6" i="6" l="1"/>
  <c r="C35" i="10" s="1"/>
  <c r="CK6" i="6"/>
  <c r="CG6" i="6"/>
  <c r="CH6" i="6"/>
  <c r="CC6" i="6"/>
  <c r="CE6" i="6"/>
  <c r="BC6" i="6"/>
  <c r="C28" i="10" s="1"/>
  <c r="BF6" i="6"/>
  <c r="C31" i="10" s="1"/>
  <c r="BH6" i="6"/>
  <c r="C33" i="10" s="1"/>
  <c r="BK6" i="6"/>
  <c r="C36" i="10" s="1"/>
  <c r="BD6" i="6"/>
  <c r="C29" i="10" s="1"/>
  <c r="BI6" i="6"/>
  <c r="C34" i="10" s="1"/>
  <c r="BG6" i="6"/>
  <c r="C32" i="10" s="1"/>
  <c r="CI6" i="6"/>
  <c r="CJ6" i="6"/>
  <c r="CD6" i="6"/>
  <c r="CF6" i="6"/>
  <c r="BB6" i="6"/>
  <c r="C27" i="10" s="1"/>
  <c r="AV6" i="6"/>
  <c r="CB6" i="6"/>
  <c r="BE6" i="6"/>
  <c r="C30" i="10" s="1"/>
  <c r="BM6" i="6"/>
  <c r="CV6" i="6" l="1"/>
  <c r="CV30" i="6" s="1"/>
  <c r="D31" i="10" s="1"/>
  <c r="CR6" i="6"/>
  <c r="CR30" i="6" s="1"/>
  <c r="D27" i="10" s="1"/>
  <c r="CT6" i="6"/>
  <c r="CT30" i="6" s="1"/>
  <c r="D29" i="10" s="1"/>
  <c r="CX6" i="6"/>
  <c r="CX30" i="6" s="1"/>
  <c r="D33" i="10" s="1"/>
  <c r="CZ6" i="6"/>
  <c r="CZ30" i="6" s="1"/>
  <c r="D35" i="10" s="1"/>
  <c r="CW6" i="6"/>
  <c r="CW30" i="6" s="1"/>
  <c r="D32" i="10" s="1"/>
  <c r="CY6" i="6"/>
  <c r="CY30" i="6" s="1"/>
  <c r="D34" i="10" s="1"/>
  <c r="CU6" i="6"/>
  <c r="CU30" i="6" s="1"/>
  <c r="D30" i="10" s="1"/>
  <c r="DA6" i="6"/>
  <c r="DA30" i="6" s="1"/>
  <c r="D36" i="10" s="1"/>
  <c r="CS6" i="6"/>
  <c r="CS30" i="6" s="1"/>
  <c r="D28" i="10" s="1"/>
  <c r="B8" i="10"/>
  <c r="C8" i="10" s="1"/>
  <c r="D8" i="10" s="1"/>
  <c r="CO6" i="6"/>
  <c r="CL6" i="6"/>
  <c r="CN6" i="6"/>
  <c r="CM6" i="6"/>
  <c r="DD6" i="6" l="1"/>
  <c r="DD30" i="6" s="1"/>
  <c r="B4" i="12" s="1"/>
  <c r="DB6" i="6"/>
  <c r="DB30" i="6" s="1"/>
  <c r="B2" i="12" s="1"/>
  <c r="DE6" i="6"/>
  <c r="DE30" i="6" s="1"/>
  <c r="B5" i="12" s="1"/>
  <c r="DC6" i="6"/>
  <c r="DC30" i="6" s="1"/>
  <c r="B3" i="12" s="1"/>
</calcChain>
</file>

<file path=xl/sharedStrings.xml><?xml version="1.0" encoding="utf-8"?>
<sst xmlns="http://schemas.openxmlformats.org/spreadsheetml/2006/main" count="714" uniqueCount="485">
  <si>
    <t>SGH01 (bombe explosant)</t>
  </si>
  <si>
    <t>SGH02 (flamme)</t>
  </si>
  <si>
    <t>SGH03 ( flamme au-dessus d'un cercle)</t>
  </si>
  <si>
    <t>SGH04 (bouteille à gaz)</t>
  </si>
  <si>
    <t>SGH05 (corrosion)</t>
  </si>
  <si>
    <t>SGH06 (tête de mort sur 2 tibias)</t>
  </si>
  <si>
    <t>SGH07 (point d'exclamation)</t>
  </si>
  <si>
    <t>SGH08 (danger pour la santé)</t>
  </si>
  <si>
    <t>SGH09 (environnement)</t>
  </si>
  <si>
    <t>pas de pictogramme</t>
  </si>
  <si>
    <t>Gaz : dépôts fixes</t>
  </si>
  <si>
    <t>Gaz : dépôts mobiles</t>
  </si>
  <si>
    <t>Gaz : aérosols</t>
  </si>
  <si>
    <t>Liquides inflammables : essence (dépôt enfoui)</t>
  </si>
  <si>
    <t>Liquides inflammables : essence (dépôt non enfoui)</t>
  </si>
  <si>
    <t>Liquides inflammables : autres (dépôt enfoui)</t>
  </si>
  <si>
    <t>Liquides inflammables : autres (dépôt non enfoui)</t>
  </si>
  <si>
    <t>Point d'éclair</t>
  </si>
  <si>
    <t>point d'éclair inférieur ou égal à 21°C</t>
  </si>
  <si>
    <t xml:space="preserve">point d'éclair supérieur à 21°C mais ne dépasse pas 55°C </t>
  </si>
  <si>
    <t>point d'éclair supérieur à 55°C mais ne dépasse pas 100°C</t>
  </si>
  <si>
    <t>Unite</t>
  </si>
  <si>
    <t>litres</t>
  </si>
  <si>
    <t>kg</t>
  </si>
  <si>
    <t>H200 : Explosif instable</t>
  </si>
  <si>
    <t>H201 : Explosif ; danger d’explosion en masse</t>
  </si>
  <si>
    <t>H202 : Explosif ; danger sérieux de projection</t>
  </si>
  <si>
    <t>H203 : Explosif ; danger d’incendie, d’effet de souffle ou de projection</t>
  </si>
  <si>
    <t>H204 : Danger d’incendie ou de projection</t>
  </si>
  <si>
    <t>H205 : Danger d’explosion en masse en cas d’incendie</t>
  </si>
  <si>
    <t>H220 : Gaz extrêmement inflammable</t>
  </si>
  <si>
    <t>H221 : Gaz inflammable</t>
  </si>
  <si>
    <t>H222 : Aérosol extrêmement inflammable</t>
  </si>
  <si>
    <t>H223 : Aérosol inflammable</t>
  </si>
  <si>
    <t>H224 : Liquide et vapeurs extrêmement inflammables</t>
  </si>
  <si>
    <t>H225 : Liquide et vapeurs très inflammables</t>
  </si>
  <si>
    <t>H226 : Liquide et vapeurs inflammables</t>
  </si>
  <si>
    <t>H228 : Matière solide inflammable</t>
  </si>
  <si>
    <t>H229 : Récipient sous pression ; peut éclater sous l’effet de la chaleur</t>
  </si>
  <si>
    <t>H230 : Peut exploser même en l’absence d’air</t>
  </si>
  <si>
    <t>H231 : Peut exploser même en l’absence d’air à une pression et/ou une température élevée(s)</t>
  </si>
  <si>
    <t>H240 : Peut exploser sous l’effet de la chaleur</t>
  </si>
  <si>
    <t>H241 : Peut s’enflammer ou exploser sous l’effet de la chaleur</t>
  </si>
  <si>
    <t>H242 : Peut s’enflammer sous l’effet de la chaleur</t>
  </si>
  <si>
    <t>H250 : S’enflamme spontanément au contact de l’air</t>
  </si>
  <si>
    <t>H251 : Matière auto-échauffante ; peut s’enflammer</t>
  </si>
  <si>
    <t>H252 : Matière auto-échauffante en grandes quantités ; peut s’enflammer</t>
  </si>
  <si>
    <t>H260 : Dégage au contact de l’eau des gaz inflammables qui peuvent s’enflammer spontanément</t>
  </si>
  <si>
    <t>H261 : Dégage au contact de l’eau des gaz inflammables</t>
  </si>
  <si>
    <t>H270 : Peut provoquer ou aggraver un incendie ; comburant</t>
  </si>
  <si>
    <t>H271 : Peut provoquer un incendie ou une explosion ; comburant puissant</t>
  </si>
  <si>
    <t>H272 : Peut aggraver un incendie ; comburant</t>
  </si>
  <si>
    <t>H280 : Contient un gaz sous pression ; peut exploser sous l’effet de la chaleur</t>
  </si>
  <si>
    <t>H281 : Contient un gaz réfrigéré ; peut causer des brûlures ou blessures cryogéniques</t>
  </si>
  <si>
    <t>H290 : Peut être corrosif pour les métaux</t>
  </si>
  <si>
    <t>H300 : Mortel en cas d’ingestion</t>
  </si>
  <si>
    <t>H301 : Toxique en cas d’ingestion</t>
  </si>
  <si>
    <t>H302 : Nocif en cas d’ingestion</t>
  </si>
  <si>
    <t>H304 : Peut être mortel en cas d’ingestion et de pénétration dans les voies respiratoires</t>
  </si>
  <si>
    <t>H310 : Mortel par contact cutané</t>
  </si>
  <si>
    <t>H311 : Toxique par contact cutané</t>
  </si>
  <si>
    <t>H312 : Nocif par contact cutané</t>
  </si>
  <si>
    <t>H314 : Provoque des brûlures de la peau et des lésions oculaires graves</t>
  </si>
  <si>
    <t>H315 : Provoque une irritation cutanée</t>
  </si>
  <si>
    <t>H317 : Peut provoquer une allergie cutanée</t>
  </si>
  <si>
    <t>H318 : Provoque des lésions oculaires graves</t>
  </si>
  <si>
    <t>H319 : Provoque une sévère irritation des yeux</t>
  </si>
  <si>
    <t>H330 : Mortel par inhalation</t>
  </si>
  <si>
    <t>H331 : Toxique par inhalation</t>
  </si>
  <si>
    <t>H332 : Nocif par inhalation</t>
  </si>
  <si>
    <t>H334 : Peut provoquer des symptômes allergiques ou d’asthme ou des difficultés respiratoires par inhalation</t>
  </si>
  <si>
    <t>H335 : Peut irriter les voies respiratoires</t>
  </si>
  <si>
    <t>H336 : Peut provoquer somnolence ou vertiges</t>
  </si>
  <si>
    <t>H340 : Peut induire des anomalies génétiques</t>
  </si>
  <si>
    <t>H341 : Susceptible d’induire des anomalies génétiques</t>
  </si>
  <si>
    <t>H350 : Peut provoquer le cancer</t>
  </si>
  <si>
    <t>H351 : Susceptible de provoquer le cancer</t>
  </si>
  <si>
    <t>H360 : Peut nuire à la fertilité ou au foetus</t>
  </si>
  <si>
    <t>H361 : Susceptible de nuire à la fertilité ou au fœtus</t>
  </si>
  <si>
    <t>H362 : Peut être nocif pour les bébés nourris au lait maternel</t>
  </si>
  <si>
    <t>H370 : Risque avéré d’effets graves pour les organes</t>
  </si>
  <si>
    <t>H371 : Risque présumé d’effets graves pour les organes</t>
  </si>
  <si>
    <t>H372 : Risque avéré d’effets graves pour les organes à la suite d’expositions répétées ou d’une exposition prolongée</t>
  </si>
  <si>
    <t>H373 : Risque présumé d’effets graves pour les organes à la suite d’expositions répétées ou d’une exposition prolongée</t>
  </si>
  <si>
    <t>H400 : Très toxique pour les organismes aquatiques</t>
  </si>
  <si>
    <t>H410 : Très toxique pour les organismes aquatiques, entraîne des effets néfastes à long terme</t>
  </si>
  <si>
    <t>H411 : Toxique pour les organismes aquatiques, entraîne des effets néfastes à long terme</t>
  </si>
  <si>
    <t>H412 : Nocif pour les organismes aquatiques, entraîne des effets néfastes à long terme</t>
  </si>
  <si>
    <t>H413 : Peut être nocif à long terme pour les organismes aquatiques</t>
  </si>
  <si>
    <t>H420 : Nuit à la santé publique et à l’environnement en détruisant l’ozone dans la haute atmosphère</t>
  </si>
  <si>
    <t>Produit dangereux non soumis à fiche de données de sécurité</t>
  </si>
  <si>
    <t>Conditionnement</t>
  </si>
  <si>
    <t>Lieu</t>
  </si>
  <si>
    <t>Petits conditionnements  individuels fermés de maximum 30 l/kg</t>
  </si>
  <si>
    <t>Dans un local spécifique produits dangereux et/ou inflammables</t>
  </si>
  <si>
    <t>Fût (environ 200 litres)</t>
  </si>
  <si>
    <t>Dans un atelier</t>
  </si>
  <si>
    <t>Bonbonne/bombe</t>
  </si>
  <si>
    <t>Dans un laboratoire</t>
  </si>
  <si>
    <t>Réservoir enfoui</t>
  </si>
  <si>
    <t>Dans une zone de stockage au sein d’un local non dédié au stockage de produits dangereux</t>
  </si>
  <si>
    <t>Citerne aérienne horizontale</t>
  </si>
  <si>
    <t>Dans une armoire de sécurité coupe-feu (normes NEN2678 ou EN-14470-1)</t>
  </si>
  <si>
    <t>Citerne aérienne verticale</t>
  </si>
  <si>
    <t>A l’air libre (à l’abri de la pluie et du soleil)</t>
  </si>
  <si>
    <t>Réservoir aérien ouvert (genre silo)</t>
  </si>
  <si>
    <t xml:space="preserve">A l’air libre (à la pluie et/ou au soleil) </t>
  </si>
  <si>
    <t>Autre</t>
  </si>
  <si>
    <t>En rayon de magasin (commerce de vente au détail)</t>
  </si>
  <si>
    <t>Pas d'application</t>
  </si>
  <si>
    <t>liste déroulante</t>
  </si>
  <si>
    <t>Id_Picto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</si>
  <si>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</si>
  <si>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</si>
  <si>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</si>
  <si>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</si>
  <si>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</si>
  <si>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</si>
  <si>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</si>
  <si>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</si>
  <si>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</si>
  <si>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</si>
  <si>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Id_TPD</t>
  </si>
  <si>
    <t>11</t>
  </si>
  <si>
    <t>12</t>
  </si>
  <si>
    <t>13</t>
  </si>
  <si>
    <t>14</t>
  </si>
  <si>
    <t>Id_PE</t>
  </si>
  <si>
    <t>Id_H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</si>
  <si>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</si>
  <si>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</si>
  <si>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</si>
  <si>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</si>
  <si>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</si>
  <si>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</si>
  <si>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</si>
  <si>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</si>
  <si>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</si>
  <si>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</si>
  <si>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</si>
  <si>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</si>
  <si>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</si>
  <si>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</si>
  <si>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</si>
  <si>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</si>
  <si>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</si>
  <si>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</si>
  <si>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</si>
  <si>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</si>
  <si>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</si>
  <si>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</si>
  <si>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</si>
  <si>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</si>
  <si>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</si>
  <si>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</si>
  <si>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</si>
  <si>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</si>
  <si>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</si>
  <si>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</si>
  <si>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</si>
  <si>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</si>
  <si>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</si>
  <si>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</si>
  <si>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</si>
  <si>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</si>
  <si>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</si>
  <si>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</si>
  <si>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</si>
  <si>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</si>
  <si>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</si>
  <si>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</si>
  <si>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</si>
  <si>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</si>
  <si>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</si>
  <si>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</si>
  <si>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</si>
  <si>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</si>
  <si>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</si>
  <si>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</si>
  <si>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</si>
  <si>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</si>
  <si>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</si>
  <si>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Id_C</t>
  </si>
  <si>
    <t>Id_L</t>
  </si>
  <si>
    <t>Produits spécifiques : diesel, mazout, fioul, gazole (dépôt enfoui et/ou approvisionnement véhicules)</t>
  </si>
  <si>
    <t>Produits spécifiques : diesel, mazout, fioul, gazole (dépôt non enfoui)</t>
  </si>
  <si>
    <t>Produits spécifiques : fuel lourd, huiles minérales ou synthétiques et liquides analogues (dépôt enfoui et/ou approvisionnement véhicules)</t>
  </si>
  <si>
    <t>Produits spécifiques : fuel lourd, huiles minérales ou synthétiques et liquides analogues (dépôt non enfoui)</t>
  </si>
  <si>
    <t>Produits spécifiques : produits phytopharmaceutiques (à usage professionnel)</t>
  </si>
  <si>
    <t>Produits spécifiques : produits phytopharmaceutiques (à usage non professionnel)</t>
  </si>
  <si>
    <t xml:space="preserve">Substances ou mélanges dangereux non repris sous une autre rubrique </t>
  </si>
  <si>
    <t>Conditionering (keuze 1)</t>
  </si>
  <si>
    <t>Conditionering (keuze 2)</t>
  </si>
  <si>
    <t>Conditionering (keuze 3)</t>
  </si>
  <si>
    <t>Conditionering (keuze 4)</t>
  </si>
  <si>
    <t>Conditionering (keuze 5)</t>
  </si>
  <si>
    <t>Conditionering (keuze 6)</t>
  </si>
  <si>
    <t>Conditionering (keuze 7)</t>
  </si>
  <si>
    <t>Conditionering (keuze 8)</t>
  </si>
  <si>
    <t>Kleine afgesloten individuele verpakkingen van maximaal 30 l/kg</t>
  </si>
  <si>
    <t>Vat (ongeveer 200 liter)</t>
  </si>
  <si>
    <t>Gasfles/spuitbus</t>
  </si>
  <si>
    <t>Ondergrondse tank</t>
  </si>
  <si>
    <t>Horizontale bovengrondse tank</t>
  </si>
  <si>
    <t>Verticale bovengrondse tank</t>
  </si>
  <si>
    <t>Open bovengronds reservoir (type silo)</t>
  </si>
  <si>
    <t>Andere</t>
  </si>
  <si>
    <t>Conditionering</t>
  </si>
  <si>
    <t>In een specifiek lokaal voor gevaarlijke en/of ontvlambare producten</t>
  </si>
  <si>
    <t>In een atelier</t>
  </si>
  <si>
    <t>In een laboratorium</t>
  </si>
  <si>
    <t>In een opslagzone in een lokaal dat niet bestemd is voor de opslag van gevaarlijke producten</t>
  </si>
  <si>
    <t>In een brandwerende veiligheidskast (norm NEN2678 of EN-14470-1)</t>
  </si>
  <si>
    <t>In open lucht (afgeschermd van regen en zon)</t>
  </si>
  <si>
    <t xml:space="preserve">In open lucht (in regen en/of zon) </t>
  </si>
  <si>
    <t>In winkelrek (verkooppunt voor detailhandel)</t>
  </si>
  <si>
    <t>vlampunt lager of gelijk aan 21°C</t>
  </si>
  <si>
    <t xml:space="preserve">vlampunt hoger dan 21°C maar niet hoger dan 55°C </t>
  </si>
  <si>
    <t>vlampunt hoger dan 55°C maar niet hoger dan 100°C</t>
  </si>
  <si>
    <t>Vlampunt</t>
  </si>
  <si>
    <t>Locatie</t>
  </si>
  <si>
    <t>GHS01 (ontploffende bom)</t>
  </si>
  <si>
    <t>GHS02 (vlam)</t>
  </si>
  <si>
    <r>
      <t>GHS03 (vlam boven cirkel</t>
    </r>
    <r>
      <rPr>
        <sz val="11"/>
        <color indexed="8"/>
        <rFont val="Calibri"/>
        <family val="2"/>
      </rPr>
      <t>)</t>
    </r>
  </si>
  <si>
    <t>GHS04 (gasfles)</t>
  </si>
  <si>
    <t>GHS05 (corrosie)</t>
  </si>
  <si>
    <t>GHS06 (doodshoofd met gekruiste beenderen)</t>
  </si>
  <si>
    <t>GHS07 (uitroepteken)</t>
  </si>
  <si>
    <t>GHS08 (gezondheidsgevaar)</t>
  </si>
  <si>
    <t>GHS09 (milieu)</t>
  </si>
  <si>
    <t>geen pictogram</t>
  </si>
  <si>
    <t>Gevarenpictogram</t>
  </si>
  <si>
    <t>Type gevaarlijk product</t>
  </si>
  <si>
    <t>Type produit dangereux</t>
  </si>
  <si>
    <t>Gas : vaste opslag</t>
  </si>
  <si>
    <t>Gas : mobiele opslag</t>
  </si>
  <si>
    <t>Gas : spuitbussen</t>
  </si>
  <si>
    <t>Ontvlambare vloeistoffen : benzine (ondergrondse opslag)</t>
  </si>
  <si>
    <t>Ontvlambare vloeistoffen : benzine (niet-ondergrondse opslag)</t>
  </si>
  <si>
    <t>Ontvlambare vloeistoffen : andere (ondergrondse opslag)</t>
  </si>
  <si>
    <t>Ontvlambare vloeistoffen : andere (niet-ondergrondse opslag)</t>
  </si>
  <si>
    <r>
      <t xml:space="preserve">Specifieke producten : diesel, </t>
    </r>
    <r>
      <rPr>
        <sz val="10"/>
        <color indexed="8"/>
        <rFont val="Arial"/>
        <family val="2"/>
      </rPr>
      <t>stookolie,</t>
    </r>
    <r>
      <rPr>
        <sz val="10"/>
        <rFont val="Arial"/>
        <family val="2"/>
      </rPr>
      <t xml:space="preserve"> gasolie (ondergrondse opslag en/of bevoorrading voertuigen)</t>
    </r>
  </si>
  <si>
    <r>
      <t xml:space="preserve">Specifieke producten : diesel, </t>
    </r>
    <r>
      <rPr>
        <sz val="10"/>
        <color indexed="8"/>
        <rFont val="Arial"/>
        <family val="2"/>
      </rPr>
      <t>stookoloie</t>
    </r>
    <r>
      <rPr>
        <sz val="10"/>
        <rFont val="Arial"/>
        <family val="2"/>
      </rPr>
      <t>, gasolie (niet-ondergrondse opslag)</t>
    </r>
  </si>
  <si>
    <t>Specifieke producten : zware stookolie, minerale of synthetische oliën en analoge vloeistoffen (ondergrondse opslag en/of bevoorrading voertuigen)</t>
  </si>
  <si>
    <t>Specifieke producten : zware stookolie, minerale of synthetische oliën en analoge vloeistoffen (niet-ondergrondse opslag)</t>
  </si>
  <si>
    <t>Specifieke producten : fytofarmaceutische producten (voor professioneel gebruik)</t>
  </si>
  <si>
    <t>Specifieke producten : fytofarmaceutische producten (voor niet-professioneel gebruik)</t>
  </si>
  <si>
    <t>Gevaarlijke substanties of mengels die niet in een andere rubriek zijn opgenomen</t>
  </si>
  <si>
    <t>Eenheid</t>
  </si>
  <si>
    <t>liter</t>
  </si>
  <si>
    <t>Code H</t>
  </si>
  <si>
    <t>H code</t>
  </si>
  <si>
    <t>H200 : Instabiele ontplofbare stof</t>
  </si>
  <si>
    <t>H201 : Ontplofbaar; gevaar voor massa- explosie</t>
  </si>
  <si>
    <t>H202 : Ontplofbaar; ernstig gevaar voor scherfwerking</t>
  </si>
  <si>
    <t>H203 : Ontplofbaar; gevaar voor brand, luchtdrukwerking of scherfwerking</t>
  </si>
  <si>
    <t>H204 : Gevaar voor brand of scherfwerking</t>
  </si>
  <si>
    <t>H205 : Gevaar voor massa-explosie bij brand</t>
  </si>
  <si>
    <t>H220 : Zeer licht ontvlambaar gas</t>
  </si>
  <si>
    <t>H221 : Ontvlambaar gas</t>
  </si>
  <si>
    <t>H222 : Zeer licht ontvlambaar aërosol</t>
  </si>
  <si>
    <t>H223 : Ontvlambaar aërosol</t>
  </si>
  <si>
    <t>H224 : Zeer licht ontvlambare vloeistof en damp</t>
  </si>
  <si>
    <t>H225 : Licht ontvlambare vloeistof en damp</t>
  </si>
  <si>
    <t>H226 : Ontvlambare vloeistof en damp</t>
  </si>
  <si>
    <t>H228 : Ontvlambare vaste stof</t>
  </si>
  <si>
    <t>H229 : Houder onder druk: kan openbarsten bij verhitting</t>
  </si>
  <si>
    <t>H230 : Kan explosief reageren zelfs in afwezigheid van lucht</t>
  </si>
  <si>
    <t>H231 : Kan explosief reageren zelfs in afwezigheid van lucht bij verhoogde druk en/of temperatuur</t>
  </si>
  <si>
    <t>H240 : Ontploffingsgevaar bij verwarming</t>
  </si>
  <si>
    <t>H241 : Brand- of ontploffingsgevaar bij verwarming</t>
  </si>
  <si>
    <t>H242 : Brandgevaar bij verwarming</t>
  </si>
  <si>
    <t>H250 : Vat spontaan vlam bij blootstelling aan lucht</t>
  </si>
  <si>
    <t>H251 : Vatbaar voor zelfverhitting; kan vlam vatten</t>
  </si>
  <si>
    <t>H252 : In grote hoeveelheden vatbaar voor zelfverhitting; kan vlam vatten</t>
  </si>
  <si>
    <t>H260 : In contact met water komen ontvlambare gassen vrij die spontaan kunnen ontbranden</t>
  </si>
  <si>
    <t>H261 : In contact met water komen ontvlambare gassen vrij</t>
  </si>
  <si>
    <t>H270 : Kan brand veroorzaken of bevorderen; oxiderend</t>
  </si>
  <si>
    <t>H271 : Kan brand of ontploffingen veroorzaken; sterk oxiderend</t>
  </si>
  <si>
    <t>H272 : Kan brand bevorderen; oxiderend</t>
  </si>
  <si>
    <t>H280 : Bevat gas onder druk; kan ontploffen bij verwarming</t>
  </si>
  <si>
    <t>H281 : Bevat sterk gekoeld gas; kan cryogene brandwonden of letsel veroorzaken</t>
  </si>
  <si>
    <t>H290 : Kan bijtend zijn voor metalen</t>
  </si>
  <si>
    <t>H300 : Dodelijk bij inslikken</t>
  </si>
  <si>
    <t>H301 : Giftig bij inslikken</t>
  </si>
  <si>
    <t>H302 : Schadelijk bij inslikken</t>
  </si>
  <si>
    <t>H304 : Kan dodelijk zijn als de stof bij inslikken in de luchtwegen terechtkomt</t>
  </si>
  <si>
    <t>H310 : Dodelijk bij contact met de huid</t>
  </si>
  <si>
    <t>H311 : Giftig bij contact met de huid</t>
  </si>
  <si>
    <t>H312 : Schadelijk bij contact met de huid</t>
  </si>
  <si>
    <t>H314 : Veroorzaakt ernstige brandwonden en oogletsel</t>
  </si>
  <si>
    <t>H315 : Veroorzaakt huidirritatie</t>
  </si>
  <si>
    <t>H317 : Kan een allergische huidreactie veroorzaken</t>
  </si>
  <si>
    <t>H318 : Veroorzaakt ernstig oogletsel</t>
  </si>
  <si>
    <t>H319 : Veroorzaakt ernstige oogirritatie</t>
  </si>
  <si>
    <t>H330 : Dodelijk bij inademing</t>
  </si>
  <si>
    <t>H331 : Giftig bij inademing</t>
  </si>
  <si>
    <t>H332 : Schadelijk bij inademing</t>
  </si>
  <si>
    <t>H334 : Kan bij inademing allergie- of astmasymptomen of ademhalingsmoeilijkheden veroorzaken</t>
  </si>
  <si>
    <t>H335 : Kan irritatie van de luchtwegen veroorzaken</t>
  </si>
  <si>
    <t>H336 : Kan slaperigheid of duizeligheid veroorzaken</t>
  </si>
  <si>
    <t>H340 : Kan genetische schade veroorzaken</t>
  </si>
  <si>
    <t>H341 : Verdacht van het veroorzaken van genetische schade</t>
  </si>
  <si>
    <t>H350 : Kan kanker veroorzaken</t>
  </si>
  <si>
    <t>H351 : Verdacht van het veroorzaken van kanker</t>
  </si>
  <si>
    <t>H360 : Kan de vruchtbaarheid of het ongeboren kind schaden</t>
  </si>
  <si>
    <t>H361 : Kan mogelijks de vruchtbaarheid of het ongeboren kind schaden</t>
  </si>
  <si>
    <t>H362 : Kan schadelijk zijn via de borstvoeding</t>
  </si>
  <si>
    <t>H370 : Veroorzaakt schade aan organen</t>
  </si>
  <si>
    <t>H371 : Kan schade aan organen veroorzaken</t>
  </si>
  <si>
    <t>H372 : Veroorzaakt schade aan organen bij langdurige of herhaalde blootstelling</t>
  </si>
  <si>
    <t>H373 : Kan schade aan organen veroorzaken bij langdurige of herhaalde blootstelling</t>
  </si>
  <si>
    <t>H400 : Zeer giftig voor in het water levende organismen</t>
  </si>
  <si>
    <t>H410 : Zeer giftig voor in het water levende organismen, met langdurige gevolgen</t>
  </si>
  <si>
    <t>H411 : Giftig voor in het water levende organismen, met langdurige gevolgen</t>
  </si>
  <si>
    <t>H412 : Schadelijk voor in het water levende organismen, met langdurige gevolgen</t>
  </si>
  <si>
    <t>H413 : Kan langdurige schadelijke gevolgen voor in het water levende organismen hebben</t>
  </si>
  <si>
    <t>H420 : Schadelijk voor de volksgezondheid en het milieu door afbraak van ozon in de bovenste lagen van de atmosfeer</t>
  </si>
  <si>
    <t>Gevaarlijke producten niet onderworpen aan veiligheidsinformatieblad</t>
  </si>
  <si>
    <t>Locatie (keuze 1)</t>
  </si>
  <si>
    <t>Locatie (keuze 2)</t>
  </si>
  <si>
    <t>Locatie (keuze 3)</t>
  </si>
  <si>
    <t>Locatie (keuze 4)</t>
  </si>
  <si>
    <t>Locatie (keuze 5)</t>
  </si>
  <si>
    <t>Locatie (keuze 6)</t>
  </si>
  <si>
    <t>Locatie (keuze 7)</t>
  </si>
  <si>
    <t>Locatie (keuze 8)</t>
  </si>
  <si>
    <t>Locatie (keuze 9)</t>
  </si>
  <si>
    <t>A. Naam of "familie" van gevaarlijke producten</t>
  </si>
  <si>
    <t>(Productnummer)</t>
  </si>
  <si>
    <t>Pictogramme de danger</t>
  </si>
  <si>
    <t>B. Gevarenpictogram (keuze 1)</t>
  </si>
  <si>
    <t>B. Gevarenpictogram (keuze 2)</t>
  </si>
  <si>
    <t>B. Gevarenpictogram (keuze 3)</t>
  </si>
  <si>
    <t>B. Gevarenpictogram (keuze 4)</t>
  </si>
  <si>
    <t>B. Gevarenpictogram (keuze 5)</t>
  </si>
  <si>
    <t>B. Gevarenpictogram (keuze 6)</t>
  </si>
  <si>
    <t>B. Gevarenpictogram (keuze 7)</t>
  </si>
  <si>
    <t>B. Gevarenpictogram (keuze 8)</t>
  </si>
  <si>
    <t>B. Gevarenpictogram (keuze 9)</t>
  </si>
  <si>
    <t>C. Type gevaarlijk product</t>
  </si>
  <si>
    <t>D. Vlampunt (in °C)</t>
  </si>
  <si>
    <t>E. Maximaal opgeslagen hoeveelheid</t>
  </si>
  <si>
    <t>(Eenheid)</t>
  </si>
  <si>
    <t>Omperkingen</t>
  </si>
  <si>
    <t>F. Code(s) van gevarenaanduidingen (H gevolgd door cijfers) (keuze 1)</t>
  </si>
  <si>
    <t>F. Code(s) van gevarenaanduidingen (H gevolgd door cijfers) (keuze 2)</t>
  </si>
  <si>
    <t>F. Code(s) van gevarenaanduidingen (H gevolgd door cijfers) (keuze 3)</t>
  </si>
  <si>
    <t>F. Code(s) van gevarenaanduidingen (H gevolgd door cijfers) (keuze 4)</t>
  </si>
  <si>
    <t>F. Code(s) van gevarenaanduidingen (H gevolgd door cijfers) (keuze 5)</t>
  </si>
  <si>
    <t>F. Code(s) van gevarenaanduidingen (H gevolgd door cijfers) (keuze 6)</t>
  </si>
  <si>
    <t>F. Code(s) van gevarenaanduidingen (H gevolgd door cijfers) (keuze 7)</t>
  </si>
  <si>
    <t>F. Code(s) van gevarenaanduidingen (H gevolgd door cijfers) (keuze 8)</t>
  </si>
  <si>
    <t>F. Code(s) van gevarenaanduidingen (H gevolgd door cijfers) (keuze 9)</t>
  </si>
  <si>
    <t>F. Code(s) van gevarenaanduidingen (H gevolgd door cijfers) (keuze 10)</t>
  </si>
  <si>
    <t>F. Code(s) van gevarenaanduidingen (H gevolgd door cijfers) (keuze 11)</t>
  </si>
  <si>
    <t>F. Code(s) van gevarenaanduidingen (H gevolgd door cijfers) (keuze 12)</t>
  </si>
  <si>
    <t>F. Code(s) van gevarenaanduidingen (H gevolgd door cijfers) (keuze 13)</t>
  </si>
  <si>
    <t>F. Code(s) van gevarenaanduidingen (H gevolgd door cijfers) (keuze 14)</t>
  </si>
  <si>
    <t>F. Code(s) van gevarenaanduidingen (H gevolgd door cijfers) (keuze 15)</t>
  </si>
  <si>
    <t>F. Code(s) van gevarenaanduidingen (H gevolgd door cijfers) (keuze 16)</t>
  </si>
  <si>
    <t>F. Code(s) van gevarenaanduidingen (H gevolgd door cijfers) (keuze 17)</t>
  </si>
  <si>
    <t>F. Code(s) van gevarenaanduidingen (H gevolgd door cijfers) (keuze 18)</t>
  </si>
  <si>
    <t>F. Code(s) van gevarenaanduidingen (H gevolgd door cijfers) (keuze 19)</t>
  </si>
  <si>
    <t>F. Code(s) van gevarenaanduidingen (H gevolgd door cijfers) (keuze 20)</t>
  </si>
  <si>
    <t>F. Code(s) van gevarenaanduidingen (H gevolgd door cijfers) (keuze 21)</t>
  </si>
  <si>
    <t>F. Code(s) van gevarenaanduidingen (H gevolgd door cijfers) (keuze 23)</t>
  </si>
  <si>
    <t>F. Code(s) van gevarenaanduidingen (H gevolgd door cijfers) (keuze 24)</t>
  </si>
  <si>
    <t>F. Code(s) van gevarenaanduidingen (H gevolgd door cijfers) (keuze 25)</t>
  </si>
  <si>
    <t>F. Code(s) van gevarenaanduidingen (H gevolgd door cijfers) (keuze 26)</t>
  </si>
  <si>
    <t>F. Code(s) van gevarenaanduidingen (H gevolgd door cijfers) (keuze 27)</t>
  </si>
  <si>
    <t>F. Code(s) van gevarenaanduidingen (H gevolgd door cijfers) (keuze 29)</t>
  </si>
  <si>
    <t>F. Code(s) van gevarenaanduidingen (H gevolgd door cijfers) (keuze 28)</t>
  </si>
  <si>
    <t>F. Code(s) van gevarenaanduidingen (H gevolgd door cijfers) (keuze 30)</t>
  </si>
  <si>
    <t>F. Code(s) van gevarenaanduidingen (H gevolgd door cijfers) (keuze 22)</t>
  </si>
  <si>
    <t>uitrollijst</t>
  </si>
  <si>
    <t>liste déroulante (14 opties)</t>
  </si>
  <si>
    <t>in te geven vrij veld</t>
  </si>
  <si>
    <t>vrij veld</t>
  </si>
  <si>
    <t>Automatische keuze</t>
  </si>
  <si>
    <t>Vb.</t>
  </si>
  <si>
    <t>Voorbeeld: Butaan</t>
  </si>
  <si>
    <t>Niet van toepassing</t>
  </si>
  <si>
    <t>Inventaris gevaarlijke producten : IN TE VULLEN BLAD - Ruwe data</t>
  </si>
  <si>
    <t>Als hulpmiddel om deze inventaris in te vullen bestaat er een gids onder deze link. Deze bevat namelijk belangrijke specificaties voor winkels voor de verkoop van doe-het-zelfproducten, onderhoudsproducten of schoonmaakproducten - supermarkt en hypermarkt.</t>
  </si>
  <si>
    <r>
      <t xml:space="preserve">Gaz : aérosols </t>
    </r>
    <r>
      <rPr>
        <sz val="10"/>
        <color indexed="30"/>
        <rFont val="Arial"/>
        <family val="2"/>
      </rPr>
      <t>(rub. 74 2°)</t>
    </r>
  </si>
  <si>
    <t>rub. 74 2° - aérosols</t>
  </si>
  <si>
    <t>Inventaris gevaarlijke producten : IN TE VULLEN BLAD - Locatie(s) van de opslag</t>
  </si>
  <si>
    <t>Inventaris gevaarlijke producten : IN TE VULLEN BLAD - Conditionering(en)</t>
  </si>
  <si>
    <t>GHS03 (vlam boven cirkel))</t>
  </si>
  <si>
    <r>
      <t xml:space="preserve">Gas : vaste opslag </t>
    </r>
    <r>
      <rPr>
        <sz val="10"/>
        <color indexed="30"/>
        <rFont val="Arial"/>
        <family val="2"/>
      </rPr>
      <t>(rub. 72)</t>
    </r>
  </si>
  <si>
    <r>
      <t xml:space="preserve">Gas : mobiele opslag  </t>
    </r>
    <r>
      <rPr>
        <sz val="10"/>
        <color indexed="30"/>
        <rFont val="Arial"/>
        <family val="2"/>
      </rPr>
      <t>(rub. 74 1°)</t>
    </r>
  </si>
  <si>
    <r>
      <t xml:space="preserve">"Ontvlambare vloeistoffen : andere (ondergrondse opslag) </t>
    </r>
    <r>
      <rPr>
        <sz val="10"/>
        <color indexed="10"/>
        <rFont val="Arial"/>
        <family val="2"/>
      </rPr>
      <t>(&lt;21°C)</t>
    </r>
    <r>
      <rPr>
        <sz val="10"/>
        <rFont val="Arial"/>
        <family val="2"/>
      </rPr>
      <t xml:space="preserve">" + "Ontvlambare vloeistoffen : benzine (ondergrondse opslag) (&lt;21°C)" </t>
    </r>
    <r>
      <rPr>
        <sz val="10"/>
        <color indexed="30"/>
        <rFont val="Arial"/>
        <family val="2"/>
      </rPr>
      <t>(rub. 88 1°(ondergronds))</t>
    </r>
  </si>
  <si>
    <r>
      <t xml:space="preserve">"Ontvlambare vloeistoffen : andere (niet-ondergrondse opslag) </t>
    </r>
    <r>
      <rPr>
        <sz val="10"/>
        <color indexed="10"/>
        <rFont val="Arial"/>
        <family val="2"/>
      </rPr>
      <t>(&lt;21°C)</t>
    </r>
    <r>
      <rPr>
        <sz val="10"/>
        <rFont val="Arial"/>
        <family val="2"/>
      </rPr>
      <t xml:space="preserve">" +  "Ontvlambare vloeistoffen : benzine (niet-ondergrondse opslag) (&lt;21°C)" </t>
    </r>
    <r>
      <rPr>
        <sz val="10"/>
        <color indexed="30"/>
        <rFont val="Arial"/>
        <family val="2"/>
      </rPr>
      <t>(rub. 88 1°(niet ondergronds))</t>
    </r>
  </si>
  <si>
    <r>
      <t xml:space="preserve">Ontvlambare vloeistoffen : andere (ondergrondse opslag) </t>
    </r>
    <r>
      <rPr>
        <sz val="10"/>
        <color indexed="10"/>
        <rFont val="Arial"/>
        <family val="2"/>
      </rPr>
      <t>(&gt;21°C &lt;55°C)</t>
    </r>
    <r>
      <rPr>
        <sz val="10"/>
        <color indexed="30"/>
        <rFont val="Arial"/>
        <family val="2"/>
      </rPr>
      <t xml:space="preserve"> (rub. 88 2°(ondergronds))</t>
    </r>
  </si>
  <si>
    <r>
      <t xml:space="preserve">Ontvlambare vloeistoffen : andere (niet-ondergrondse opslag) </t>
    </r>
    <r>
      <rPr>
        <sz val="10"/>
        <color indexed="10"/>
        <rFont val="Arial"/>
        <family val="2"/>
      </rPr>
      <t>(&gt;21°C &lt;55°C)</t>
    </r>
    <r>
      <rPr>
        <sz val="10"/>
        <rFont val="Arial"/>
        <family val="2"/>
      </rPr>
      <t xml:space="preserve"> </t>
    </r>
    <r>
      <rPr>
        <sz val="10"/>
        <color indexed="30"/>
        <rFont val="Arial"/>
        <family val="2"/>
      </rPr>
      <t>(rub. 88 2°(niet ondergronds))</t>
    </r>
  </si>
  <si>
    <r>
      <t xml:space="preserve">"Ontvlambare vloeistoffen : andere (niet-ondergrondse opslag) </t>
    </r>
    <r>
      <rPr>
        <sz val="10"/>
        <color indexed="10"/>
        <rFont val="Arial"/>
        <family val="2"/>
      </rPr>
      <t>(&gt;55°C &lt;100°C)</t>
    </r>
    <r>
      <rPr>
        <sz val="10"/>
        <rFont val="Arial"/>
        <family val="2"/>
      </rPr>
      <t xml:space="preserve">" + "Specifieke producten : diesel, stookoloie, gasolie (niet-ondergrondse opslag) (&gt;55°C &lt;100°C)" </t>
    </r>
    <r>
      <rPr>
        <sz val="10"/>
        <color indexed="30"/>
        <rFont val="Arial"/>
        <family val="2"/>
      </rPr>
      <t>(rub. 88 3° (niet ondergronds))</t>
    </r>
  </si>
  <si>
    <r>
      <t xml:space="preserve">"Ontvlambare vloeistoffen : andere (ondergrondse opslag) </t>
    </r>
    <r>
      <rPr>
        <sz val="10"/>
        <color indexed="10"/>
        <rFont val="Arial"/>
        <family val="2"/>
      </rPr>
      <t>(&gt;55°C &lt;100°C)</t>
    </r>
    <r>
      <rPr>
        <sz val="10"/>
        <rFont val="Arial"/>
        <family val="2"/>
      </rPr>
      <t xml:space="preserve">" + "Specifieke producten : diesel, stookolie, gasolie (ondergrondse opslag en/of bevoorrading voertuigen) (&gt;55°C &lt;100°C)" </t>
    </r>
    <r>
      <rPr>
        <sz val="10"/>
        <color indexed="30"/>
        <rFont val="Arial"/>
        <family val="2"/>
      </rPr>
      <t>(rub. 88 3°(ondergronds/voertuigen))</t>
    </r>
  </si>
  <si>
    <r>
      <t xml:space="preserve">Specifieke producten : zware stookolie, minerale of synthetische oliën en analoge vloeistoffen (ondergrondse opslag en/of bevoorrading voertuigen) </t>
    </r>
    <r>
      <rPr>
        <sz val="10"/>
        <color indexed="30"/>
        <rFont val="Arial"/>
        <family val="2"/>
      </rPr>
      <t>(rub. 88 4°(ondergronds/voertuigen))</t>
    </r>
  </si>
  <si>
    <r>
      <t xml:space="preserve">Specifieke producten : zware stookolie, minerale of synthetische oliën en analoge vloeistoffen (niet-ondergrondse opslag) </t>
    </r>
    <r>
      <rPr>
        <sz val="10"/>
        <color indexed="30"/>
        <rFont val="Arial"/>
        <family val="2"/>
      </rPr>
      <t>(rub.88 4°(niet ondergronds))</t>
    </r>
  </si>
  <si>
    <r>
      <t xml:space="preserve">Specifieke producten : fytofarmaceutische producten (voor professioneel gebruik) </t>
    </r>
    <r>
      <rPr>
        <sz val="10"/>
        <color indexed="30"/>
        <rFont val="Arial"/>
        <family val="2"/>
      </rPr>
      <t>(rub. 112 pro)</t>
    </r>
  </si>
  <si>
    <r>
      <t xml:space="preserve">Specifieke producten : fytofarmaceutische producten (voor niet-professioneel gebruik) </t>
    </r>
    <r>
      <rPr>
        <sz val="10"/>
        <color indexed="30"/>
        <rFont val="Arial"/>
        <family val="2"/>
      </rPr>
      <t>(rub. 112 niet-pro)</t>
    </r>
  </si>
  <si>
    <r>
      <t xml:space="preserve">Gevaarlijke substanties of mengels die niet in een andere rubriek zijn opgenomen </t>
    </r>
    <r>
      <rPr>
        <sz val="10"/>
        <color indexed="10"/>
        <rFont val="Arial"/>
        <family val="2"/>
      </rPr>
      <t xml:space="preserve">(H302, H304, ….) </t>
    </r>
    <r>
      <rPr>
        <sz val="10"/>
        <rFont val="Arial"/>
        <family val="2"/>
      </rPr>
      <t xml:space="preserve">(enkel vlambaar/schadelijk/irriterend) </t>
    </r>
    <r>
      <rPr>
        <sz val="10"/>
        <color indexed="30"/>
        <rFont val="Arial"/>
        <family val="2"/>
      </rPr>
      <t>(rub. 121 1°)</t>
    </r>
  </si>
  <si>
    <r>
      <t xml:space="preserve">Gevaarlijke substanties of mengels die niet in een andere rubriek zijn opgenomen </t>
    </r>
    <r>
      <rPr>
        <sz val="10"/>
        <color indexed="10"/>
        <rFont val="Arial"/>
        <family val="2"/>
      </rPr>
      <t>(H200, H201, ….)</t>
    </r>
    <r>
      <rPr>
        <sz val="10"/>
        <rFont val="Arial"/>
        <family val="2"/>
      </rPr>
      <t xml:space="preserve"> (anders dan vlambaar/schadelijk/irriterend) </t>
    </r>
    <r>
      <rPr>
        <sz val="10"/>
        <color indexed="30"/>
        <rFont val="Arial"/>
        <family val="2"/>
      </rPr>
      <t>(rub. 121 2°)</t>
    </r>
  </si>
  <si>
    <t>Gevaar voor de gezondheid (CMR, dodelijk, overgevoelig)</t>
  </si>
  <si>
    <t>Producten gevaarlijk voor de gezondheid (CMR, dodelijk, overgevoelig)</t>
  </si>
  <si>
    <t>Inventaris gevaarlijke producten : RESULTATEN BLAD</t>
  </si>
  <si>
    <t>(Onder-) Rubriek</t>
  </si>
  <si>
    <t>Totaal (onder-) rubriek</t>
  </si>
  <si>
    <t>Onderverdeling per (onder-) rubriek</t>
  </si>
  <si>
    <t>Onderverdeling per rubriek</t>
  </si>
  <si>
    <t>rub. 72 - vaste opslag</t>
  </si>
  <si>
    <t>rub. 74 1° - mobiele opslag</t>
  </si>
  <si>
    <t>rub. 88 1° - ondergronds</t>
  </si>
  <si>
    <t>rub. 88 1° - niet ondergronds</t>
  </si>
  <si>
    <t>rub. 88 2° - ondergronds</t>
  </si>
  <si>
    <t>rub. 88 2° - niet ondergronds</t>
  </si>
  <si>
    <t>rub. 88 3° - ondergronds/voertuigen</t>
  </si>
  <si>
    <t>rub. 88 3° - niet ondergronds</t>
  </si>
  <si>
    <t>rub. 88 4° - ondergronds/voertuigen</t>
  </si>
  <si>
    <t>rub. 88 4° - niet ondergronds</t>
  </si>
  <si>
    <t>rub. 112 - professioneel gebruik</t>
  </si>
  <si>
    <t>rub. 112 - niet professioneel gebruik</t>
  </si>
  <si>
    <t>rub. 121  enkel vlambaar/schadelijk/irriterend</t>
  </si>
  <si>
    <t>rub. 121 anders dan vlambaar/schadelijk/irriterend</t>
  </si>
  <si>
    <t>Bijzonder zorgwekkende producten</t>
  </si>
  <si>
    <t>Aantal betrokken producten</t>
  </si>
  <si>
    <t>Nummers van betrokken producten</t>
  </si>
  <si>
    <t>Code van gevarenaanduiding</t>
  </si>
  <si>
    <t>Totale hoeveelheid (kg of l)</t>
  </si>
  <si>
    <t xml:space="preserve">GHS01
</t>
  </si>
  <si>
    <t xml:space="preserve">GHS02
</t>
  </si>
  <si>
    <t xml:space="preserve">GHS03
</t>
  </si>
  <si>
    <t xml:space="preserve">GHS04
</t>
  </si>
  <si>
    <t xml:space="preserve">GHS05
</t>
  </si>
  <si>
    <t xml:space="preserve">GHS06
</t>
  </si>
  <si>
    <t xml:space="preserve">GHS07
</t>
  </si>
  <si>
    <t xml:space="preserve">GHS08
</t>
  </si>
  <si>
    <t xml:space="preserve">GHS09
</t>
  </si>
  <si>
    <t xml:space="preserve">Geen pictogram
</t>
  </si>
  <si>
    <t>C_01</t>
  </si>
  <si>
    <t>C_02</t>
  </si>
  <si>
    <t>C_03</t>
  </si>
  <si>
    <t>C_04</t>
  </si>
  <si>
    <t>C_05</t>
  </si>
  <si>
    <t>C_06</t>
  </si>
  <si>
    <t>C_07</t>
  </si>
  <si>
    <t>C_08</t>
  </si>
  <si>
    <t>C_09</t>
  </si>
  <si>
    <t>C_10</t>
  </si>
  <si>
    <t>C_11</t>
  </si>
  <si>
    <t>C_12</t>
  </si>
  <si>
    <t>C_13</t>
  </si>
  <si>
    <t>C_14</t>
  </si>
  <si>
    <t>Id_TPD_Fr</t>
  </si>
  <si>
    <t>Id_TPD_Nl</t>
  </si>
  <si>
    <t>D_01</t>
  </si>
  <si>
    <t>D_02</t>
  </si>
  <si>
    <t>D_03</t>
  </si>
  <si>
    <t>D_04</t>
  </si>
  <si>
    <t>D_05</t>
  </si>
  <si>
    <t>D_06</t>
  </si>
  <si>
    <t>D_07</t>
  </si>
  <si>
    <t>D_08</t>
  </si>
  <si>
    <t>D_09</t>
  </si>
  <si>
    <t>D_10</t>
  </si>
  <si>
    <t>D_11</t>
  </si>
  <si>
    <t>D_12</t>
  </si>
  <si>
    <t>D_13</t>
  </si>
  <si>
    <t>D_14</t>
  </si>
  <si>
    <t>Uitrollijst TPD</t>
  </si>
  <si>
    <t>Id_Err</t>
  </si>
  <si>
    <t>Fout 01</t>
  </si>
  <si>
    <t>Fout 02</t>
  </si>
  <si>
    <t>Fout 03</t>
  </si>
  <si>
    <t>Fout 04</t>
  </si>
  <si>
    <t>*</t>
  </si>
  <si>
    <t>Type fout</t>
  </si>
  <si>
    <t>uitrollijst : 3 keuzes</t>
  </si>
  <si>
    <t>Specifieke producten : diesel, stookolie, gasolie (ondergrondse opslag en/of bevoorrading voertuigen)</t>
  </si>
  <si>
    <t>Specifieke producten : diesel, stookoloie, gasolie (niet-ondergrondse opslag)</t>
  </si>
  <si>
    <t>Wanneer het gevarenpictogram GHS04 (gasfles) geselecteerd is, is het verplicht  een gas als type gevaarlijk product te selecteren.</t>
  </si>
  <si>
    <t xml:space="preserve">Het vlampunt komt niet overeen met het type gevaarlijk product (zie tabel hieronder *). </t>
  </si>
  <si>
    <t>Wanneer H224 (Zeer licht ontvlambare vloeistof en damp) of H225 (Licht ontvlambare vloeistof en damp) geselecteerd is, is het verplicht een vlampunt lager of gelijk aan 21°C te hebben.</t>
  </si>
  <si>
    <t>Wanneer H226 (Ontvlambare vloeistof en damp) geselecteerd is, is het verplicht een vlampunt hoger dan 21°C maar niet hoger dan 55°C te hebben.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</si>
</sst>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i/>
      <sz val="10"/>
      <color rgb="FF00B050"/>
      <name val="Arial"/>
      <family val="2"/>
    </font>
    <font>
      <sz val="10"/>
      <name val="Comic Sans MS"/>
      <family val="4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6"/>
      <color theme="1"/>
      <name val="Arial"/>
      <family val="2"/>
    </font>
    <font>
      <b/>
      <sz val="10"/>
      <name val="Comic Sans MS"/>
      <family val="4"/>
    </font>
    <font>
      <b/>
      <sz val="10"/>
      <color theme="1"/>
      <name val="Arial"/>
      <family val="2"/>
    </font>
    <font>
      <u/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u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8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0" fontId="5" fillId="3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wrapText="1"/>
    </xf>
    <xf numFmtId="0" fontId="6" fillId="3" borderId="23" xfId="0" applyFont="1" applyFill="1" applyBorder="1" applyAlignment="1" applyProtection="1">
      <alignment horizontal="center" wrapText="1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4" fillId="2" borderId="27" xfId="0" applyFont="1" applyFill="1" applyBorder="1" applyAlignment="1" applyProtection="1">
      <alignment horizontal="center" vertical="top" wrapText="1"/>
    </xf>
    <xf numFmtId="0" fontId="4" fillId="2" borderId="26" xfId="0" applyFont="1" applyFill="1" applyBorder="1" applyAlignment="1" applyProtection="1">
      <alignment horizontal="center" vertical="top" wrapText="1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3" borderId="26" xfId="0" applyFill="1" applyBorder="1" applyAlignment="1" applyProtection="1">
      <alignment wrapText="1"/>
    </xf>
    <xf numFmtId="0" fontId="0" fillId="0" borderId="31" xfId="0" applyFill="1" applyBorder="1" applyProtection="1"/>
    <xf numFmtId="0" fontId="0" fillId="0" borderId="33" xfId="0" applyFill="1" applyBorder="1" applyProtection="1"/>
    <xf numFmtId="0" fontId="0" fillId="0" borderId="8" xfId="0" applyFill="1" applyBorder="1" applyProtection="1"/>
    <xf numFmtId="0" fontId="0" fillId="0" borderId="2" xfId="0" applyFill="1" applyBorder="1" applyProtection="1"/>
    <xf numFmtId="0" fontId="0" fillId="0" borderId="9" xfId="0" quotePrefix="1" applyFill="1" applyBorder="1" applyProtection="1"/>
    <xf numFmtId="0" fontId="0" fillId="0" borderId="10" xfId="0" applyFill="1" applyBorder="1" applyProtection="1"/>
    <xf numFmtId="0" fontId="0" fillId="0" borderId="12" xfId="0" quotePrefix="1" applyFill="1" applyBorder="1" applyProtection="1"/>
    <xf numFmtId="0" fontId="0" fillId="0" borderId="13" xfId="0" quotePrefix="1" applyFill="1" applyBorder="1" applyProtection="1"/>
    <xf numFmtId="0" fontId="0" fillId="0" borderId="14" xfId="0" quotePrefix="1" applyFill="1" applyBorder="1" applyProtection="1"/>
    <xf numFmtId="0" fontId="0" fillId="0" borderId="34" xfId="0" applyFill="1" applyBorder="1" applyProtection="1"/>
    <xf numFmtId="0" fontId="0" fillId="0" borderId="35" xfId="0" applyFill="1" applyBorder="1" applyProtection="1"/>
    <xf numFmtId="0" fontId="0" fillId="0" borderId="32" xfId="0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2" xfId="0" quotePrefix="1" applyFont="1" applyFill="1" applyBorder="1" applyProtection="1"/>
    <xf numFmtId="0" fontId="1" fillId="0" borderId="10" xfId="0" applyFont="1" applyFill="1" applyBorder="1" applyProtection="1"/>
    <xf numFmtId="0" fontId="1" fillId="0" borderId="11" xfId="0" applyFont="1" applyFill="1" applyBorder="1" applyProtection="1"/>
    <xf numFmtId="0" fontId="1" fillId="0" borderId="11" xfId="0" quotePrefix="1" applyFont="1" applyFill="1" applyBorder="1" applyProtection="1"/>
    <xf numFmtId="0" fontId="0" fillId="0" borderId="36" xfId="0" applyFill="1" applyBorder="1" applyProtection="1"/>
    <xf numFmtId="0" fontId="1" fillId="0" borderId="9" xfId="0" quotePrefix="1" applyFont="1" applyFill="1" applyBorder="1" applyProtection="1"/>
    <xf numFmtId="0" fontId="1" fillId="0" borderId="12" xfId="0" quotePrefix="1" applyFont="1" applyFill="1" applyBorder="1" applyProtection="1"/>
    <xf numFmtId="0" fontId="1" fillId="0" borderId="13" xfId="0" quotePrefix="1" applyFont="1" applyFill="1" applyBorder="1" applyProtection="1"/>
    <xf numFmtId="0" fontId="1" fillId="0" borderId="14" xfId="0" quotePrefix="1" applyFont="1" applyFill="1" applyBorder="1" applyProtection="1"/>
    <xf numFmtId="0" fontId="0" fillId="0" borderId="37" xfId="0" applyFill="1" applyBorder="1" applyProtection="1"/>
    <xf numFmtId="0" fontId="0" fillId="0" borderId="25" xfId="0" applyFill="1" applyBorder="1" applyProtection="1"/>
    <xf numFmtId="0" fontId="0" fillId="0" borderId="38" xfId="0" quotePrefix="1" applyFill="1" applyBorder="1" applyProtection="1"/>
    <xf numFmtId="0" fontId="1" fillId="0" borderId="37" xfId="0" applyFont="1" applyFill="1" applyBorder="1" applyProtection="1"/>
    <xf numFmtId="0" fontId="1" fillId="0" borderId="25" xfId="0" quotePrefix="1" applyFont="1" applyFill="1" applyBorder="1" applyProtection="1"/>
    <xf numFmtId="0" fontId="1" fillId="0" borderId="38" xfId="0" quotePrefix="1" applyFont="1" applyFill="1" applyBorder="1" applyProtection="1"/>
    <xf numFmtId="0" fontId="0" fillId="0" borderId="39" xfId="0" quotePrefix="1" applyFill="1" applyBorder="1" applyProtection="1"/>
    <xf numFmtId="0" fontId="1" fillId="0" borderId="39" xfId="0" quotePrefix="1" applyFont="1" applyFill="1" applyBorder="1" applyProtection="1"/>
    <xf numFmtId="0" fontId="0" fillId="3" borderId="27" xfId="0" applyFill="1" applyBorder="1" applyProtection="1"/>
    <xf numFmtId="0" fontId="0" fillId="3" borderId="28" xfId="0" applyFill="1" applyBorder="1" applyProtection="1"/>
    <xf numFmtId="0" fontId="0" fillId="3" borderId="30" xfId="0" applyFill="1" applyBorder="1" applyProtection="1"/>
    <xf numFmtId="0" fontId="0" fillId="3" borderId="29" xfId="0" applyFill="1" applyBorder="1" applyProtection="1"/>
    <xf numFmtId="0" fontId="1" fillId="0" borderId="8" xfId="0" applyFont="1" applyBorder="1"/>
    <xf numFmtId="0" fontId="1" fillId="0" borderId="10" xfId="0" applyFont="1" applyBorder="1"/>
    <xf numFmtId="0" fontId="1" fillId="0" borderId="2" xfId="0" applyFont="1" applyBorder="1"/>
    <xf numFmtId="0" fontId="1" fillId="0" borderId="11" xfId="0" applyFont="1" applyBorder="1"/>
    <xf numFmtId="0" fontId="1" fillId="0" borderId="25" xfId="0" applyFont="1" applyBorder="1"/>
    <xf numFmtId="0" fontId="1" fillId="0" borderId="6" xfId="0" applyFont="1" applyBorder="1"/>
    <xf numFmtId="0" fontId="0" fillId="0" borderId="2" xfId="0" applyBorder="1"/>
    <xf numFmtId="0" fontId="0" fillId="0" borderId="11" xfId="0" applyBorder="1"/>
    <xf numFmtId="0" fontId="0" fillId="0" borderId="6" xfId="0" applyBorder="1"/>
    <xf numFmtId="0" fontId="1" fillId="0" borderId="40" xfId="0" applyFont="1" applyFill="1" applyBorder="1" applyProtection="1"/>
    <xf numFmtId="0" fontId="1" fillId="0" borderId="3" xfId="0" applyFont="1" applyFill="1" applyBorder="1" applyProtection="1"/>
    <xf numFmtId="0" fontId="0" fillId="0" borderId="7" xfId="0" applyBorder="1"/>
    <xf numFmtId="0" fontId="0" fillId="0" borderId="9" xfId="0" applyBorder="1"/>
    <xf numFmtId="0" fontId="1" fillId="0" borderId="9" xfId="0" applyFont="1" applyBorder="1"/>
    <xf numFmtId="0" fontId="1" fillId="0" borderId="12" xfId="0" applyFont="1" applyBorder="1"/>
    <xf numFmtId="0" fontId="0" fillId="0" borderId="2" xfId="0" applyFill="1" applyBorder="1"/>
    <xf numFmtId="0" fontId="0" fillId="0" borderId="11" xfId="0" applyFill="1" applyBorder="1"/>
    <xf numFmtId="0" fontId="13" fillId="0" borderId="0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top" wrapText="1"/>
    </xf>
    <xf numFmtId="0" fontId="14" fillId="0" borderId="43" xfId="0" applyFont="1" applyBorder="1" applyAlignment="1">
      <alignment horizontal="center" vertical="top" wrapText="1"/>
    </xf>
    <xf numFmtId="0" fontId="4" fillId="0" borderId="49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4" fillId="0" borderId="49" xfId="0" applyFont="1" applyBorder="1" applyAlignment="1">
      <alignment vertical="top" wrapText="1"/>
    </xf>
    <xf numFmtId="0" fontId="1" fillId="0" borderId="50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0" fillId="0" borderId="11" xfId="0" applyFill="1" applyBorder="1" applyProtection="1"/>
    <xf numFmtId="0" fontId="14" fillId="0" borderId="65" xfId="0" applyFont="1" applyBorder="1" applyAlignment="1">
      <alignment vertical="top" wrapText="1"/>
    </xf>
    <xf numFmtId="0" fontId="1" fillId="0" borderId="25" xfId="0" applyFont="1" applyBorder="1" applyAlignment="1">
      <alignment wrapText="1"/>
    </xf>
    <xf numFmtId="0" fontId="5" fillId="0" borderId="38" xfId="0" applyFont="1" applyBorder="1" applyAlignment="1">
      <alignment horizontal="center" vertical="center" wrapText="1"/>
    </xf>
    <xf numFmtId="0" fontId="14" fillId="0" borderId="66" xfId="0" applyFont="1" applyBorder="1" applyAlignment="1">
      <alignment vertical="top" wrapText="1"/>
    </xf>
    <xf numFmtId="0" fontId="14" fillId="0" borderId="67" xfId="0" applyFont="1" applyBorder="1" applyAlignment="1">
      <alignment horizontal="center" vertical="top" wrapText="1"/>
    </xf>
    <xf numFmtId="0" fontId="14" fillId="0" borderId="68" xfId="0" applyFont="1" applyBorder="1" applyAlignment="1">
      <alignment horizontal="center" vertical="top" wrapText="1"/>
    </xf>
    <xf numFmtId="0" fontId="14" fillId="0" borderId="69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0" fillId="0" borderId="31" xfId="0" applyBorder="1"/>
    <xf numFmtId="0" fontId="0" fillId="0" borderId="73" xfId="0" applyFill="1" applyBorder="1" applyProtection="1"/>
    <xf numFmtId="0" fontId="0" fillId="0" borderId="74" xfId="0" applyFill="1" applyBorder="1" applyProtection="1"/>
    <xf numFmtId="0" fontId="0" fillId="0" borderId="35" xfId="0" applyBorder="1"/>
    <xf numFmtId="0" fontId="0" fillId="0" borderId="32" xfId="0" applyBorder="1"/>
    <xf numFmtId="0" fontId="1" fillId="3" borderId="57" xfId="0" applyFont="1" applyFill="1" applyBorder="1" applyProtection="1"/>
    <xf numFmtId="0" fontId="1" fillId="3" borderId="58" xfId="0" applyFont="1" applyFill="1" applyBorder="1" applyProtection="1"/>
    <xf numFmtId="0" fontId="1" fillId="3" borderId="59" xfId="0" applyFont="1" applyFill="1" applyBorder="1" applyProtection="1"/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0" fillId="0" borderId="27" xfId="0" applyFill="1" applyBorder="1" applyProtection="1"/>
    <xf numFmtId="0" fontId="0" fillId="0" borderId="28" xfId="0" applyFill="1" applyBorder="1" applyProtection="1"/>
    <xf numFmtId="0" fontId="1" fillId="0" borderId="28" xfId="0" applyFont="1" applyFill="1" applyBorder="1" applyProtection="1"/>
    <xf numFmtId="0" fontId="0" fillId="0" borderId="29" xfId="0" applyFill="1" applyBorder="1" applyProtection="1"/>
    <xf numFmtId="0" fontId="1" fillId="0" borderId="12" xfId="0" applyFont="1" applyFill="1" applyBorder="1" applyProtection="1"/>
    <xf numFmtId="0" fontId="1" fillId="0" borderId="6" xfId="0" applyFont="1" applyFill="1" applyBorder="1" applyProtection="1"/>
    <xf numFmtId="0" fontId="1" fillId="0" borderId="9" xfId="0" applyFont="1" applyFill="1" applyBorder="1" applyProtection="1"/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top"/>
    </xf>
    <xf numFmtId="0" fontId="4" fillId="2" borderId="5" xfId="0" applyFont="1" applyFill="1" applyBorder="1" applyAlignment="1" applyProtection="1">
      <alignment horizontal="center" vertical="top"/>
    </xf>
    <xf numFmtId="0" fontId="4" fillId="2" borderId="17" xfId="0" applyFont="1" applyFill="1" applyBorder="1" applyAlignment="1" applyProtection="1">
      <alignment horizontal="center" vertical="top"/>
    </xf>
    <xf numFmtId="0" fontId="4" fillId="2" borderId="6" xfId="0" applyFont="1" applyFill="1" applyBorder="1" applyAlignment="1" applyProtection="1">
      <alignment horizontal="center" vertical="top"/>
    </xf>
    <xf numFmtId="0" fontId="4" fillId="2" borderId="7" xfId="0" applyFont="1" applyFill="1" applyBorder="1" applyAlignment="1" applyProtection="1">
      <alignment horizontal="center" vertical="top"/>
    </xf>
    <xf numFmtId="0" fontId="7" fillId="3" borderId="10" xfId="0" applyFont="1" applyFill="1" applyBorder="1" applyAlignment="1" applyProtection="1">
      <alignment horizontal="left"/>
    </xf>
    <xf numFmtId="0" fontId="7" fillId="3" borderId="16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7" fillId="3" borderId="12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 vertical="top"/>
    </xf>
    <xf numFmtId="0" fontId="0" fillId="3" borderId="6" xfId="0" applyFill="1" applyBorder="1" applyAlignment="1" applyProtection="1">
      <alignment horizontal="left" vertical="top"/>
    </xf>
    <xf numFmtId="0" fontId="0" fillId="3" borderId="7" xfId="0" applyFill="1" applyBorder="1" applyAlignment="1" applyProtection="1">
      <alignment horizontal="left" vertical="top"/>
    </xf>
    <xf numFmtId="0" fontId="0" fillId="7" borderId="5" xfId="0" applyFill="1" applyBorder="1" applyAlignment="1" applyProtection="1">
      <alignment horizontal="left" vertical="top"/>
    </xf>
    <xf numFmtId="0" fontId="0" fillId="7" borderId="6" xfId="0" applyFill="1" applyBorder="1" applyAlignment="1" applyProtection="1">
      <alignment horizontal="left" vertical="top"/>
    </xf>
    <xf numFmtId="0" fontId="0" fillId="7" borderId="7" xfId="0" applyFill="1" applyBorder="1" applyAlignment="1" applyProtection="1">
      <alignment horizontal="left" vertical="top"/>
    </xf>
    <xf numFmtId="0" fontId="0" fillId="3" borderId="8" xfId="0" applyFill="1" applyBorder="1" applyAlignment="1" applyProtection="1">
      <alignment horizontal="left" vertical="top"/>
    </xf>
    <xf numFmtId="0" fontId="0" fillId="3" borderId="2" xfId="0" applyFill="1" applyBorder="1" applyAlignment="1" applyProtection="1">
      <alignment horizontal="left" vertical="top"/>
    </xf>
    <xf numFmtId="0" fontId="0" fillId="3" borderId="9" xfId="0" applyFill="1" applyBorder="1" applyAlignment="1" applyProtection="1">
      <alignment horizontal="left" vertical="top"/>
    </xf>
    <xf numFmtId="0" fontId="0" fillId="7" borderId="8" xfId="0" applyFill="1" applyBorder="1" applyAlignment="1" applyProtection="1">
      <alignment horizontal="left" vertical="top"/>
    </xf>
    <xf numFmtId="0" fontId="0" fillId="7" borderId="2" xfId="0" applyFill="1" applyBorder="1" applyAlignment="1" applyProtection="1">
      <alignment horizontal="left" vertical="top"/>
    </xf>
    <xf numFmtId="0" fontId="0" fillId="7" borderId="9" xfId="0" applyFill="1" applyBorder="1" applyAlignment="1" applyProtection="1">
      <alignment horizontal="left" vertical="top"/>
    </xf>
    <xf numFmtId="0" fontId="0" fillId="7" borderId="10" xfId="0" applyFill="1" applyBorder="1" applyAlignment="1" applyProtection="1">
      <alignment horizontal="left" vertical="top"/>
    </xf>
    <xf numFmtId="0" fontId="0" fillId="7" borderId="11" xfId="0" applyFill="1" applyBorder="1" applyAlignment="1" applyProtection="1">
      <alignment horizontal="left" vertical="top"/>
    </xf>
    <xf numFmtId="0" fontId="0" fillId="7" borderId="12" xfId="0" applyFill="1" applyBorder="1" applyAlignment="1" applyProtection="1">
      <alignment horizontal="left" vertical="top"/>
    </xf>
    <xf numFmtId="0" fontId="0" fillId="8" borderId="27" xfId="0" applyFill="1" applyBorder="1" applyAlignment="1" applyProtection="1">
      <alignment horizontal="left" vertical="top"/>
    </xf>
    <xf numFmtId="0" fontId="0" fillId="8" borderId="28" xfId="0" applyFill="1" applyBorder="1" applyAlignment="1" applyProtection="1">
      <alignment horizontal="left" vertical="top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0" xfId="0" quotePrefix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left" vertical="top"/>
    </xf>
    <xf numFmtId="0" fontId="5" fillId="3" borderId="2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>
      <alignment horizontal="left" vertical="top"/>
    </xf>
    <xf numFmtId="0" fontId="0" fillId="3" borderId="38" xfId="0" applyFill="1" applyBorder="1" applyAlignment="1" applyProtection="1">
      <alignment horizontal="left" vertical="top"/>
    </xf>
    <xf numFmtId="0" fontId="0" fillId="3" borderId="13" xfId="0" applyFill="1" applyBorder="1" applyAlignment="1" applyProtection="1">
      <alignment horizontal="left" vertical="top"/>
    </xf>
    <xf numFmtId="0" fontId="0" fillId="3" borderId="59" xfId="0" applyFill="1" applyBorder="1" applyAlignment="1" applyProtection="1">
      <alignment horizontal="left" vertical="top"/>
    </xf>
    <xf numFmtId="0" fontId="15" fillId="0" borderId="75" xfId="0" applyFont="1" applyBorder="1"/>
    <xf numFmtId="0" fontId="15" fillId="0" borderId="76" xfId="0" applyFont="1" applyBorder="1"/>
    <xf numFmtId="49" fontId="16" fillId="0" borderId="78" xfId="0" quotePrefix="1" applyNumberFormat="1" applyFont="1" applyFill="1" applyBorder="1" applyAlignment="1" applyProtection="1">
      <alignment wrapText="1"/>
    </xf>
    <xf numFmtId="49" fontId="16" fillId="0" borderId="80" xfId="0" quotePrefix="1" applyNumberFormat="1" applyFont="1" applyFill="1" applyBorder="1" applyAlignment="1" applyProtection="1">
      <alignment wrapText="1"/>
    </xf>
    <xf numFmtId="0" fontId="17" fillId="0" borderId="80" xfId="0" applyFont="1" applyBorder="1" applyAlignment="1">
      <alignment wrapText="1"/>
    </xf>
    <xf numFmtId="49" fontId="16" fillId="0" borderId="80" xfId="0" applyNumberFormat="1" applyFont="1" applyFill="1" applyBorder="1" applyAlignment="1" applyProtection="1">
      <alignment wrapText="1"/>
    </xf>
    <xf numFmtId="49" fontId="16" fillId="0" borderId="82" xfId="0" quotePrefix="1" applyNumberFormat="1" applyFont="1" applyFill="1" applyBorder="1" applyAlignment="1" applyProtection="1">
      <alignment wrapText="1"/>
    </xf>
    <xf numFmtId="0" fontId="18" fillId="0" borderId="0" xfId="0" applyFont="1"/>
    <xf numFmtId="0" fontId="19" fillId="0" borderId="66" xfId="0" applyFont="1" applyBorder="1" applyAlignment="1">
      <alignment horizontal="center" vertical="top" wrapText="1"/>
    </xf>
    <xf numFmtId="0" fontId="19" fillId="0" borderId="69" xfId="0" applyFont="1" applyBorder="1" applyAlignment="1">
      <alignment horizontal="center" vertical="top" wrapText="1"/>
    </xf>
    <xf numFmtId="0" fontId="16" fillId="0" borderId="77" xfId="0" applyFont="1" applyBorder="1" applyAlignment="1">
      <alignment vertical="center" wrapText="1"/>
    </xf>
    <xf numFmtId="0" fontId="16" fillId="0" borderId="79" xfId="0" applyFont="1" applyBorder="1" applyAlignment="1">
      <alignment vertical="center" wrapText="1"/>
    </xf>
    <xf numFmtId="0" fontId="16" fillId="0" borderId="81" xfId="0" applyFont="1" applyBorder="1" applyAlignment="1">
      <alignment vertical="center" wrapText="1"/>
    </xf>
    <xf numFmtId="0" fontId="0" fillId="8" borderId="29" xfId="0" applyFill="1" applyBorder="1" applyAlignment="1" applyProtection="1">
      <alignment horizontal="left" vertical="top"/>
    </xf>
    <xf numFmtId="0" fontId="0" fillId="0" borderId="0" xfId="0" applyProtection="1"/>
    <xf numFmtId="0" fontId="2" fillId="0" borderId="1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9" fillId="5" borderId="57" xfId="0" quotePrefix="1" applyFont="1" applyFill="1" applyBorder="1" applyAlignment="1" applyProtection="1">
      <alignment horizontal="center" vertical="justify" textRotation="90"/>
    </xf>
    <xf numFmtId="0" fontId="9" fillId="5" borderId="60" xfId="0" quotePrefix="1" applyFont="1" applyFill="1" applyBorder="1" applyAlignment="1" applyProtection="1">
      <alignment horizontal="center" vertical="justify" textRotation="90"/>
    </xf>
    <xf numFmtId="0" fontId="9" fillId="5" borderId="62" xfId="0" quotePrefix="1" applyFont="1" applyFill="1" applyBorder="1" applyAlignment="1" applyProtection="1">
      <alignment horizontal="center" vertical="justify" textRotation="90"/>
    </xf>
    <xf numFmtId="0" fontId="9" fillId="5" borderId="58" xfId="0" quotePrefix="1" applyFont="1" applyFill="1" applyBorder="1" applyAlignment="1" applyProtection="1">
      <alignment horizontal="center" vertical="justify" textRotation="90"/>
    </xf>
    <xf numFmtId="0" fontId="9" fillId="5" borderId="41" xfId="0" quotePrefix="1" applyFont="1" applyFill="1" applyBorder="1" applyAlignment="1" applyProtection="1">
      <alignment horizontal="center" vertical="justify" textRotation="90"/>
    </xf>
    <xf numFmtId="0" fontId="9" fillId="5" borderId="63" xfId="0" quotePrefix="1" applyFont="1" applyFill="1" applyBorder="1" applyAlignment="1" applyProtection="1">
      <alignment horizontal="center" vertical="justify" textRotation="90"/>
    </xf>
    <xf numFmtId="0" fontId="9" fillId="5" borderId="59" xfId="0" quotePrefix="1" applyFont="1" applyFill="1" applyBorder="1" applyAlignment="1" applyProtection="1">
      <alignment horizontal="center" vertical="justify" textRotation="90"/>
    </xf>
    <xf numFmtId="0" fontId="9" fillId="5" borderId="61" xfId="0" quotePrefix="1" applyFont="1" applyFill="1" applyBorder="1" applyAlignment="1" applyProtection="1">
      <alignment horizontal="center" vertical="justify" textRotation="90"/>
    </xf>
    <xf numFmtId="0" fontId="9" fillId="5" borderId="64" xfId="0" quotePrefix="1" applyFont="1" applyFill="1" applyBorder="1" applyAlignment="1" applyProtection="1">
      <alignment horizontal="center" vertical="justify" textRotation="90"/>
    </xf>
    <xf numFmtId="0" fontId="9" fillId="5" borderId="70" xfId="0" quotePrefix="1" applyFont="1" applyFill="1" applyBorder="1" applyAlignment="1" applyProtection="1">
      <alignment horizontal="center" vertical="justify" textRotation="90"/>
    </xf>
    <xf numFmtId="0" fontId="9" fillId="5" borderId="56" xfId="0" quotePrefix="1" applyFont="1" applyFill="1" applyBorder="1" applyAlignment="1" applyProtection="1">
      <alignment horizontal="center" vertical="justify" textRotation="90"/>
    </xf>
    <xf numFmtId="0" fontId="9" fillId="5" borderId="71" xfId="0" quotePrefix="1" applyFont="1" applyFill="1" applyBorder="1" applyAlignment="1" applyProtection="1">
      <alignment horizontal="center" vertical="justify" textRotation="90"/>
    </xf>
    <xf numFmtId="0" fontId="1" fillId="4" borderId="58" xfId="0" quotePrefix="1" applyFont="1" applyFill="1" applyBorder="1" applyAlignment="1" applyProtection="1">
      <alignment horizontal="center" vertical="justify" textRotation="90"/>
    </xf>
    <xf numFmtId="0" fontId="1" fillId="4" borderId="41" xfId="0" quotePrefix="1" applyFont="1" applyFill="1" applyBorder="1" applyAlignment="1" applyProtection="1">
      <alignment horizontal="center" vertical="justify" textRotation="90"/>
    </xf>
    <xf numFmtId="0" fontId="1" fillId="4" borderId="63" xfId="0" quotePrefix="1" applyFont="1" applyFill="1" applyBorder="1" applyAlignment="1" applyProtection="1">
      <alignment horizontal="center" vertical="justify" textRotation="90"/>
    </xf>
    <xf numFmtId="0" fontId="9" fillId="6" borderId="70" xfId="0" quotePrefix="1" applyFont="1" applyFill="1" applyBorder="1" applyAlignment="1" applyProtection="1">
      <alignment horizontal="center" vertical="justify" textRotation="90"/>
    </xf>
    <xf numFmtId="0" fontId="9" fillId="6" borderId="56" xfId="0" quotePrefix="1" applyFont="1" applyFill="1" applyBorder="1" applyAlignment="1" applyProtection="1">
      <alignment horizontal="center" vertical="justify" textRotation="90"/>
    </xf>
    <xf numFmtId="0" fontId="9" fillId="6" borderId="71" xfId="0" quotePrefix="1" applyFont="1" applyFill="1" applyBorder="1" applyAlignment="1" applyProtection="1">
      <alignment horizontal="center" vertical="justify" textRotation="90"/>
    </xf>
    <xf numFmtId="0" fontId="3" fillId="0" borderId="1" xfId="1" applyFill="1" applyBorder="1" applyAlignment="1" applyProtection="1">
      <alignment horizontal="left" wrapText="1"/>
    </xf>
    <xf numFmtId="0" fontId="3" fillId="0" borderId="0" xfId="1" applyFill="1" applyBorder="1" applyAlignment="1" applyProtection="1">
      <alignment horizontal="left" wrapText="1"/>
    </xf>
    <xf numFmtId="0" fontId="5" fillId="0" borderId="47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3" borderId="19" xfId="0" applyFill="1" applyBorder="1" applyAlignment="1" applyProtection="1">
      <alignment horizontal="left" vertical="top" wrapText="1"/>
    </xf>
    <xf numFmtId="0" fontId="0" fillId="3" borderId="18" xfId="0" applyFill="1" applyBorder="1" applyAlignment="1" applyProtection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26</xdr:row>
      <xdr:rowOff>28576</xdr:rowOff>
    </xdr:from>
    <xdr:to>
      <xdr:col>1</xdr:col>
      <xdr:colOff>809625</xdr:colOff>
      <xdr:row>26</xdr:row>
      <xdr:rowOff>612106</xdr:rowOff>
    </xdr:to>
    <xdr:pic>
      <xdr:nvPicPr>
        <xdr:cNvPr id="12" name="Image 37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5829301"/>
          <a:ext cx="533400" cy="583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27</xdr:row>
      <xdr:rowOff>38101</xdr:rowOff>
    </xdr:from>
    <xdr:to>
      <xdr:col>1</xdr:col>
      <xdr:colOff>800100</xdr:colOff>
      <xdr:row>27</xdr:row>
      <xdr:rowOff>619155</xdr:rowOff>
    </xdr:to>
    <xdr:pic>
      <xdr:nvPicPr>
        <xdr:cNvPr id="13" name="Image 38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6486526"/>
          <a:ext cx="495300" cy="581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28</xdr:row>
      <xdr:rowOff>38100</xdr:rowOff>
    </xdr:from>
    <xdr:to>
      <xdr:col>1</xdr:col>
      <xdr:colOff>800100</xdr:colOff>
      <xdr:row>28</xdr:row>
      <xdr:rowOff>619979</xdr:rowOff>
    </xdr:to>
    <xdr:pic>
      <xdr:nvPicPr>
        <xdr:cNvPr id="14" name="Image 39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7134225"/>
          <a:ext cx="523875" cy="581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29</xdr:row>
      <xdr:rowOff>28575</xdr:rowOff>
    </xdr:from>
    <xdr:to>
      <xdr:col>1</xdr:col>
      <xdr:colOff>790575</xdr:colOff>
      <xdr:row>29</xdr:row>
      <xdr:rowOff>608804</xdr:rowOff>
    </xdr:to>
    <xdr:pic>
      <xdr:nvPicPr>
        <xdr:cNvPr id="15" name="Image 40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7772400"/>
          <a:ext cx="504825" cy="58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30</xdr:row>
      <xdr:rowOff>47625</xdr:rowOff>
    </xdr:from>
    <xdr:to>
      <xdr:col>1</xdr:col>
      <xdr:colOff>800100</xdr:colOff>
      <xdr:row>30</xdr:row>
      <xdr:rowOff>627854</xdr:rowOff>
    </xdr:to>
    <xdr:pic>
      <xdr:nvPicPr>
        <xdr:cNvPr id="16" name="Image 4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8439150"/>
          <a:ext cx="523875" cy="58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31</xdr:row>
      <xdr:rowOff>28575</xdr:rowOff>
    </xdr:from>
    <xdr:to>
      <xdr:col>1</xdr:col>
      <xdr:colOff>771525</xdr:colOff>
      <xdr:row>31</xdr:row>
      <xdr:rowOff>610454</xdr:rowOff>
    </xdr:to>
    <xdr:pic>
      <xdr:nvPicPr>
        <xdr:cNvPr id="17" name="Image 4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9067800"/>
          <a:ext cx="504825" cy="581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32</xdr:row>
      <xdr:rowOff>38101</xdr:rowOff>
    </xdr:from>
    <xdr:to>
      <xdr:col>1</xdr:col>
      <xdr:colOff>800100</xdr:colOff>
      <xdr:row>32</xdr:row>
      <xdr:rowOff>622456</xdr:rowOff>
    </xdr:to>
    <xdr:pic>
      <xdr:nvPicPr>
        <xdr:cNvPr id="18" name="Image 4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9725026"/>
          <a:ext cx="533400" cy="584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33</xdr:row>
      <xdr:rowOff>28575</xdr:rowOff>
    </xdr:from>
    <xdr:to>
      <xdr:col>1</xdr:col>
      <xdr:colOff>838200</xdr:colOff>
      <xdr:row>33</xdr:row>
      <xdr:rowOff>619125</xdr:rowOff>
    </xdr:to>
    <xdr:pic>
      <xdr:nvPicPr>
        <xdr:cNvPr id="19" name="Image 44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0363200"/>
          <a:ext cx="552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34</xdr:row>
      <xdr:rowOff>57151</xdr:rowOff>
    </xdr:from>
    <xdr:to>
      <xdr:col>1</xdr:col>
      <xdr:colOff>847725</xdr:colOff>
      <xdr:row>34</xdr:row>
      <xdr:rowOff>619125</xdr:rowOff>
    </xdr:to>
    <xdr:pic>
      <xdr:nvPicPr>
        <xdr:cNvPr id="20" name="Image 45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11039476"/>
          <a:ext cx="619125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1751457</xdr:colOff>
      <xdr:row>2</xdr:row>
      <xdr:rowOff>15240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80632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leefmilieu.brussels/sites/default/files/user_files/gids_inv_pd_nl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workbookViewId="0">
      <selection activeCell="I4" sqref="I4"/>
    </sheetView>
  </sheetViews>
  <sheetFormatPr defaultColWidth="11.5546875" defaultRowHeight="14.4" x14ac:dyDescent="0.3"/>
  <cols>
    <col min="1" max="9" width="21.5546875" style="177" customWidth="1"/>
    <col min="10" max="10" width="21.5546875" style="177" hidden="1" customWidth="1"/>
    <col min="11" max="16384" width="11.5546875" style="177"/>
  </cols>
  <sheetData>
    <row r="1" spans="1:10" ht="20.25" customHeight="1" x14ac:dyDescent="0.3">
      <c r="A1" s="178" t="s">
        <v>387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5" thickBot="1" x14ac:dyDescent="0.35"/>
    <row r="3" spans="1:10" ht="15.6" thickTop="1" thickBot="1" x14ac:dyDescent="0.35">
      <c r="A3" s="12" t="s">
        <v>319</v>
      </c>
      <c r="B3" s="12" t="s">
        <v>320</v>
      </c>
      <c r="C3" s="12" t="s">
        <v>321</v>
      </c>
      <c r="D3" s="12" t="s">
        <v>322</v>
      </c>
      <c r="E3" s="12" t="s">
        <v>323</v>
      </c>
      <c r="F3" s="12" t="s">
        <v>324</v>
      </c>
      <c r="G3" s="12" t="s">
        <v>325</v>
      </c>
      <c r="H3" s="12" t="s">
        <v>326</v>
      </c>
      <c r="I3" s="12" t="s">
        <v>327</v>
      </c>
      <c r="J3" s="13" t="s">
        <v>183</v>
      </c>
    </row>
    <row r="4" spans="1:10" ht="15.6" thickTop="1" thickBot="1" x14ac:dyDescent="0.35">
      <c r="A4" s="14"/>
      <c r="B4" s="15"/>
      <c r="C4" s="15"/>
      <c r="D4" s="15"/>
      <c r="E4" s="15"/>
      <c r="F4" s="15"/>
      <c r="G4" s="15"/>
      <c r="H4" s="15"/>
      <c r="I4" s="16"/>
      <c r="J4" s="17" t="str">
        <f xml:space="preserve"> IF(ISBLANK(A4),"",VLOOKUP(A4,ComboValue!$T$2:$U$10,2,FALSE) &amp; ",") &amp; IF(ISBLANK(B4),"",VLOOKUP(B4,ComboValue!$T$2:$U$10,2,FALSE) &amp; ",") &amp; IF(ISBLANK(C4),"",VLOOKUP(C4,ComboValue!$T$2:$U$10,2,FALSE) &amp; ",") &amp; IF(ISBLANK(D4),"",VLOOKUP(D4,ComboValue!$T$2:$U$10,2,FALSE) &amp; ",") &amp; IF(ISBLANK(E4),"",VLOOKUP(E4,ComboValue!$T$2:$U$10,2,FALSE) &amp; ",") &amp; IF(ISBLANK(F4),"",VLOOKUP(F4,ComboValue!$T$2:$U$10,2,FALSE) &amp; ",") &amp; IF(ISBLANK(G4),"",VLOOKUP(G4,ComboValue!$T$2:$U$10,2,FALSE) &amp; ",") &amp; IF(ISBLANK(H4),"",VLOOKUP(H4,ComboValue!$T$2:$U$10,2,FALSE) &amp; ",") &amp; IF(ISBLANK(I4),"",VLOOKUP(I4,ComboValue!$T$2:$U$10,2,FALSE) &amp; ",")</f>
        <v/>
      </c>
    </row>
    <row r="5" spans="1:10" ht="15" thickTop="1" x14ac:dyDescent="0.3"/>
  </sheetData>
  <sheetProtection algorithmName="SHA-512" hashValue="v8EeBquywUn/rwmzHUacLD5JCrtjK1YecmhjDYoL3Pjk0ez4yJ3T1voEuisAH5xbkndsNQMy1o5gufzymr3CzQ==" saltValue="syKB2cWFckztUDE+PCsBtg==" spinCount="100000" sheet="1" objects="1" scenarios="1" selectLockedCells="1"/>
  <mergeCells count="1">
    <mergeCell ref="A1:J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ComboValue!$T$2:$T$10</xm:f>
          </x14:formula1>
          <xm:sqref>A4:I4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workbookViewId="0">
      <selection activeCell="G4" sqref="G4"/>
    </sheetView>
  </sheetViews>
  <sheetFormatPr defaultColWidth="11.5546875" defaultRowHeight="14.4" x14ac:dyDescent="0.3"/>
  <cols>
    <col min="1" max="8" width="19.6640625" style="177" customWidth="1"/>
    <col min="9" max="9" width="19.6640625" style="177" hidden="1" customWidth="1"/>
    <col min="10" max="16384" width="11.5546875" style="177"/>
  </cols>
  <sheetData>
    <row r="1" spans="1:9" ht="20.25" customHeight="1" x14ac:dyDescent="0.3">
      <c r="A1" s="178" t="s">
        <v>388</v>
      </c>
      <c r="B1" s="179"/>
      <c r="C1" s="179"/>
      <c r="D1" s="179"/>
      <c r="E1" s="179"/>
      <c r="F1" s="179"/>
      <c r="G1" s="179"/>
      <c r="H1" s="179"/>
      <c r="I1" s="179"/>
    </row>
    <row r="2" spans="1:9" ht="15" thickBot="1" x14ac:dyDescent="0.35"/>
    <row r="3" spans="1:9" ht="27.6" thickTop="1" thickBot="1" x14ac:dyDescent="0.35">
      <c r="A3" s="12" t="s">
        <v>191</v>
      </c>
      <c r="B3" s="12" t="s">
        <v>192</v>
      </c>
      <c r="C3" s="12" t="s">
        <v>193</v>
      </c>
      <c r="D3" s="12" t="s">
        <v>194</v>
      </c>
      <c r="E3" s="12" t="s">
        <v>195</v>
      </c>
      <c r="F3" s="12" t="s">
        <v>196</v>
      </c>
      <c r="G3" s="12" t="s">
        <v>197</v>
      </c>
      <c r="H3" s="12" t="s">
        <v>198</v>
      </c>
      <c r="I3" s="13" t="s">
        <v>182</v>
      </c>
    </row>
    <row r="4" spans="1:9" ht="15.6" thickTop="1" thickBot="1" x14ac:dyDescent="0.35">
      <c r="A4" s="14"/>
      <c r="B4" s="15"/>
      <c r="C4" s="15"/>
      <c r="D4" s="15"/>
      <c r="E4" s="15"/>
      <c r="F4" s="15"/>
      <c r="G4" s="15"/>
      <c r="H4" s="16"/>
      <c r="I4" s="17" t="str">
        <f xml:space="preserve"> IF(ISBLANK(A4),"",VLOOKUP(A4,ComboValue!$Q$2:$R$9,2,FALSE) &amp; ",") &amp; IF(ISBLANK(B4),"",VLOOKUP(B4,ComboValue!$Q$2:$R$9,2,FALSE) &amp; ",") &amp; IF(ISBLANK(C4),"",VLOOKUP(C4,ComboValue!$Q$2:$R$9,2,FALSE) &amp; ",") &amp; IF(ISBLANK(D4),"",VLOOKUP(D4,ComboValue!$Q$2:$R$9,2,FALSE) &amp; ",") &amp; IF(ISBLANK(E4),"",VLOOKUP(E4,ComboValue!$Q$2:$R$9,2,FALSE) &amp; ",") &amp; IF(ISBLANK(F4),"",VLOOKUP(F4,ComboValue!$Q$2:$R$9,2,FALSE) &amp; ",") &amp; IF(ISBLANK(G4),"",VLOOKUP(G4,ComboValue!$Q$2:$R$9,2,FALSE) &amp; ",") &amp; IF(ISBLANK(H4),"",VLOOKUP(H4,ComboValue!$Q$2:$R$9,2,FALSE) &amp; ",")</f>
        <v/>
      </c>
    </row>
    <row r="5" spans="1:9" ht="15" thickTop="1" x14ac:dyDescent="0.3"/>
  </sheetData>
  <sheetProtection algorithmName="SHA-512" hashValue="U9gBSJt36PmdMdxmurcyMmlR1oYI3NeLCq4L7/yll2i4aX05NvoF9AWM5ADGr1EZEgHLSysKUVSVuLGKZMQDfw==" saltValue="sVEj+xmGJKwIXEUih7cNPA==" spinCount="100000" sheet="1" objects="1" scenarios="1" selectLockedCells="1"/>
  <mergeCells count="1">
    <mergeCell ref="A1:I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ComboValue!$Q$2:$Q$9</xm:f>
          </x14:formula1>
          <xm:sqref>A4:H4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505"/>
  <sheetViews>
    <sheetView tabSelected="1" workbookViewId="0">
      <pane xSplit="1" ySplit="5" topLeftCell="I6" activePane="bottomRight" state="frozen"/>
      <selection pane="topRight" activeCell="B1" sqref="B1"/>
      <selection pane="bottomLeft" activeCell="A9" sqref="A9"/>
      <selection pane="bottomRight" activeCell="H24" sqref="H24"/>
    </sheetView>
  </sheetViews>
  <sheetFormatPr defaultColWidth="11.44140625" defaultRowHeight="14.4" x14ac:dyDescent="0.3"/>
  <cols>
    <col min="1" max="1" width="11.44140625" style="2"/>
    <col min="2" max="2" width="35" style="2" customWidth="1"/>
    <col min="3" max="11" width="20.44140625" style="2" customWidth="1"/>
    <col min="12" max="12" width="42.109375" style="2" customWidth="1"/>
    <col min="13" max="13" width="23" style="2" customWidth="1"/>
    <col min="14" max="14" width="17.5546875" style="2" customWidth="1"/>
    <col min="15" max="15" width="11.5546875" style="2" customWidth="1"/>
    <col min="16" max="16" width="37.88671875" style="2" customWidth="1"/>
    <col min="17" max="44" width="30.44140625" style="2" customWidth="1"/>
    <col min="45" max="46" width="30.33203125" style="2" customWidth="1"/>
    <col min="47" max="110" width="6.88671875" style="2" hidden="1" customWidth="1"/>
    <col min="111" max="112" width="11.44140625" style="2" customWidth="1"/>
    <col min="113" max="16384" width="11.44140625" style="2"/>
  </cols>
  <sheetData>
    <row r="1" spans="1:109" ht="21.6" thickTop="1" x14ac:dyDescent="0.3">
      <c r="A1" s="178" t="s">
        <v>383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AU1" s="120"/>
      <c r="AV1" s="120"/>
      <c r="AW1" s="120"/>
      <c r="AX1" s="120"/>
      <c r="AY1" s="120"/>
      <c r="AZ1" s="120"/>
      <c r="BA1" s="120"/>
      <c r="BB1" s="180" t="s">
        <v>221</v>
      </c>
      <c r="BC1" s="183" t="s">
        <v>222</v>
      </c>
      <c r="BD1" s="183" t="s">
        <v>389</v>
      </c>
      <c r="BE1" s="183" t="s">
        <v>224</v>
      </c>
      <c r="BF1" s="183" t="s">
        <v>225</v>
      </c>
      <c r="BG1" s="183" t="s">
        <v>226</v>
      </c>
      <c r="BH1" s="183" t="s">
        <v>227</v>
      </c>
      <c r="BI1" s="183" t="s">
        <v>228</v>
      </c>
      <c r="BJ1" s="183" t="s">
        <v>229</v>
      </c>
      <c r="BK1" s="183" t="s">
        <v>230</v>
      </c>
      <c r="BL1" s="192" t="s">
        <v>390</v>
      </c>
      <c r="BM1" s="192" t="s">
        <v>391</v>
      </c>
      <c r="BN1" s="192" t="s">
        <v>385</v>
      </c>
      <c r="BO1" s="192" t="s">
        <v>392</v>
      </c>
      <c r="BP1" s="192" t="s">
        <v>393</v>
      </c>
      <c r="BQ1" s="192" t="s">
        <v>394</v>
      </c>
      <c r="BR1" s="192" t="s">
        <v>395</v>
      </c>
      <c r="BS1" s="192" t="s">
        <v>397</v>
      </c>
      <c r="BT1" s="192" t="s">
        <v>396</v>
      </c>
      <c r="BU1" s="192" t="s">
        <v>398</v>
      </c>
      <c r="BV1" s="192" t="s">
        <v>399</v>
      </c>
      <c r="BW1" s="192" t="s">
        <v>400</v>
      </c>
      <c r="BX1" s="192" t="s">
        <v>401</v>
      </c>
      <c r="BY1" s="192" t="s">
        <v>402</v>
      </c>
      <c r="BZ1" s="192" t="s">
        <v>403</v>
      </c>
      <c r="CA1" s="195" t="s">
        <v>405</v>
      </c>
      <c r="CB1" s="180" t="s">
        <v>221</v>
      </c>
      <c r="CC1" s="183" t="s">
        <v>222</v>
      </c>
      <c r="CD1" s="183" t="s">
        <v>389</v>
      </c>
      <c r="CE1" s="183" t="s">
        <v>224</v>
      </c>
      <c r="CF1" s="183" t="s">
        <v>225</v>
      </c>
      <c r="CG1" s="183" t="s">
        <v>226</v>
      </c>
      <c r="CH1" s="183" t="s">
        <v>227</v>
      </c>
      <c r="CI1" s="183" t="s">
        <v>228</v>
      </c>
      <c r="CJ1" s="183" t="s">
        <v>229</v>
      </c>
      <c r="CK1" s="189" t="s">
        <v>230</v>
      </c>
      <c r="CL1" s="180" t="s">
        <v>472</v>
      </c>
      <c r="CM1" s="183" t="s">
        <v>473</v>
      </c>
      <c r="CN1" s="183" t="s">
        <v>474</v>
      </c>
      <c r="CO1" s="186" t="s">
        <v>475</v>
      </c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</row>
    <row r="2" spans="1:109" ht="15" thickBot="1" x14ac:dyDescent="0.3">
      <c r="A2" s="198" t="s">
        <v>384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AU2" s="120"/>
      <c r="AV2" s="120"/>
      <c r="AW2" s="120"/>
      <c r="AX2" s="120"/>
      <c r="AY2" s="120"/>
      <c r="AZ2" s="120"/>
      <c r="BA2" s="120"/>
      <c r="BB2" s="181"/>
      <c r="BC2" s="184"/>
      <c r="BD2" s="184"/>
      <c r="BE2" s="184"/>
      <c r="BF2" s="184"/>
      <c r="BG2" s="184"/>
      <c r="BH2" s="184"/>
      <c r="BI2" s="184"/>
      <c r="BJ2" s="184"/>
      <c r="BK2" s="184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6"/>
      <c r="CB2" s="181"/>
      <c r="CC2" s="184"/>
      <c r="CD2" s="184"/>
      <c r="CE2" s="184"/>
      <c r="CF2" s="184"/>
      <c r="CG2" s="184"/>
      <c r="CH2" s="184"/>
      <c r="CI2" s="184"/>
      <c r="CJ2" s="184"/>
      <c r="CK2" s="190"/>
      <c r="CL2" s="181"/>
      <c r="CM2" s="184"/>
      <c r="CN2" s="184"/>
      <c r="CO2" s="187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</row>
    <row r="3" spans="1:109" ht="40.200000000000003" thickTop="1" x14ac:dyDescent="0.3">
      <c r="A3" s="152" t="s">
        <v>329</v>
      </c>
      <c r="B3" s="153" t="s">
        <v>328</v>
      </c>
      <c r="C3" s="154" t="s">
        <v>331</v>
      </c>
      <c r="D3" s="155" t="s">
        <v>332</v>
      </c>
      <c r="E3" s="155" t="s">
        <v>333</v>
      </c>
      <c r="F3" s="155" t="s">
        <v>334</v>
      </c>
      <c r="G3" s="155" t="s">
        <v>335</v>
      </c>
      <c r="H3" s="155" t="s">
        <v>336</v>
      </c>
      <c r="I3" s="155" t="s">
        <v>337</v>
      </c>
      <c r="J3" s="155" t="s">
        <v>338</v>
      </c>
      <c r="K3" s="155" t="s">
        <v>339</v>
      </c>
      <c r="L3" s="153" t="s">
        <v>340</v>
      </c>
      <c r="M3" s="156" t="s">
        <v>341</v>
      </c>
      <c r="N3" s="153" t="s">
        <v>342</v>
      </c>
      <c r="O3" s="156" t="s">
        <v>343</v>
      </c>
      <c r="P3" s="153" t="s">
        <v>344</v>
      </c>
      <c r="Q3" s="154" t="s">
        <v>345</v>
      </c>
      <c r="R3" s="155" t="s">
        <v>346</v>
      </c>
      <c r="S3" s="155" t="s">
        <v>347</v>
      </c>
      <c r="T3" s="155" t="s">
        <v>348</v>
      </c>
      <c r="U3" s="155" t="s">
        <v>349</v>
      </c>
      <c r="V3" s="155" t="s">
        <v>350</v>
      </c>
      <c r="W3" s="155" t="s">
        <v>351</v>
      </c>
      <c r="X3" s="155" t="s">
        <v>352</v>
      </c>
      <c r="Y3" s="155" t="s">
        <v>353</v>
      </c>
      <c r="Z3" s="155" t="s">
        <v>354</v>
      </c>
      <c r="AA3" s="155" t="s">
        <v>355</v>
      </c>
      <c r="AB3" s="155" t="s">
        <v>356</v>
      </c>
      <c r="AC3" s="155" t="s">
        <v>357</v>
      </c>
      <c r="AD3" s="155" t="s">
        <v>358</v>
      </c>
      <c r="AE3" s="155" t="s">
        <v>359</v>
      </c>
      <c r="AF3" s="155" t="s">
        <v>360</v>
      </c>
      <c r="AG3" s="155" t="s">
        <v>361</v>
      </c>
      <c r="AH3" s="155" t="s">
        <v>362</v>
      </c>
      <c r="AI3" s="155" t="s">
        <v>363</v>
      </c>
      <c r="AJ3" s="155" t="s">
        <v>364</v>
      </c>
      <c r="AK3" s="155" t="s">
        <v>365</v>
      </c>
      <c r="AL3" s="155" t="s">
        <v>374</v>
      </c>
      <c r="AM3" s="155" t="s">
        <v>366</v>
      </c>
      <c r="AN3" s="155" t="s">
        <v>367</v>
      </c>
      <c r="AO3" s="155" t="s">
        <v>368</v>
      </c>
      <c r="AP3" s="155" t="s">
        <v>369</v>
      </c>
      <c r="AQ3" s="155" t="s">
        <v>370</v>
      </c>
      <c r="AR3" s="155" t="s">
        <v>372</v>
      </c>
      <c r="AS3" s="155" t="s">
        <v>371</v>
      </c>
      <c r="AT3" s="155" t="s">
        <v>373</v>
      </c>
      <c r="AU3" s="121" t="s">
        <v>111</v>
      </c>
      <c r="AV3" s="122" t="s">
        <v>470</v>
      </c>
      <c r="AW3" s="123" t="s">
        <v>122</v>
      </c>
      <c r="AX3" s="123" t="s">
        <v>127</v>
      </c>
      <c r="AY3" s="123" t="s">
        <v>128</v>
      </c>
      <c r="AZ3" s="124" t="s">
        <v>471</v>
      </c>
      <c r="BA3" s="120"/>
      <c r="BB3" s="181"/>
      <c r="BC3" s="184"/>
      <c r="BD3" s="184"/>
      <c r="BE3" s="184"/>
      <c r="BF3" s="184"/>
      <c r="BG3" s="184"/>
      <c r="BH3" s="184"/>
      <c r="BI3" s="184"/>
      <c r="BJ3" s="184"/>
      <c r="BK3" s="184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6"/>
      <c r="CB3" s="181"/>
      <c r="CC3" s="184"/>
      <c r="CD3" s="184"/>
      <c r="CE3" s="184"/>
      <c r="CF3" s="184"/>
      <c r="CG3" s="184"/>
      <c r="CH3" s="184"/>
      <c r="CI3" s="184"/>
      <c r="CJ3" s="184"/>
      <c r="CK3" s="190"/>
      <c r="CL3" s="181"/>
      <c r="CM3" s="184"/>
      <c r="CN3" s="184"/>
      <c r="CO3" s="187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</row>
    <row r="4" spans="1:109" ht="26.4" x14ac:dyDescent="0.3">
      <c r="A4" s="119" t="s">
        <v>379</v>
      </c>
      <c r="B4" s="4" t="s">
        <v>377</v>
      </c>
      <c r="C4" s="3" t="s">
        <v>375</v>
      </c>
      <c r="D4" s="1" t="s">
        <v>375</v>
      </c>
      <c r="E4" s="1" t="s">
        <v>375</v>
      </c>
      <c r="F4" s="1" t="s">
        <v>375</v>
      </c>
      <c r="G4" s="1" t="s">
        <v>375</v>
      </c>
      <c r="H4" s="1" t="s">
        <v>375</v>
      </c>
      <c r="I4" s="1" t="s">
        <v>375</v>
      </c>
      <c r="J4" s="1" t="s">
        <v>375</v>
      </c>
      <c r="K4" s="1" t="s">
        <v>375</v>
      </c>
      <c r="L4" s="4" t="s">
        <v>376</v>
      </c>
      <c r="M4" s="118" t="s">
        <v>110</v>
      </c>
      <c r="N4" s="4" t="s">
        <v>377</v>
      </c>
      <c r="O4" s="119" t="s">
        <v>379</v>
      </c>
      <c r="P4" s="4" t="s">
        <v>378</v>
      </c>
      <c r="Q4" s="3" t="s">
        <v>375</v>
      </c>
      <c r="R4" s="3" t="s">
        <v>375</v>
      </c>
      <c r="S4" s="3" t="s">
        <v>375</v>
      </c>
      <c r="T4" s="3" t="s">
        <v>375</v>
      </c>
      <c r="U4" s="3" t="s">
        <v>375</v>
      </c>
      <c r="V4" s="3" t="s">
        <v>375</v>
      </c>
      <c r="W4" s="3" t="s">
        <v>375</v>
      </c>
      <c r="X4" s="3" t="s">
        <v>375</v>
      </c>
      <c r="Y4" s="3" t="s">
        <v>375</v>
      </c>
      <c r="Z4" s="3" t="s">
        <v>375</v>
      </c>
      <c r="AA4" s="3" t="s">
        <v>375</v>
      </c>
      <c r="AB4" s="3" t="s">
        <v>375</v>
      </c>
      <c r="AC4" s="3" t="s">
        <v>375</v>
      </c>
      <c r="AD4" s="3" t="s">
        <v>375</v>
      </c>
      <c r="AE4" s="3" t="s">
        <v>375</v>
      </c>
      <c r="AF4" s="3" t="s">
        <v>375</v>
      </c>
      <c r="AG4" s="3" t="s">
        <v>375</v>
      </c>
      <c r="AH4" s="3" t="s">
        <v>375</v>
      </c>
      <c r="AI4" s="3" t="s">
        <v>375</v>
      </c>
      <c r="AJ4" s="3" t="s">
        <v>375</v>
      </c>
      <c r="AK4" s="3" t="s">
        <v>375</v>
      </c>
      <c r="AL4" s="3" t="s">
        <v>375</v>
      </c>
      <c r="AM4" s="3" t="s">
        <v>375</v>
      </c>
      <c r="AN4" s="3" t="s">
        <v>375</v>
      </c>
      <c r="AO4" s="3" t="s">
        <v>375</v>
      </c>
      <c r="AP4" s="3" t="s">
        <v>375</v>
      </c>
      <c r="AQ4" s="3" t="s">
        <v>375</v>
      </c>
      <c r="AR4" s="3" t="s">
        <v>375</v>
      </c>
      <c r="AS4" s="3" t="s">
        <v>375</v>
      </c>
      <c r="AT4" s="3" t="s">
        <v>375</v>
      </c>
      <c r="AU4" s="157" t="s">
        <v>379</v>
      </c>
      <c r="AV4" s="158" t="s">
        <v>379</v>
      </c>
      <c r="AW4" s="158" t="s">
        <v>379</v>
      </c>
      <c r="AX4" s="158" t="s">
        <v>379</v>
      </c>
      <c r="AY4" s="158" t="s">
        <v>379</v>
      </c>
      <c r="AZ4" s="159" t="s">
        <v>379</v>
      </c>
      <c r="BA4" s="120"/>
      <c r="BB4" s="181"/>
      <c r="BC4" s="184"/>
      <c r="BD4" s="184"/>
      <c r="BE4" s="184"/>
      <c r="BF4" s="184"/>
      <c r="BG4" s="184"/>
      <c r="BH4" s="184"/>
      <c r="BI4" s="184"/>
      <c r="BJ4" s="184"/>
      <c r="BK4" s="184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6"/>
      <c r="CB4" s="181"/>
      <c r="CC4" s="184"/>
      <c r="CD4" s="184"/>
      <c r="CE4" s="184"/>
      <c r="CF4" s="184"/>
      <c r="CG4" s="184"/>
      <c r="CH4" s="184"/>
      <c r="CI4" s="184"/>
      <c r="CJ4" s="184"/>
      <c r="CK4" s="190"/>
      <c r="CL4" s="181"/>
      <c r="CM4" s="184"/>
      <c r="CN4" s="184"/>
      <c r="CO4" s="187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</row>
    <row r="5" spans="1:109" ht="27" thickBot="1" x14ac:dyDescent="0.3">
      <c r="A5" s="5" t="s">
        <v>380</v>
      </c>
      <c r="B5" s="146" t="s">
        <v>381</v>
      </c>
      <c r="C5" s="147" t="s">
        <v>222</v>
      </c>
      <c r="D5" s="148" t="s">
        <v>224</v>
      </c>
      <c r="E5" s="148"/>
      <c r="F5" s="148"/>
      <c r="G5" s="148"/>
      <c r="H5" s="148"/>
      <c r="I5" s="148"/>
      <c r="J5" s="148"/>
      <c r="K5" s="149"/>
      <c r="L5" s="146" t="s">
        <v>234</v>
      </c>
      <c r="M5" s="150" t="s">
        <v>382</v>
      </c>
      <c r="N5" s="146">
        <v>3000</v>
      </c>
      <c r="O5" s="151" t="s">
        <v>249</v>
      </c>
      <c r="P5" s="146"/>
      <c r="Q5" s="147" t="s">
        <v>258</v>
      </c>
      <c r="R5" s="148" t="s">
        <v>280</v>
      </c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9"/>
      <c r="AU5" s="125"/>
      <c r="AV5" s="126"/>
      <c r="AW5" s="127"/>
      <c r="AX5" s="127"/>
      <c r="AY5" s="127"/>
      <c r="AZ5" s="128"/>
      <c r="BA5" s="120"/>
      <c r="BB5" s="182"/>
      <c r="BC5" s="185"/>
      <c r="BD5" s="185"/>
      <c r="BE5" s="185"/>
      <c r="BF5" s="185"/>
      <c r="BG5" s="185"/>
      <c r="BH5" s="185"/>
      <c r="BI5" s="185"/>
      <c r="BJ5" s="185"/>
      <c r="BK5" s="185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7"/>
      <c r="CB5" s="182"/>
      <c r="CC5" s="185"/>
      <c r="CD5" s="185"/>
      <c r="CE5" s="185"/>
      <c r="CF5" s="185"/>
      <c r="CG5" s="185"/>
      <c r="CH5" s="185"/>
      <c r="CI5" s="185"/>
      <c r="CJ5" s="185"/>
      <c r="CK5" s="191"/>
      <c r="CL5" s="182"/>
      <c r="CM5" s="185"/>
      <c r="CN5" s="185"/>
      <c r="CO5" s="188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</row>
    <row r="6" spans="1:109" ht="17.399999999999999" thickTop="1" thickBot="1" x14ac:dyDescent="0.45">
      <c r="A6" s="6">
        <v>1</v>
      </c>
      <c r="B6" s="8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208" t="str">
        <f xml:space="preserve"> IF(ISBLANK(L6),"",VLOOKUP(L6,ComboValue!$E$3:$I$15,5,FALSE))</f>
        <v/>
      </c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29" t="str">
        <f xml:space="preserve"> IF(ISBLANK(C6),"",VLOOKUP(C6,ComboValue!$B$2:$C$11,2,FALSE) &amp; ",") &amp; IF(ISBLANK(D6),"",VLOOKUP(D6,ComboValue!$B$2:$C$11,2,FALSE) &amp; ",") &amp; IF(ISBLANK(E6),"",VLOOKUP(E6,ComboValue!$B$2:$C$11,2,FALSE) &amp; ",") &amp; IF(ISBLANK(F6),"",VLOOKUP(F6,ComboValue!$B$2:$C$11,2,FALSE) &amp; ",") &amp; IF(ISBLANK(G6),"",VLOOKUP(G6,ComboValue!$B$2:$C$11,2,FALSE) &amp; ",") &amp; IF(ISBLANK(H6),"",VLOOKUP(H6,ComboValue!$B$2:$C$11,2,FALSE) &amp; ",") &amp; IF(ISBLANK(I6),"",VLOOKUP(I6,ComboValue!$B$2:$C$11,2,FALSE) &amp; ",") &amp; IF(ISBLANK(J6),"",VLOOKUP(J6,ComboValue!$B$2:$C$11,2,FALSE) &amp; ",") &amp; IF(ISBLANK(K6),"",VLOOKUP(K6,ComboValue!$B$2:$C$11,2,FALSE) &amp; ",")</f>
        <v/>
      </c>
      <c r="AV6" s="130" t="str">
        <f>IF(ISNUMBER(SEARCH("04",AU6)),"Gaz_Nl","Tous_Nl")</f>
        <v>Tous_Nl</v>
      </c>
      <c r="AW6" s="130" t="str">
        <f>IF(ISBLANK(L6),"",VLOOKUP(L6,ComboValue!$E$2:$G$15,3,FALSE))</f>
        <v/>
      </c>
      <c r="AX6" s="130" t="str">
        <f>IF(ISBLANK(M6),"",VLOOKUP(M6,ComboValue!$K$2:$L$5,2,FALSE))</f>
        <v/>
      </c>
      <c r="AY6" s="160" t="str">
        <f>IF(ISBLANK(Q6),"",VLOOKUP(Q6,ComboValue!$N$2:$O$68,2,FALSE) &amp; ",") &amp; IF(ISBLANK(R6),"",VLOOKUP(R6,ComboValue!$N$2:$O$68,2,FALSE) &amp; ",") &amp; IF(ISBLANK(S6),"",VLOOKUP(S6,ComboValue!$N$2:$O$68,2,FALSE) &amp; ",") &amp; IF(ISBLANK(T6),"",VLOOKUP(T6,ComboValue!$N$2:$O$68,2,FALSE) &amp; ",") &amp; IF(ISBLANK(U6),"",VLOOKUP(U6,ComboValue!$N$2:$O$68,2,FALSE) &amp; ",") &amp; IF(ISBLANK(V6),"",VLOOKUP(V6,ComboValue!$N$2:$O$68,2,FALSE) &amp; ",") &amp; IF(ISBLANK(W6),"",VLOOKUP(W6,ComboValue!$N$2:$O$68,2,FALSE) &amp; ",") &amp; IF(ISBLANK(X6),"",VLOOKUP(X6,ComboValue!$N$2:$O$68,2,FALSE) &amp; ",") &amp; IF(ISBLANK(Y6),"",VLOOKUP(Y6,ComboValue!$N$2:$O$68,2,FALSE) &amp; ",") &amp; IF(ISBLANK(Z6),"",VLOOKUP(Z6,ComboValue!$N$2:$O$68,2,FALSE) &amp; ",") &amp; IF(ISBLANK(AA6),"",VLOOKUP(AA6,ComboValue!$N$2:$O$68,2,FALSE) &amp; ",") &amp; IF(ISBLANK(AB6),"",VLOOKUP(AB6,ComboValue!$N$2:$O$68,2,FALSE) &amp; ",") &amp; IF(ISBLANK(AC6),"",VLOOKUP(AC6,ComboValue!$N$2:$O$68,2,FALSE) &amp; ",") &amp; IF(ISBLANK(AD6),"",VLOOKUP(AD6,ComboValue!$N$2:$O$68,2,FALSE) &amp; ",") &amp; IF(ISBLANK(AE6),"",VLOOKUP(AE6,ComboValue!$N$2:$O$68,2,FALSE) &amp; ",") &amp; IF(ISBLANK(AF6),"",VLOOKUP(AF6,ComboValue!$N$2:$O$68,2,FALSE) &amp; ",") &amp; IF(ISBLANK(AG6),"",VLOOKUP(AG6,ComboValue!$N$2:$O$68,2,FALSE) &amp; ",") &amp; IF(ISBLANK(AH6),"",VLOOKUP(AH6,ComboValue!$N$2:$O$68,2,FALSE) &amp; ",") &amp; IF(ISBLANK(AI6),"",VLOOKUP(AI6,ComboValue!$N$2:$O$68,2,FALSE) &amp; ",") &amp; IF(ISBLANK(AJ6),"",VLOOKUP(AJ6,ComboValue!$N$2:$O$68,2,FALSE) &amp; ",") &amp; IF(ISBLANK(AK6),"",VLOOKUP(AK6,ComboValue!$N$2:$O$68,2,FALSE) &amp; ",") &amp; IF(ISBLANK(AL6),"",VLOOKUP(AL6,ComboValue!$N$2:$O$68,2,FALSE) &amp; ",") &amp; IF(ISBLANK(AM6),"",VLOOKUP(AM6,ComboValue!$N$2:$O$68,2,FALSE) &amp; ",") &amp; IF(ISBLANK(AN6),"",VLOOKUP(AN6,ComboValue!$N$2:$O$68,2,FALSE) &amp; ",") &amp; IF(ISBLANK(AO6),"",VLOOKUP(AO6,ComboValue!$N$2:$O$68,2,FALSE) &amp; ",") &amp; IF(ISBLANK(AP6),"",VLOOKUP(AP6,ComboValue!$N$2:$O$68,2,FALSE) &amp; ",") &amp; IF(ISBLANK(AQ6),"",VLOOKUP(AQ6,ComboValue!$N$2:$O$68,2,FALSE) &amp; ",") &amp; IF(ISBLANK(AR6),"",VLOOKUP(AR6,ComboValue!$N$2:$O$68,2,FALSE) &amp; ",") &amp; IF(ISBLANK(AS6),"",VLOOKUP(AS6,ComboValue!$N$2:$O$68,2,FALSE) &amp; ",") &amp; IF(ISBLANK(AT6),"",VLOOKUP(AT6,ComboValue!$N$2:$O$68,2,FALSE) &amp; ",")</f>
        <v/>
      </c>
      <c r="AZ6" s="162" t="str">
        <f>IF(AND(ISNUMBER(SEARCH("04",AU6)),NOT(OR("D_01"=AW6,"D_02"=AW6,"D_03"=AW6))),"01,","") &amp; IF(OR(AND("D_01"=AW6,NOT("04"=AX6)),AND("D_02"=AW6,NOT("04"=AX6)),AND("D_03"=AW6,NOT("04"=AX6)),AND("D_04"=AW6,NOT("01"=AX6)),AND("D_05"=AW6,NOT("01"=AX6)),AND("D_06"=AW6,OR("04"=AX6,AX6="")),AND("D_07"=AW6,OR("04"=AX6,AX6="")),AND("D_08"=AW6,NOT("03"=AX6)),AND("D_09"=AW6,NOT("03"=AX6)),AND("D_10"=AW6,NOT("04"=AX6)),AND("D_11"=AW6,NOT("04"=AX6)),AND("D_12"=AW6,NOT("04"=AX6)),AND("D_13"=AW6,NOT("04"=AX6)),AND("D_14"=AW6,NOT("04"=AX6))),"02,","") &amp; IF(AND(OR(ISNUMBER(SEARCH("11",AY6)),ISNUMBER(SEARCH("12",AY6))),NOT("01"=AX6)),"03,","") &amp; IF(AND(ISNUMBER(SEARCH("13",AY6)),NOT("02"=AX6)),"04,","")</f>
        <v/>
      </c>
      <c r="BA6" s="120"/>
      <c r="BB6" s="129" t="str">
        <f>IF(ISNUMBER(SEARCH("01",AU6)),N6,"")</f>
        <v/>
      </c>
      <c r="BC6" s="130" t="str">
        <f>IF(ISNUMBER(SEARCH("02",AU6)),N6,"")</f>
        <v/>
      </c>
      <c r="BD6" s="130" t="str">
        <f>IF(ISNUMBER(SEARCH("03",AU6)),N6,"")</f>
        <v/>
      </c>
      <c r="BE6" s="130" t="str">
        <f>IF(ISNUMBER(SEARCH("04",AU6)),N6,"")</f>
        <v/>
      </c>
      <c r="BF6" s="130" t="str">
        <f>IF(ISNUMBER(SEARCH("05",AU6)),N6,"")</f>
        <v/>
      </c>
      <c r="BG6" s="130" t="str">
        <f>IF(ISNUMBER(SEARCH("06",AU6)),N6,"")</f>
        <v/>
      </c>
      <c r="BH6" s="130" t="str">
        <f>IF(ISNUMBER(SEARCH("07",AU6)),N6,"")</f>
        <v/>
      </c>
      <c r="BI6" s="130" t="str">
        <f>IF(ISNUMBER(SEARCH("08",AU6)),N6,"")</f>
        <v/>
      </c>
      <c r="BJ6" s="130" t="str">
        <f>IF(ISNUMBER(SEARCH("09",AU6)),N6,"")</f>
        <v/>
      </c>
      <c r="BK6" s="130" t="str">
        <f>IF(ISNUMBER(SEARCH("10",AU6)),N6,"")</f>
        <v/>
      </c>
      <c r="BL6" s="130" t="str">
        <f>IF(AW6="D_01",N6,"")</f>
        <v/>
      </c>
      <c r="BM6" s="130" t="str">
        <f>IF(AW6="D_02",N6,"")</f>
        <v/>
      </c>
      <c r="BN6" s="130" t="str">
        <f>IF(AW6="D_03",N6,"")</f>
        <v/>
      </c>
      <c r="BO6" s="130" t="str">
        <f>IF(AND(OR(AW6="D_04",AW6="D_06"),AX6="01"),N6,"")</f>
        <v/>
      </c>
      <c r="BP6" s="130" t="str">
        <f>IF(AND(OR(AW6="D_05",AW6="D_07"),AX6="01"),N6,"")</f>
        <v/>
      </c>
      <c r="BQ6" s="130" t="str">
        <f>IF(AND(AW6="D_06",AX6="02"),N6,"")</f>
        <v/>
      </c>
      <c r="BR6" s="130" t="str">
        <f>IF(AND(AW6="D_07",AX6="02"),N6,"")</f>
        <v/>
      </c>
      <c r="BS6" s="130" t="str">
        <f>IF(AND(OR(AW6="D_06",AW6="D_08"),AX6="03"),N6,"")</f>
        <v/>
      </c>
      <c r="BT6" s="130" t="str">
        <f>IF(AND(OR(AW6="D_07",AW6="D_09"),AX6="03"),N6,"")</f>
        <v/>
      </c>
      <c r="BU6" s="130" t="str">
        <f>IF(AW6="D_10",N6,"")</f>
        <v/>
      </c>
      <c r="BV6" s="130" t="str">
        <f>IF(AW6="D_11",N6,"")</f>
        <v/>
      </c>
      <c r="BW6" s="130" t="str">
        <f>IF(AW6="D_12",N6,"")</f>
        <v/>
      </c>
      <c r="BX6" s="130" t="str">
        <f>IF(AW6="D_13",N6,"")</f>
        <v/>
      </c>
      <c r="BY6" s="130" t="str">
        <f>IF(AND(AW6="D_14",OR(ISNUMBER(SEARCH("34",AY6)),ISNUMBER(SEARCH("35",AY6)),ISNUMBER(SEARCH("38",AY6)),ISNUMBER(SEARCH("40",AY6)),ISNUMBER(SEARCH("41",AY6)),ISNUMBER(SEARCH("42",AY6)),ISNUMBER(SEARCH("43",AY6)),ISNUMBER(SEARCH("46",AY6)),ISNUMBER(SEARCH("47",AY6)),ISNUMBER(SEARCH("48",AY6)),ISNUMBER(SEARCH("53",AY6)),ISNUMBER(SEARCH("55",AY6)),ISNUMBER(SEARCH("58",AY6)))),N6-IF(ISNUMBER(BZ6),BZ6,0),"")</f>
        <v/>
      </c>
      <c r="BZ6" s="130" t="str">
        <f>IF(AND(AW6="D_14",OR(ISNUMBER(SEARCH("01",AY6)),ISNUMBER(SEARCH("02",AY6)),ISNUMBER(SEARCH("03",AY6)),ISNUMBER(SEARCH("04",AY6)),ISNUMBER(SEARCH("05",AY6)),ISNUMBER(SEARCH("06",AY6)),ISNUMBER(SEARCH("07",AY6)),ISNUMBER(SEARCH("08",AY6)),ISNUMBER(SEARCH("09",AY6)),ISNUMBER(SEARCH("10",AY6)),ISNUMBER(SEARCH("11",AY6)),ISNUMBER(SEARCH("12",AY6)),ISNUMBER(SEARCH("13",AY6)),ISNUMBER(SEARCH("14",AY6)),ISNUMBER(SEARCH("15",AY6)),ISNUMBER(SEARCH("16",AY6)),ISNUMBER(SEARCH("17",AY6)),ISNUMBER(SEARCH("18",AY6)),ISNUMBER(SEARCH("19",AY6)),ISNUMBER(SEARCH("20",AY6)),ISNUMBER(SEARCH("21",AY6)),ISNUMBER(SEARCH("22",AY6)),ISNUMBER(SEARCH("23",AY6)),ISNUMBER(SEARCH("24",AY6)),ISNUMBER(SEARCH("25",AY6)),ISNUMBER(SEARCH("26",AY6)),ISNUMBER(SEARCH("27",AY6)),ISNUMBER(SEARCH("28",AY6)),ISNUMBER(SEARCH("29",AY6)),ISNUMBER(SEARCH("30",AY6)),ISNUMBER(SEARCH("31",AY6)),ISNUMBER(SEARCH("32",AY6)),ISNUMBER(SEARCH("33",AY6)),ISNUMBER(SEARCH("36",AY6)),ISNUMBER(SEARCH("37",AY6)),ISNUMBER(SEARCH("39",AY6)),ISNUMBER(SEARCH("44",AY6)),ISNUMBER(SEARCH("45",AY6)),ISNUMBER(SEARCH("49",AY6)),ISNUMBER(SEARCH("50",AY6)),ISNUMBER(SEARCH("51",AY6)),ISNUMBER(SEARCH("52",AY6)),ISNUMBER(SEARCH("54",AY6)),ISNUMBER(SEARCH("56",AY6)),ISNUMBER(SEARCH("57",AY6)),ISNUMBER(SEARCH("59",AY6)),ISNUMBER(SEARCH("60",AY6)),ISNUMBER(SEARCH("61",AY6)),ISNUMBER(SEARCH("62",AY6)),ISNUMBER(SEARCH("63",AY6)),ISNUMBER(SEARCH("64",AY6)),ISNUMBER(SEARCH("65",AY6)),ISNUMBER(SEARCH("66",AY6)))),N6,"")</f>
        <v/>
      </c>
      <c r="CA6" s="131" t="str">
        <f>IF(OR(ISNUMBER(SEARCH("44",AY6)),ISNUMBER(SEARCH("45",AY6)),ISNUMBER(SEARCH("46",AY6)),ISNUMBER(SEARCH("47",AY6)),ISNUMBER(SEARCH("50",AY6)),ISNUMBER(SEARCH("51",AY6)),ISNUMBER(SEARCH("52",AY6)),ISNUMBER(SEARCH("53",AY6)),ISNUMBER(SEARCH("54",AY6)),ISNUMBER(SEARCH("55",AY6)),ISNUMBER(SEARCH("56",AY6)),ISNUMBER(SEARCH("57",AY6)),ISNUMBER(SEARCH("59",AY6))),A6 &amp; ",","")</f>
        <v/>
      </c>
      <c r="CB6" s="129" t="str">
        <f>IF(ISNUMBER(SEARCH("01",AU6)),A6 &amp; ",","")</f>
        <v/>
      </c>
      <c r="CC6" s="130" t="str">
        <f>IF(ISNUMBER(SEARCH("02",AU6)),A6 &amp; ",","")</f>
        <v/>
      </c>
      <c r="CD6" s="130" t="str">
        <f>IF(ISNUMBER(SEARCH("03",AU6)),A6 &amp; ",","")</f>
        <v/>
      </c>
      <c r="CE6" s="130" t="str">
        <f>IF(ISNUMBER(SEARCH("04",AU6)),A6 &amp; ",","")</f>
        <v/>
      </c>
      <c r="CF6" s="130" t="str">
        <f>IF(ISNUMBER(SEARCH("05",AU6)),A6 &amp; ",","")</f>
        <v/>
      </c>
      <c r="CG6" s="130" t="str">
        <f>IF(ISNUMBER(SEARCH("06",AU6)),A6 &amp; ",","")</f>
        <v/>
      </c>
      <c r="CH6" s="130" t="str">
        <f>IF(ISNUMBER(SEARCH("07",AU6)),A6 &amp; ",","")</f>
        <v/>
      </c>
      <c r="CI6" s="130" t="str">
        <f>IF(ISNUMBER(SEARCH("08",AU6)),A6 &amp; ",","")</f>
        <v/>
      </c>
      <c r="CJ6" s="130" t="str">
        <f>IF(ISNUMBER(SEARCH("09",AU6)),A6 &amp; ",","")</f>
        <v/>
      </c>
      <c r="CK6" s="131" t="str">
        <f>IF(ISNUMBER(SEARCH("10",AU6)),A6 &amp; ",","")</f>
        <v/>
      </c>
      <c r="CL6" s="129" t="str">
        <f>IF(ISNUMBER(SEARCH("01",AZ6)),A6 &amp; ",","")</f>
        <v/>
      </c>
      <c r="CM6" s="130" t="str">
        <f>IF(ISNUMBER(SEARCH("02",AZ6)),A6 &amp; ",","")</f>
        <v/>
      </c>
      <c r="CN6" s="130" t="str">
        <f>IF(ISNUMBER(SEARCH("03",AZ6)),A6 &amp; ",","")</f>
        <v/>
      </c>
      <c r="CO6" s="131" t="str">
        <f>IF(ISNUMBER(SEARCH("04",AZ6)),A6 &amp; ",","")</f>
        <v/>
      </c>
      <c r="CP6" s="120"/>
      <c r="CQ6" s="132" t="str">
        <f t="shared" ref="CQ6:DE6" si="0">CA6 &amp; CA7 &amp; CA8 &amp; CA9 &amp; CA10 &amp; CA11 &amp; CA12 &amp; CA13 &amp; CA14 &amp; CA15 &amp; CA16 &amp; CA17 &amp; CA18 &amp; CA19 &amp; CA20 &amp; CA21 &amp; CA22 &amp; CA23 &amp; CA24 &amp; CA25 &amp; CA26 &amp; CA27 &amp; CA28 &amp; CA29 &amp; CA30 &amp; CA31 &amp; CA32 &amp; CA33 &amp; CA34 &amp; CA35 &amp; CA36 &amp; CA37 &amp; CA38 &amp; CA39 &amp; CA40 &amp; CA41 &amp; CA42 &amp; CA43 &amp; CA44 &amp; CA45 &amp; CA46 &amp; CA47 &amp; CA48 &amp; CA49 &amp; CA50 &amp; CA51 &amp; CA52 &amp; CA53 &amp; CA54 &amp; CA55 &amp; CA56 &amp; CA57 &amp; CA58 &amp; CA59 &amp; CA60 &amp; CA61 &amp; CA62 &amp; CA63 &amp; CA64 &amp; CA65 &amp; CA66 &amp; CA67 &amp; CA68 &amp; CA69 &amp; CA70 &amp; CA71 &amp; CA72 &amp; CA73 &amp; CA74 &amp; CA75 &amp; CA76 &amp; CA77 &amp; CA78 &amp; CA79 &amp; CA80 &amp; CA81 &amp; CA82 &amp; CA83 &amp; CA84 &amp; CA85 &amp; CA86 &amp; CA87 &amp; CA88 &amp; CA89 &amp; CA90 &amp; CA91 &amp; CA92 &amp; CA93 &amp; CA94 &amp; CA95 &amp; CA96 &amp; CA97 &amp; CA98 &amp; CA99 &amp; CA100 &amp; CA101 &amp; CA102 &amp; CA103 &amp; CA104 &amp; CA105 &amp; CA106 &amp; CA107 &amp; CA108 &amp; CA109 &amp; CA110 &amp; CA111 &amp; CA112 &amp; CA113 &amp; CA114 &amp; CA115 &amp; CA116 &amp; CA117 &amp; CA118 &amp; CA119 &amp; CA120 &amp; CA121 &amp; CA122 &amp; CA123 &amp; CA124 &amp; CA125 &amp; CA126 &amp; CA127 &amp; CA128 &amp; CA129 &amp; CA130 &amp; CA131 &amp; CA132 &amp; CA133 &amp; CA134 &amp; CA135 &amp; CA136 &amp; CA137 &amp; CA138 &amp; CA139 &amp; CA140 &amp; CA141 &amp; CA142 &amp; CA143 &amp; CA144 &amp; CA145 &amp; CA146 &amp; CA147 &amp; CA148 &amp; CA149 &amp; CA150 &amp; CA151 &amp; CA152 &amp; CA153 &amp; CA154 &amp; CA155 &amp; CA156 &amp; CA157 &amp; CA158 &amp; CA159 &amp; CA160 &amp; CA161 &amp; CA162 &amp; CA163 &amp; CA164 &amp; CA165 &amp; CA166 &amp; CA167 &amp; CA168 &amp; CA169 &amp; CA170 &amp; CA171 &amp; CA172 &amp; CA173 &amp; CA174 &amp; CA175 &amp; CA176 &amp; CA177 &amp; CA178 &amp; CA179 &amp; CA180 &amp; CA181 &amp; CA182 &amp; CA183 &amp; CA184 &amp; CA185 &amp; CA186 &amp; CA187 &amp; CA188 &amp; CA189 &amp; CA190 &amp; CA191 &amp; CA192 &amp; CA193 &amp; CA194 &amp; CA195 &amp; CA196 &amp; CA197 &amp; CA198 &amp; CA199 &amp; CA200 &amp; CA201 &amp; CA202 &amp; CA203 &amp; CA204 &amp; CA205 &amp; CA206 &amp; CA207 &amp; CA208 &amp; CA209 &amp; CA210 &amp; CA211 &amp; CA212 &amp; CA213 &amp; CA214 &amp; CA215 &amp; CA216 &amp; CA217 &amp; CA218 &amp; CA219 &amp; CA220 &amp; CA221 &amp; CA222 &amp; CA223 &amp; CA224 &amp; CA225 &amp; CA226 &amp; CA227 &amp; CA228 &amp; CA229 &amp; CA230 &amp; CA231 &amp; CA232 &amp; CA233 &amp; CA234 &amp; CA235 &amp; CA236 &amp; CA237 &amp; CA238 &amp; CA239 &amp; CA240 &amp; CA241 &amp; CA242 &amp; CA243 &amp; CA244 &amp; CA245 &amp; CA246 &amp; CA247 &amp; CA248 &amp; CA249 &amp; CA250 &amp; CA251 &amp; CA252 &amp; CA253 &amp; CA254 &amp; CA255 &amp; CA256 &amp; CA257 &amp; CA258 &amp; CA259 &amp; CA260 &amp; CA261 &amp; CA262 &amp; CA263 &amp; CA264 &amp; CA265 &amp; CA266 &amp; CA267 &amp; CA268 &amp; CA269 &amp; CA270 &amp; CA271 &amp; CA272 &amp; CA273 &amp; CA274 &amp; CA275 &amp; CA276 &amp; CA277 &amp; CA278 &amp; CA279 &amp; CA280 &amp; CA281 &amp; CA282 &amp; CA283 &amp; CA284 &amp; CA285 &amp; CA286 &amp; CA287 &amp; CA288 &amp; CA289 &amp; CA290 &amp; CA291 &amp; CA292 &amp; CA293 &amp; CA294 &amp; CA295 &amp; CA296 &amp; CA297 &amp; CA298 &amp; CA299 &amp; CA300 &amp; CA301 &amp; CA302 &amp; CA303 &amp; CA304 &amp; CA305 &amp; CA306 &amp; CA307 &amp; CA308 &amp; CA309 &amp; CA310 &amp; CA311 &amp; CA312 &amp; CA313 &amp; CA314 &amp; CA315 &amp; CA316 &amp; CA317 &amp; CA318 &amp; CA319 &amp; CA320 &amp; CA321 &amp; CA322 &amp; CA323 &amp; CA324 &amp; CA325 &amp; CA326 &amp; CA327 &amp; CA328 &amp; CA329 &amp; CA330 &amp; CA331 &amp; CA332 &amp; CA333 &amp; CA334 &amp; CA335 &amp; CA336 &amp; CA337 &amp; CA338 &amp; CA339 &amp; CA340 &amp; CA341 &amp; CA342 &amp; CA343 &amp; CA344 &amp; CA345 &amp; CA346 &amp; CA347 &amp; CA348 &amp; CA349 &amp; CA350 &amp; CA351 &amp; CA352 &amp; CA353 &amp; CA354 &amp; CA355 &amp; CA356 &amp; CA357 &amp; CA358 &amp; CA359 &amp; CA360 &amp; CA361 &amp; CA362 &amp; CA363 &amp; CA364 &amp; CA365 &amp; CA366 &amp; CA367 &amp; CA368 &amp; CA369 &amp; CA370 &amp; CA371 &amp; CA372 &amp; CA373 &amp; CA374 &amp; CA375 &amp; CA376 &amp; CA377 &amp; CA378 &amp; CA379 &amp; CA380 &amp; CA381 &amp; CA382 &amp; CA383 &amp; CA384 &amp; CA385 &amp; CA386 &amp; CA387 &amp; CA388 &amp; CA389 &amp; CA390 &amp; CA391 &amp; CA392 &amp; CA393 &amp; CA394 &amp; CA395 &amp; CA396 &amp; CA397 &amp; CA398 &amp; CA399 &amp; CA400 &amp; CA401 &amp; CA402 &amp; CA403 &amp; CA404 &amp; CA405 &amp; CA406 &amp; CA407 &amp; CA408 &amp; CA409 &amp; CA410 &amp; CA411 &amp; CA412 &amp; CA413 &amp; CA414 &amp; CA415 &amp; CA416 &amp; CA417 &amp; CA418 &amp; CA419 &amp; CA420 &amp; CA421 &amp; CA422 &amp; CA423 &amp; CA424 &amp; CA425 &amp; CA426 &amp; CA427 &amp; CA428 &amp; CA429 &amp; CA430 &amp; CA431 &amp; CA432 &amp; CA433 &amp; CA434 &amp; CA435 &amp; CA436 &amp; CA437 &amp; CA438 &amp; CA439 &amp; CA440 &amp; CA441 &amp; CA442 &amp; CA443 &amp; CA444 &amp; CA445 &amp; CA446 &amp; CA447 &amp; CA448 &amp; CA449 &amp; CA450 &amp; CA451 &amp; CA452 &amp; CA453 &amp; CA454 &amp; CA455 &amp; CA456 &amp; CA457 &amp; CA458 &amp; CA459 &amp; CA460 &amp; CA461 &amp; CA462 &amp; CA463 &amp; CA464 &amp; CA465 &amp; CA466 &amp; CA467 &amp; CA468 &amp; CA469 &amp; CA470 &amp; CA471 &amp; CA472 &amp; CA473 &amp; CA474 &amp; CA475 &amp; CA476 &amp; CA477 &amp; CA478 &amp; CA479 &amp; CA480 &amp; CA481 &amp; CA482 &amp; CA483 &amp; CA484 &amp; CA485 &amp; CA486 &amp; CA487 &amp; CA488 &amp; CA489 &amp; CA490 &amp; CA491 &amp; CA492 &amp; CA493 &amp; CA494 &amp; CA495 &amp; CA496 &amp; CA497 &amp; CA498 &amp; CA499 &amp; CA500 &amp; CA501 &amp; CA502 &amp; CA503 &amp; CA504 &amp; CA505</f>
        <v/>
      </c>
      <c r="CR6" s="133" t="str">
        <f t="shared" si="0"/>
        <v/>
      </c>
      <c r="CS6" s="133" t="str">
        <f t="shared" si="0"/>
        <v/>
      </c>
      <c r="CT6" s="133" t="str">
        <f t="shared" si="0"/>
        <v/>
      </c>
      <c r="CU6" s="133" t="str">
        <f t="shared" si="0"/>
        <v/>
      </c>
      <c r="CV6" s="133" t="str">
        <f t="shared" si="0"/>
        <v/>
      </c>
      <c r="CW6" s="133" t="str">
        <f t="shared" si="0"/>
        <v/>
      </c>
      <c r="CX6" s="133" t="str">
        <f t="shared" si="0"/>
        <v/>
      </c>
      <c r="CY6" s="133" t="str">
        <f t="shared" si="0"/>
        <v/>
      </c>
      <c r="CZ6" s="133" t="str">
        <f t="shared" si="0"/>
        <v/>
      </c>
      <c r="DA6" s="133" t="str">
        <f t="shared" si="0"/>
        <v/>
      </c>
      <c r="DB6" s="133" t="str">
        <f t="shared" si="0"/>
        <v/>
      </c>
      <c r="DC6" s="133" t="str">
        <f t="shared" si="0"/>
        <v/>
      </c>
      <c r="DD6" s="133" t="str">
        <f t="shared" si="0"/>
        <v/>
      </c>
      <c r="DE6" s="134" t="str">
        <f t="shared" si="0"/>
        <v/>
      </c>
    </row>
    <row r="7" spans="1:109" ht="17.399999999999999" thickTop="1" thickBot="1" x14ac:dyDescent="0.45">
      <c r="A7" s="7">
        <v>2</v>
      </c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209" t="str">
        <f xml:space="preserve"> IF(ISBLANK(L7),"",VLOOKUP(L7,ComboValue!$E$3:$I$15,5,FALSE))</f>
        <v/>
      </c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35" t="str">
        <f xml:space="preserve"> IF(ISBLANK(C7),"",VLOOKUP(C7,ComboValue!$B$2:$C$11,2,FALSE) &amp; ",") &amp; IF(ISBLANK(D7),"",VLOOKUP(D7,ComboValue!$B$2:$C$11,2,FALSE) &amp; ",") &amp; IF(ISBLANK(E7),"",VLOOKUP(E7,ComboValue!$B$2:$C$11,2,FALSE) &amp; ",") &amp; IF(ISBLANK(F7),"",VLOOKUP(F7,ComboValue!$B$2:$C$11,2,FALSE) &amp; ",") &amp; IF(ISBLANK(G7),"",VLOOKUP(G7,ComboValue!$B$2:$C$11,2,FALSE) &amp; ",") &amp; IF(ISBLANK(H7),"",VLOOKUP(H7,ComboValue!$B$2:$C$11,2,FALSE) &amp; ",") &amp; IF(ISBLANK(I7),"",VLOOKUP(I7,ComboValue!$B$2:$C$11,2,FALSE) &amp; ",") &amp; IF(ISBLANK(J7),"",VLOOKUP(J7,ComboValue!$B$2:$C$11,2,FALSE) &amp; ",") &amp; IF(ISBLANK(K7),"",VLOOKUP(K7,ComboValue!$B$2:$C$11,2,FALSE) &amp; ",")</f>
        <v/>
      </c>
      <c r="AV7" s="136" t="str">
        <f t="shared" ref="AV7:AV70" si="1">IF(ISNUMBER(SEARCH("04",AU7)),"Gaz_Nl","Tous_Nl")</f>
        <v>Tous_Nl</v>
      </c>
      <c r="AW7" s="136" t="str">
        <f>IF(ISBLANK(L7),"",VLOOKUP(L7,ComboValue!$E$2:$G$15,3,FALSE))</f>
        <v/>
      </c>
      <c r="AX7" s="136" t="str">
        <f>IF(ISBLANK(M7),"",VLOOKUP(M7,ComboValue!$K$2:$L$5,2,FALSE))</f>
        <v/>
      </c>
      <c r="AY7" s="161" t="str">
        <f>IF(ISBLANK(Q7),"",VLOOKUP(Q7,ComboValue!$N$2:$O$68,2,FALSE) &amp; ",") &amp; IF(ISBLANK(R7),"",VLOOKUP(R7,ComboValue!$N$2:$O$68,2,FALSE) &amp; ",") &amp; IF(ISBLANK(S7),"",VLOOKUP(S7,ComboValue!$N$2:$O$68,2,FALSE) &amp; ",") &amp; IF(ISBLANK(T7),"",VLOOKUP(T7,ComboValue!$N$2:$O$68,2,FALSE) &amp; ",") &amp; IF(ISBLANK(U7),"",VLOOKUP(U7,ComboValue!$N$2:$O$68,2,FALSE) &amp; ",") &amp; IF(ISBLANK(V7),"",VLOOKUP(V7,ComboValue!$N$2:$O$68,2,FALSE) &amp; ",") &amp; IF(ISBLANK(W7),"",VLOOKUP(W7,ComboValue!$N$2:$O$68,2,FALSE) &amp; ",") &amp; IF(ISBLANK(X7),"",VLOOKUP(X7,ComboValue!$N$2:$O$68,2,FALSE) &amp; ",") &amp; IF(ISBLANK(Y7),"",VLOOKUP(Y7,ComboValue!$N$2:$O$68,2,FALSE) &amp; ",") &amp; IF(ISBLANK(Z7),"",VLOOKUP(Z7,ComboValue!$N$2:$O$68,2,FALSE) &amp; ",") &amp; IF(ISBLANK(AA7),"",VLOOKUP(AA7,ComboValue!$N$2:$O$68,2,FALSE) &amp; ",") &amp; IF(ISBLANK(AB7),"",VLOOKUP(AB7,ComboValue!$N$2:$O$68,2,FALSE) &amp; ",") &amp; IF(ISBLANK(AC7),"",VLOOKUP(AC7,ComboValue!$N$2:$O$68,2,FALSE) &amp; ",") &amp; IF(ISBLANK(AD7),"",VLOOKUP(AD7,ComboValue!$N$2:$O$68,2,FALSE) &amp; ",") &amp; IF(ISBLANK(AE7),"",VLOOKUP(AE7,ComboValue!$N$2:$O$68,2,FALSE) &amp; ",") &amp; IF(ISBLANK(AF7),"",VLOOKUP(AF7,ComboValue!$N$2:$O$68,2,FALSE) &amp; ",") &amp; IF(ISBLANK(AG7),"",VLOOKUP(AG7,ComboValue!$N$2:$O$68,2,FALSE) &amp; ",") &amp; IF(ISBLANK(AH7),"",VLOOKUP(AH7,ComboValue!$N$2:$O$68,2,FALSE) &amp; ",") &amp; IF(ISBLANK(AI7),"",VLOOKUP(AI7,ComboValue!$N$2:$O$68,2,FALSE) &amp; ",") &amp; IF(ISBLANK(AJ7),"",VLOOKUP(AJ7,ComboValue!$N$2:$O$68,2,FALSE) &amp; ",") &amp; IF(ISBLANK(AK7),"",VLOOKUP(AK7,ComboValue!$N$2:$O$68,2,FALSE) &amp; ",") &amp; IF(ISBLANK(AL7),"",VLOOKUP(AL7,ComboValue!$N$2:$O$68,2,FALSE) &amp; ",") &amp; IF(ISBLANK(AM7),"",VLOOKUP(AM7,ComboValue!$N$2:$O$68,2,FALSE) &amp; ",") &amp; IF(ISBLANK(AN7),"",VLOOKUP(AN7,ComboValue!$N$2:$O$68,2,FALSE) &amp; ",") &amp; IF(ISBLANK(AO7),"",VLOOKUP(AO7,ComboValue!$N$2:$O$68,2,FALSE) &amp; ",") &amp; IF(ISBLANK(AP7),"",VLOOKUP(AP7,ComboValue!$N$2:$O$68,2,FALSE) &amp; ",") &amp; IF(ISBLANK(AQ7),"",VLOOKUP(AQ7,ComboValue!$N$2:$O$68,2,FALSE) &amp; ",") &amp; IF(ISBLANK(AR7),"",VLOOKUP(AR7,ComboValue!$N$2:$O$68,2,FALSE) &amp; ",") &amp; IF(ISBLANK(AS7),"",VLOOKUP(AS7,ComboValue!$N$2:$O$68,2,FALSE) &amp; ",") &amp; IF(ISBLANK(AT7),"",VLOOKUP(AT7,ComboValue!$N$2:$O$68,2,FALSE) &amp; ",")</f>
        <v/>
      </c>
      <c r="AZ7" s="162" t="str">
        <f t="shared" ref="AZ7:AZ70" si="2">IF(AND(ISNUMBER(SEARCH("04",AU7)),NOT(OR("D_01"=AW7,"D_02"=AW7,"D_03"=AW7))),"01,","") &amp; IF(OR(AND("D_01"=AW7,NOT("04"=AX7)),AND("D_02"=AW7,NOT("04"=AX7)),AND("D_03"=AW7,NOT("04"=AX7)),AND("D_04"=AW7,NOT("01"=AX7)),AND("D_05"=AW7,NOT("01"=AX7)),AND("D_06"=AW7,OR("04"=AX7,AX7="")),AND("D_07"=AW7,OR("04"=AX7,AX7="")),AND("D_08"=AW7,NOT("03"=AX7)),AND("D_09"=AW7,NOT("03"=AX7)),AND("D_10"=AW7,NOT("04"=AX7)),AND("D_11"=AW7,NOT("04"=AX7)),AND("D_12"=AW7,NOT("04"=AX7)),AND("D_13"=AW7,NOT("04"=AX7)),AND("D_14"=AW7,NOT("04"=AX7))),"02,","") &amp; IF(AND(OR(ISNUMBER(SEARCH("11",AY7)),ISNUMBER(SEARCH("12",AY7))),NOT("01"=AX7)),"03,","") &amp; IF(AND(ISNUMBER(SEARCH("13",AY7)),NOT("02"=AX7)),"04,","")</f>
        <v/>
      </c>
      <c r="BA7" s="120"/>
      <c r="BB7" s="135" t="str">
        <f t="shared" ref="BB7:BB70" si="3">IF(ISNUMBER(SEARCH("01",AU7)),N7,"")</f>
        <v/>
      </c>
      <c r="BC7" s="136" t="str">
        <f t="shared" ref="BC7:BC70" si="4">IF(ISNUMBER(SEARCH("02",AU7)),N7,"")</f>
        <v/>
      </c>
      <c r="BD7" s="136" t="str">
        <f t="shared" ref="BD7:BD70" si="5">IF(ISNUMBER(SEARCH("03",AU7)),N7,"")</f>
        <v/>
      </c>
      <c r="BE7" s="136" t="str">
        <f t="shared" ref="BE7:BE70" si="6">IF(ISNUMBER(SEARCH("04",AU7)),N7,"")</f>
        <v/>
      </c>
      <c r="BF7" s="136" t="str">
        <f t="shared" ref="BF7:BF70" si="7">IF(ISNUMBER(SEARCH("05",AU7)),N7,"")</f>
        <v/>
      </c>
      <c r="BG7" s="136" t="str">
        <f t="shared" ref="BG7:BG70" si="8">IF(ISNUMBER(SEARCH("06",AU7)),N7,"")</f>
        <v/>
      </c>
      <c r="BH7" s="136" t="str">
        <f t="shared" ref="BH7:BH70" si="9">IF(ISNUMBER(SEARCH("07",AU7)),N7,"")</f>
        <v/>
      </c>
      <c r="BI7" s="136" t="str">
        <f t="shared" ref="BI7:BI70" si="10">IF(ISNUMBER(SEARCH("08",AU7)),N7,"")</f>
        <v/>
      </c>
      <c r="BJ7" s="136" t="str">
        <f t="shared" ref="BJ7:BJ70" si="11">IF(ISNUMBER(SEARCH("09",AU7)),N7,"")</f>
        <v/>
      </c>
      <c r="BK7" s="136" t="str">
        <f t="shared" ref="BK7:BK70" si="12">IF(ISNUMBER(SEARCH("10",AU7)),N7,"")</f>
        <v/>
      </c>
      <c r="BL7" s="136" t="str">
        <f t="shared" ref="BL7:BL70" si="13">IF(AW7="D_01",N7,"")</f>
        <v/>
      </c>
      <c r="BM7" s="136" t="str">
        <f t="shared" ref="BM7:BM70" si="14">IF(AW7="D_02",N7,"")</f>
        <v/>
      </c>
      <c r="BN7" s="136" t="str">
        <f t="shared" ref="BN7:BN70" si="15">IF(AW7="D_03",N7,"")</f>
        <v/>
      </c>
      <c r="BO7" s="136" t="str">
        <f t="shared" ref="BO7:BO70" si="16">IF(AND(OR(AW7="D_04",AW7="D_06"),AX7="01"),N7,"")</f>
        <v/>
      </c>
      <c r="BP7" s="136" t="str">
        <f t="shared" ref="BP7:BP70" si="17">IF(AND(OR(AW7="D_05",AW7="D_07"),AX7="01"),N7,"")</f>
        <v/>
      </c>
      <c r="BQ7" s="136" t="str">
        <f t="shared" ref="BQ7:BQ70" si="18">IF(AND(AW7="D_06",AX7="02"),N7,"")</f>
        <v/>
      </c>
      <c r="BR7" s="136" t="str">
        <f t="shared" ref="BR7:BR70" si="19">IF(AND(AW7="D_07",AX7="02"),N7,"")</f>
        <v/>
      </c>
      <c r="BS7" s="136" t="str">
        <f t="shared" ref="BS7:BS70" si="20">IF(AND(OR(AW7="D_06",AW7="D_08"),AX7="03"),N7,"")</f>
        <v/>
      </c>
      <c r="BT7" s="136" t="str">
        <f t="shared" ref="BT7:BT70" si="21">IF(AND(OR(AW7="D_07",AW7="D_09"),AX7="03"),N7,"")</f>
        <v/>
      </c>
      <c r="BU7" s="136" t="str">
        <f t="shared" ref="BU7:BU70" si="22">IF(AW7="D_10",N7,"")</f>
        <v/>
      </c>
      <c r="BV7" s="136" t="str">
        <f t="shared" ref="BV7:BV70" si="23">IF(AW7="D_11",N7,"")</f>
        <v/>
      </c>
      <c r="BW7" s="136" t="str">
        <f t="shared" ref="BW7:BW70" si="24">IF(AW7="D_12",N7,"")</f>
        <v/>
      </c>
      <c r="BX7" s="136" t="str">
        <f t="shared" ref="BX7:BX70" si="25">IF(AW7="D_13",N7,"")</f>
        <v/>
      </c>
      <c r="BY7" s="136" t="str">
        <f t="shared" ref="BY7:BY70" si="26">IF(AND(AW7="D_14",OR(ISNUMBER(SEARCH("34",AY7)),ISNUMBER(SEARCH("35",AY7)),ISNUMBER(SEARCH("38",AY7)),ISNUMBER(SEARCH("40",AY7)),ISNUMBER(SEARCH("41",AY7)),ISNUMBER(SEARCH("42",AY7)),ISNUMBER(SEARCH("43",AY7)),ISNUMBER(SEARCH("46",AY7)),ISNUMBER(SEARCH("47",AY7)),ISNUMBER(SEARCH("48",AY7)),ISNUMBER(SEARCH("53",AY7)),ISNUMBER(SEARCH("55",AY7)),ISNUMBER(SEARCH("58",AY7)))),N7-IF(ISNUMBER(BZ7),BZ7,0),"")</f>
        <v/>
      </c>
      <c r="BZ7" s="136" t="str">
        <f t="shared" ref="BZ7:BZ70" si="27">IF(AND(AW7="D_14",OR(ISNUMBER(SEARCH("01",AY7)),ISNUMBER(SEARCH("02",AY7)),ISNUMBER(SEARCH("03",AY7)),ISNUMBER(SEARCH("04",AY7)),ISNUMBER(SEARCH("05",AY7)),ISNUMBER(SEARCH("06",AY7)),ISNUMBER(SEARCH("07",AY7)),ISNUMBER(SEARCH("08",AY7)),ISNUMBER(SEARCH("09",AY7)),ISNUMBER(SEARCH("10",AY7)),ISNUMBER(SEARCH("11",AY7)),ISNUMBER(SEARCH("12",AY7)),ISNUMBER(SEARCH("13",AY7)),ISNUMBER(SEARCH("14",AY7)),ISNUMBER(SEARCH("15",AY7)),ISNUMBER(SEARCH("16",AY7)),ISNUMBER(SEARCH("17",AY7)),ISNUMBER(SEARCH("18",AY7)),ISNUMBER(SEARCH("19",AY7)),ISNUMBER(SEARCH("20",AY7)),ISNUMBER(SEARCH("21",AY7)),ISNUMBER(SEARCH("22",AY7)),ISNUMBER(SEARCH("23",AY7)),ISNUMBER(SEARCH("24",AY7)),ISNUMBER(SEARCH("25",AY7)),ISNUMBER(SEARCH("26",AY7)),ISNUMBER(SEARCH("27",AY7)),ISNUMBER(SEARCH("28",AY7)),ISNUMBER(SEARCH("29",AY7)),ISNUMBER(SEARCH("30",AY7)),ISNUMBER(SEARCH("31",AY7)),ISNUMBER(SEARCH("32",AY7)),ISNUMBER(SEARCH("33",AY7)),ISNUMBER(SEARCH("36",AY7)),ISNUMBER(SEARCH("37",AY7)),ISNUMBER(SEARCH("39",AY7)),ISNUMBER(SEARCH("44",AY7)),ISNUMBER(SEARCH("45",AY7)),ISNUMBER(SEARCH("49",AY7)),ISNUMBER(SEARCH("50",AY7)),ISNUMBER(SEARCH("51",AY7)),ISNUMBER(SEARCH("52",AY7)),ISNUMBER(SEARCH("54",AY7)),ISNUMBER(SEARCH("56",AY7)),ISNUMBER(SEARCH("57",AY7)),ISNUMBER(SEARCH("59",AY7)),ISNUMBER(SEARCH("60",AY7)),ISNUMBER(SEARCH("61",AY7)),ISNUMBER(SEARCH("62",AY7)),ISNUMBER(SEARCH("63",AY7)),ISNUMBER(SEARCH("64",AY7)),ISNUMBER(SEARCH("65",AY7)),ISNUMBER(SEARCH("66",AY7)))),N7,"")</f>
        <v/>
      </c>
      <c r="CA7" s="137" t="str">
        <f t="shared" ref="CA7:CA70" si="28">IF(OR(ISNUMBER(SEARCH("44",AY7)),ISNUMBER(SEARCH("45",AY7)),ISNUMBER(SEARCH("46",AY7)),ISNUMBER(SEARCH("47",AY7)),ISNUMBER(SEARCH("50",AY7)),ISNUMBER(SEARCH("51",AY7)),ISNUMBER(SEARCH("52",AY7)),ISNUMBER(SEARCH("53",AY7)),ISNUMBER(SEARCH("54",AY7)),ISNUMBER(SEARCH("55",AY7)),ISNUMBER(SEARCH("56",AY7)),ISNUMBER(SEARCH("57",AY7)),ISNUMBER(SEARCH("59",AY7))),A7 &amp; ",","")</f>
        <v/>
      </c>
      <c r="CB7" s="135" t="str">
        <f t="shared" ref="CB7:CB70" si="29">IF(ISNUMBER(SEARCH("01",AU7)),A7 &amp; ",","")</f>
        <v/>
      </c>
      <c r="CC7" s="136" t="str">
        <f t="shared" ref="CC7:CC70" si="30">IF(ISNUMBER(SEARCH("02",AU7)),A7 &amp; ",","")</f>
        <v/>
      </c>
      <c r="CD7" s="136" t="str">
        <f t="shared" ref="CD7:CD70" si="31">IF(ISNUMBER(SEARCH("03",AU7)),A7 &amp; ",","")</f>
        <v/>
      </c>
      <c r="CE7" s="136" t="str">
        <f t="shared" ref="CE7:CE70" si="32">IF(ISNUMBER(SEARCH("04",AU7)),A7 &amp; ",","")</f>
        <v/>
      </c>
      <c r="CF7" s="136" t="str">
        <f t="shared" ref="CF7:CF70" si="33">IF(ISNUMBER(SEARCH("05",AU7)),A7 &amp; ",","")</f>
        <v/>
      </c>
      <c r="CG7" s="136" t="str">
        <f t="shared" ref="CG7:CG70" si="34">IF(ISNUMBER(SEARCH("06",AU7)),A7 &amp; ",","")</f>
        <v/>
      </c>
      <c r="CH7" s="136" t="str">
        <f t="shared" ref="CH7:CH70" si="35">IF(ISNUMBER(SEARCH("07",AU7)),A7 &amp; ",","")</f>
        <v/>
      </c>
      <c r="CI7" s="136" t="str">
        <f t="shared" ref="CI7:CI70" si="36">IF(ISNUMBER(SEARCH("08",AU7)),A7 &amp; ",","")</f>
        <v/>
      </c>
      <c r="CJ7" s="136" t="str">
        <f t="shared" ref="CJ7:CJ70" si="37">IF(ISNUMBER(SEARCH("09",AU7)),A7 &amp; ",","")</f>
        <v/>
      </c>
      <c r="CK7" s="137" t="str">
        <f t="shared" ref="CK7:CK70" si="38">IF(ISNUMBER(SEARCH("10",AU7)),A7 &amp; ",","")</f>
        <v/>
      </c>
      <c r="CL7" s="135" t="str">
        <f>IF(ISNUMBER(SEARCH("01",AZ7)),A7 &amp; ",","")</f>
        <v/>
      </c>
      <c r="CM7" s="136" t="str">
        <f>IF(ISNUMBER(SEARCH("02",AZ7)),A7 &amp; ",","")</f>
        <v/>
      </c>
      <c r="CN7" s="136" t="str">
        <f>IF(ISNUMBER(SEARCH("03",AZ7)),A7 &amp; ",","")</f>
        <v/>
      </c>
      <c r="CO7" s="137" t="str">
        <f>IF(ISNUMBER(SEARCH("04",AZ7)),A7 &amp; ",","")</f>
        <v/>
      </c>
      <c r="CP7" s="120"/>
      <c r="CQ7" s="138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40"/>
    </row>
    <row r="8" spans="1:109" ht="17.399999999999999" thickTop="1" thickBot="1" x14ac:dyDescent="0.45">
      <c r="A8" s="7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0"/>
      <c r="M8" s="10"/>
      <c r="N8" s="10"/>
      <c r="O8" s="209" t="str">
        <f xml:space="preserve"> IF(ISBLANK(L8),"",VLOOKUP(L8,ComboValue!$E$3:$I$15,5,FALSE))</f>
        <v/>
      </c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35" t="str">
        <f xml:space="preserve"> IF(ISBLANK(C8),"",VLOOKUP(C8,ComboValue!$B$2:$C$11,2,FALSE) &amp; ",") &amp; IF(ISBLANK(D8),"",VLOOKUP(D8,ComboValue!$B$2:$C$11,2,FALSE) &amp; ",") &amp; IF(ISBLANK(E8),"",VLOOKUP(E8,ComboValue!$B$2:$C$11,2,FALSE) &amp; ",") &amp; IF(ISBLANK(F8),"",VLOOKUP(F8,ComboValue!$B$2:$C$11,2,FALSE) &amp; ",") &amp; IF(ISBLANK(G8),"",VLOOKUP(G8,ComboValue!$B$2:$C$11,2,FALSE) &amp; ",") &amp; IF(ISBLANK(H8),"",VLOOKUP(H8,ComboValue!$B$2:$C$11,2,FALSE) &amp; ",") &amp; IF(ISBLANK(I8),"",VLOOKUP(I8,ComboValue!$B$2:$C$11,2,FALSE) &amp; ",") &amp; IF(ISBLANK(J8),"",VLOOKUP(J8,ComboValue!$B$2:$C$11,2,FALSE) &amp; ",") &amp; IF(ISBLANK(K8),"",VLOOKUP(K8,ComboValue!$B$2:$C$11,2,FALSE) &amp; ",")</f>
        <v/>
      </c>
      <c r="AV8" s="136" t="str">
        <f t="shared" si="1"/>
        <v>Tous_Nl</v>
      </c>
      <c r="AW8" s="136" t="str">
        <f>IF(ISBLANK(L8),"",VLOOKUP(L8,ComboValue!$E$2:$G$15,3,FALSE))</f>
        <v/>
      </c>
      <c r="AX8" s="136" t="str">
        <f>IF(ISBLANK(M8),"",VLOOKUP(M8,ComboValue!$K$2:$L$5,2,FALSE))</f>
        <v/>
      </c>
      <c r="AY8" s="161" t="str">
        <f>IF(ISBLANK(Q8),"",VLOOKUP(Q8,ComboValue!$N$2:$O$68,2,FALSE) &amp; ",") &amp; IF(ISBLANK(R8),"",VLOOKUP(R8,ComboValue!$N$2:$O$68,2,FALSE) &amp; ",") &amp; IF(ISBLANK(S8),"",VLOOKUP(S8,ComboValue!$N$2:$O$68,2,FALSE) &amp; ",") &amp; IF(ISBLANK(T8),"",VLOOKUP(T8,ComboValue!$N$2:$O$68,2,FALSE) &amp; ",") &amp; IF(ISBLANK(U8),"",VLOOKUP(U8,ComboValue!$N$2:$O$68,2,FALSE) &amp; ",") &amp; IF(ISBLANK(V8),"",VLOOKUP(V8,ComboValue!$N$2:$O$68,2,FALSE) &amp; ",") &amp; IF(ISBLANK(W8),"",VLOOKUP(W8,ComboValue!$N$2:$O$68,2,FALSE) &amp; ",") &amp; IF(ISBLANK(X8),"",VLOOKUP(X8,ComboValue!$N$2:$O$68,2,FALSE) &amp; ",") &amp; IF(ISBLANK(Y8),"",VLOOKUP(Y8,ComboValue!$N$2:$O$68,2,FALSE) &amp; ",") &amp; IF(ISBLANK(Z8),"",VLOOKUP(Z8,ComboValue!$N$2:$O$68,2,FALSE) &amp; ",") &amp; IF(ISBLANK(AA8),"",VLOOKUP(AA8,ComboValue!$N$2:$O$68,2,FALSE) &amp; ",") &amp; IF(ISBLANK(AB8),"",VLOOKUP(AB8,ComboValue!$N$2:$O$68,2,FALSE) &amp; ",") &amp; IF(ISBLANK(AC8),"",VLOOKUP(AC8,ComboValue!$N$2:$O$68,2,FALSE) &amp; ",") &amp; IF(ISBLANK(AD8),"",VLOOKUP(AD8,ComboValue!$N$2:$O$68,2,FALSE) &amp; ",") &amp; IF(ISBLANK(AE8),"",VLOOKUP(AE8,ComboValue!$N$2:$O$68,2,FALSE) &amp; ",") &amp; IF(ISBLANK(AF8),"",VLOOKUP(AF8,ComboValue!$N$2:$O$68,2,FALSE) &amp; ",") &amp; IF(ISBLANK(AG8),"",VLOOKUP(AG8,ComboValue!$N$2:$O$68,2,FALSE) &amp; ",") &amp; IF(ISBLANK(AH8),"",VLOOKUP(AH8,ComboValue!$N$2:$O$68,2,FALSE) &amp; ",") &amp; IF(ISBLANK(AI8),"",VLOOKUP(AI8,ComboValue!$N$2:$O$68,2,FALSE) &amp; ",") &amp; IF(ISBLANK(AJ8),"",VLOOKUP(AJ8,ComboValue!$N$2:$O$68,2,FALSE) &amp; ",") &amp; IF(ISBLANK(AK8),"",VLOOKUP(AK8,ComboValue!$N$2:$O$68,2,FALSE) &amp; ",") &amp; IF(ISBLANK(AL8),"",VLOOKUP(AL8,ComboValue!$N$2:$O$68,2,FALSE) &amp; ",") &amp; IF(ISBLANK(AM8),"",VLOOKUP(AM8,ComboValue!$N$2:$O$68,2,FALSE) &amp; ",") &amp; IF(ISBLANK(AN8),"",VLOOKUP(AN8,ComboValue!$N$2:$O$68,2,FALSE) &amp; ",") &amp; IF(ISBLANK(AO8),"",VLOOKUP(AO8,ComboValue!$N$2:$O$68,2,FALSE) &amp; ",") &amp; IF(ISBLANK(AP8),"",VLOOKUP(AP8,ComboValue!$N$2:$O$68,2,FALSE) &amp; ",") &amp; IF(ISBLANK(AQ8),"",VLOOKUP(AQ8,ComboValue!$N$2:$O$68,2,FALSE) &amp; ",") &amp; IF(ISBLANK(AR8),"",VLOOKUP(AR8,ComboValue!$N$2:$O$68,2,FALSE) &amp; ",") &amp; IF(ISBLANK(AS8),"",VLOOKUP(AS8,ComboValue!$N$2:$O$68,2,FALSE) &amp; ",") &amp; IF(ISBLANK(AT8),"",VLOOKUP(AT8,ComboValue!$N$2:$O$68,2,FALSE) &amp; ",")</f>
        <v/>
      </c>
      <c r="AZ8" s="162" t="str">
        <f t="shared" si="2"/>
        <v/>
      </c>
      <c r="BA8" s="120"/>
      <c r="BB8" s="135" t="str">
        <f t="shared" si="3"/>
        <v/>
      </c>
      <c r="BC8" s="136" t="str">
        <f t="shared" si="4"/>
        <v/>
      </c>
      <c r="BD8" s="136" t="str">
        <f t="shared" si="5"/>
        <v/>
      </c>
      <c r="BE8" s="136" t="str">
        <f t="shared" si="6"/>
        <v/>
      </c>
      <c r="BF8" s="136" t="str">
        <f t="shared" si="7"/>
        <v/>
      </c>
      <c r="BG8" s="136" t="str">
        <f t="shared" si="8"/>
        <v/>
      </c>
      <c r="BH8" s="136" t="str">
        <f t="shared" si="9"/>
        <v/>
      </c>
      <c r="BI8" s="136" t="str">
        <f t="shared" si="10"/>
        <v/>
      </c>
      <c r="BJ8" s="136" t="str">
        <f t="shared" si="11"/>
        <v/>
      </c>
      <c r="BK8" s="136" t="str">
        <f t="shared" si="12"/>
        <v/>
      </c>
      <c r="BL8" s="136" t="str">
        <f t="shared" si="13"/>
        <v/>
      </c>
      <c r="BM8" s="136" t="str">
        <f t="shared" si="14"/>
        <v/>
      </c>
      <c r="BN8" s="136" t="str">
        <f t="shared" si="15"/>
        <v/>
      </c>
      <c r="BO8" s="136" t="str">
        <f t="shared" si="16"/>
        <v/>
      </c>
      <c r="BP8" s="136" t="str">
        <f t="shared" si="17"/>
        <v/>
      </c>
      <c r="BQ8" s="136" t="str">
        <f t="shared" si="18"/>
        <v/>
      </c>
      <c r="BR8" s="136" t="str">
        <f t="shared" si="19"/>
        <v/>
      </c>
      <c r="BS8" s="136" t="str">
        <f t="shared" si="20"/>
        <v/>
      </c>
      <c r="BT8" s="136" t="str">
        <f t="shared" si="21"/>
        <v/>
      </c>
      <c r="BU8" s="136" t="str">
        <f t="shared" si="22"/>
        <v/>
      </c>
      <c r="BV8" s="136" t="str">
        <f t="shared" si="23"/>
        <v/>
      </c>
      <c r="BW8" s="136" t="str">
        <f t="shared" si="24"/>
        <v/>
      </c>
      <c r="BX8" s="136" t="str">
        <f t="shared" si="25"/>
        <v/>
      </c>
      <c r="BY8" s="136" t="str">
        <f t="shared" si="26"/>
        <v/>
      </c>
      <c r="BZ8" s="136" t="str">
        <f t="shared" si="27"/>
        <v/>
      </c>
      <c r="CA8" s="137" t="str">
        <f t="shared" si="28"/>
        <v/>
      </c>
      <c r="CB8" s="135" t="str">
        <f t="shared" si="29"/>
        <v/>
      </c>
      <c r="CC8" s="136" t="str">
        <f t="shared" si="30"/>
        <v/>
      </c>
      <c r="CD8" s="136" t="str">
        <f t="shared" si="31"/>
        <v/>
      </c>
      <c r="CE8" s="136" t="str">
        <f t="shared" si="32"/>
        <v/>
      </c>
      <c r="CF8" s="136" t="str">
        <f t="shared" si="33"/>
        <v/>
      </c>
      <c r="CG8" s="136" t="str">
        <f t="shared" si="34"/>
        <v/>
      </c>
      <c r="CH8" s="136" t="str">
        <f t="shared" si="35"/>
        <v/>
      </c>
      <c r="CI8" s="136" t="str">
        <f t="shared" si="36"/>
        <v/>
      </c>
      <c r="CJ8" s="136" t="str">
        <f t="shared" si="37"/>
        <v/>
      </c>
      <c r="CK8" s="137" t="str">
        <f t="shared" si="38"/>
        <v/>
      </c>
      <c r="CL8" s="135" t="str">
        <f t="shared" ref="CL8:CL71" si="39">IF(ISNUMBER(SEARCH("01",AZ8)),A8 &amp; ",","")</f>
        <v/>
      </c>
      <c r="CM8" s="136" t="str">
        <f t="shared" ref="CM8:CM71" si="40">IF(ISNUMBER(SEARCH("02",AZ8)),A8 &amp; ",","")</f>
        <v/>
      </c>
      <c r="CN8" s="136" t="str">
        <f t="shared" ref="CN8:CN71" si="41">IF(ISNUMBER(SEARCH("03",AZ8)),A8 &amp; ",","")</f>
        <v/>
      </c>
      <c r="CO8" s="137" t="str">
        <f t="shared" ref="CO8:CO71" si="42">IF(ISNUMBER(SEARCH("04",AZ8)),A8 &amp; ",","")</f>
        <v/>
      </c>
      <c r="CP8" s="120"/>
      <c r="CQ8" s="138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40"/>
    </row>
    <row r="9" spans="1:109" ht="17.399999999999999" thickTop="1" thickBot="1" x14ac:dyDescent="0.45">
      <c r="A9" s="7">
        <v>4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209" t="str">
        <f xml:space="preserve"> IF(ISBLANK(L9),"",VLOOKUP(L9,ComboValue!$E$3:$I$15,5,FALSE))</f>
        <v/>
      </c>
      <c r="P9" s="10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5" t="str">
        <f xml:space="preserve"> IF(ISBLANK(C9),"",VLOOKUP(C9,ComboValue!$B$2:$C$11,2,FALSE) &amp; ",") &amp; IF(ISBLANK(D9),"",VLOOKUP(D9,ComboValue!$B$2:$C$11,2,FALSE) &amp; ",") &amp; IF(ISBLANK(E9),"",VLOOKUP(E9,ComboValue!$B$2:$C$11,2,FALSE) &amp; ",") &amp; IF(ISBLANK(F9),"",VLOOKUP(F9,ComboValue!$B$2:$C$11,2,FALSE) &amp; ",") &amp; IF(ISBLANK(G9),"",VLOOKUP(G9,ComboValue!$B$2:$C$11,2,FALSE) &amp; ",") &amp; IF(ISBLANK(H9),"",VLOOKUP(H9,ComboValue!$B$2:$C$11,2,FALSE) &amp; ",") &amp; IF(ISBLANK(I9),"",VLOOKUP(I9,ComboValue!$B$2:$C$11,2,FALSE) &amp; ",") &amp; IF(ISBLANK(J9),"",VLOOKUP(J9,ComboValue!$B$2:$C$11,2,FALSE) &amp; ",") &amp; IF(ISBLANK(K9),"",VLOOKUP(K9,ComboValue!$B$2:$C$11,2,FALSE) &amp; ",")</f>
        <v/>
      </c>
      <c r="AV9" s="136" t="str">
        <f t="shared" si="1"/>
        <v>Tous_Nl</v>
      </c>
      <c r="AW9" s="136" t="str">
        <f>IF(ISBLANK(L9),"",VLOOKUP(L9,ComboValue!$E$2:$G$15,3,FALSE))</f>
        <v/>
      </c>
      <c r="AX9" s="136" t="str">
        <f>IF(ISBLANK(M9),"",VLOOKUP(M9,ComboValue!$K$2:$L$5,2,FALSE))</f>
        <v/>
      </c>
      <c r="AY9" s="161" t="str">
        <f>IF(ISBLANK(Q9),"",VLOOKUP(Q9,ComboValue!$N$2:$O$68,2,FALSE) &amp; ",") &amp; IF(ISBLANK(R9),"",VLOOKUP(R9,ComboValue!$N$2:$O$68,2,FALSE) &amp; ",") &amp; IF(ISBLANK(S9),"",VLOOKUP(S9,ComboValue!$N$2:$O$68,2,FALSE) &amp; ",") &amp; IF(ISBLANK(T9),"",VLOOKUP(T9,ComboValue!$N$2:$O$68,2,FALSE) &amp; ",") &amp; IF(ISBLANK(U9),"",VLOOKUP(U9,ComboValue!$N$2:$O$68,2,FALSE) &amp; ",") &amp; IF(ISBLANK(V9),"",VLOOKUP(V9,ComboValue!$N$2:$O$68,2,FALSE) &amp; ",") &amp; IF(ISBLANK(W9),"",VLOOKUP(W9,ComboValue!$N$2:$O$68,2,FALSE) &amp; ",") &amp; IF(ISBLANK(X9),"",VLOOKUP(X9,ComboValue!$N$2:$O$68,2,FALSE) &amp; ",") &amp; IF(ISBLANK(Y9),"",VLOOKUP(Y9,ComboValue!$N$2:$O$68,2,FALSE) &amp; ",") &amp; IF(ISBLANK(Z9),"",VLOOKUP(Z9,ComboValue!$N$2:$O$68,2,FALSE) &amp; ",") &amp; IF(ISBLANK(AA9),"",VLOOKUP(AA9,ComboValue!$N$2:$O$68,2,FALSE) &amp; ",") &amp; IF(ISBLANK(AB9),"",VLOOKUP(AB9,ComboValue!$N$2:$O$68,2,FALSE) &amp; ",") &amp; IF(ISBLANK(AC9),"",VLOOKUP(AC9,ComboValue!$N$2:$O$68,2,FALSE) &amp; ",") &amp; IF(ISBLANK(AD9),"",VLOOKUP(AD9,ComboValue!$N$2:$O$68,2,FALSE) &amp; ",") &amp; IF(ISBLANK(AE9),"",VLOOKUP(AE9,ComboValue!$N$2:$O$68,2,FALSE) &amp; ",") &amp; IF(ISBLANK(AF9),"",VLOOKUP(AF9,ComboValue!$N$2:$O$68,2,FALSE) &amp; ",") &amp; IF(ISBLANK(AG9),"",VLOOKUP(AG9,ComboValue!$N$2:$O$68,2,FALSE) &amp; ",") &amp; IF(ISBLANK(AH9),"",VLOOKUP(AH9,ComboValue!$N$2:$O$68,2,FALSE) &amp; ",") &amp; IF(ISBLANK(AI9),"",VLOOKUP(AI9,ComboValue!$N$2:$O$68,2,FALSE) &amp; ",") &amp; IF(ISBLANK(AJ9),"",VLOOKUP(AJ9,ComboValue!$N$2:$O$68,2,FALSE) &amp; ",") &amp; IF(ISBLANK(AK9),"",VLOOKUP(AK9,ComboValue!$N$2:$O$68,2,FALSE) &amp; ",") &amp; IF(ISBLANK(AL9),"",VLOOKUP(AL9,ComboValue!$N$2:$O$68,2,FALSE) &amp; ",") &amp; IF(ISBLANK(AM9),"",VLOOKUP(AM9,ComboValue!$N$2:$O$68,2,FALSE) &amp; ",") &amp; IF(ISBLANK(AN9),"",VLOOKUP(AN9,ComboValue!$N$2:$O$68,2,FALSE) &amp; ",") &amp; IF(ISBLANK(AO9),"",VLOOKUP(AO9,ComboValue!$N$2:$O$68,2,FALSE) &amp; ",") &amp; IF(ISBLANK(AP9),"",VLOOKUP(AP9,ComboValue!$N$2:$O$68,2,FALSE) &amp; ",") &amp; IF(ISBLANK(AQ9),"",VLOOKUP(AQ9,ComboValue!$N$2:$O$68,2,FALSE) &amp; ",") &amp; IF(ISBLANK(AR9),"",VLOOKUP(AR9,ComboValue!$N$2:$O$68,2,FALSE) &amp; ",") &amp; IF(ISBLANK(AS9),"",VLOOKUP(AS9,ComboValue!$N$2:$O$68,2,FALSE) &amp; ",") &amp; IF(ISBLANK(AT9),"",VLOOKUP(AT9,ComboValue!$N$2:$O$68,2,FALSE) &amp; ",")</f>
        <v/>
      </c>
      <c r="AZ9" s="162" t="str">
        <f t="shared" si="2"/>
        <v/>
      </c>
      <c r="BA9" s="120"/>
      <c r="BB9" s="135" t="str">
        <f t="shared" si="3"/>
        <v/>
      </c>
      <c r="BC9" s="136" t="str">
        <f t="shared" si="4"/>
        <v/>
      </c>
      <c r="BD9" s="136" t="str">
        <f t="shared" si="5"/>
        <v/>
      </c>
      <c r="BE9" s="136" t="str">
        <f t="shared" si="6"/>
        <v/>
      </c>
      <c r="BF9" s="136" t="str">
        <f t="shared" si="7"/>
        <v/>
      </c>
      <c r="BG9" s="136" t="str">
        <f t="shared" si="8"/>
        <v/>
      </c>
      <c r="BH9" s="136" t="str">
        <f t="shared" si="9"/>
        <v/>
      </c>
      <c r="BI9" s="136" t="str">
        <f t="shared" si="10"/>
        <v/>
      </c>
      <c r="BJ9" s="136" t="str">
        <f t="shared" si="11"/>
        <v/>
      </c>
      <c r="BK9" s="136" t="str">
        <f t="shared" si="12"/>
        <v/>
      </c>
      <c r="BL9" s="136" t="str">
        <f t="shared" si="13"/>
        <v/>
      </c>
      <c r="BM9" s="136" t="str">
        <f t="shared" si="14"/>
        <v/>
      </c>
      <c r="BN9" s="136" t="str">
        <f t="shared" si="15"/>
        <v/>
      </c>
      <c r="BO9" s="136" t="str">
        <f t="shared" si="16"/>
        <v/>
      </c>
      <c r="BP9" s="136" t="str">
        <f t="shared" si="17"/>
        <v/>
      </c>
      <c r="BQ9" s="136" t="str">
        <f t="shared" si="18"/>
        <v/>
      </c>
      <c r="BR9" s="136" t="str">
        <f t="shared" si="19"/>
        <v/>
      </c>
      <c r="BS9" s="136" t="str">
        <f t="shared" si="20"/>
        <v/>
      </c>
      <c r="BT9" s="136" t="str">
        <f t="shared" si="21"/>
        <v/>
      </c>
      <c r="BU9" s="136" t="str">
        <f t="shared" si="22"/>
        <v/>
      </c>
      <c r="BV9" s="136" t="str">
        <f t="shared" si="23"/>
        <v/>
      </c>
      <c r="BW9" s="136" t="str">
        <f t="shared" si="24"/>
        <v/>
      </c>
      <c r="BX9" s="136" t="str">
        <f t="shared" si="25"/>
        <v/>
      </c>
      <c r="BY9" s="136" t="str">
        <f t="shared" si="26"/>
        <v/>
      </c>
      <c r="BZ9" s="136" t="str">
        <f t="shared" si="27"/>
        <v/>
      </c>
      <c r="CA9" s="137" t="str">
        <f t="shared" si="28"/>
        <v/>
      </c>
      <c r="CB9" s="135" t="str">
        <f t="shared" si="29"/>
        <v/>
      </c>
      <c r="CC9" s="136" t="str">
        <f t="shared" si="30"/>
        <v/>
      </c>
      <c r="CD9" s="136" t="str">
        <f t="shared" si="31"/>
        <v/>
      </c>
      <c r="CE9" s="136" t="str">
        <f t="shared" si="32"/>
        <v/>
      </c>
      <c r="CF9" s="136" t="str">
        <f t="shared" si="33"/>
        <v/>
      </c>
      <c r="CG9" s="136" t="str">
        <f t="shared" si="34"/>
        <v/>
      </c>
      <c r="CH9" s="136" t="str">
        <f t="shared" si="35"/>
        <v/>
      </c>
      <c r="CI9" s="136" t="str">
        <f t="shared" si="36"/>
        <v/>
      </c>
      <c r="CJ9" s="136" t="str">
        <f t="shared" si="37"/>
        <v/>
      </c>
      <c r="CK9" s="137" t="str">
        <f t="shared" si="38"/>
        <v/>
      </c>
      <c r="CL9" s="135" t="str">
        <f t="shared" si="39"/>
        <v/>
      </c>
      <c r="CM9" s="136" t="str">
        <f t="shared" si="40"/>
        <v/>
      </c>
      <c r="CN9" s="136" t="str">
        <f t="shared" si="41"/>
        <v/>
      </c>
      <c r="CO9" s="137" t="str">
        <f t="shared" si="42"/>
        <v/>
      </c>
      <c r="CP9" s="120"/>
      <c r="CQ9" s="138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40"/>
    </row>
    <row r="10" spans="1:109" ht="17.399999999999999" thickTop="1" thickBot="1" x14ac:dyDescent="0.45">
      <c r="A10" s="7">
        <v>5</v>
      </c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0"/>
      <c r="M10" s="10"/>
      <c r="N10" s="10"/>
      <c r="O10" s="209" t="str">
        <f xml:space="preserve"> IF(ISBLANK(L10),"",VLOOKUP(L10,ComboValue!$E$3:$I$15,5,FALSE))</f>
        <v/>
      </c>
      <c r="P10" s="10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35" t="str">
        <f xml:space="preserve"> IF(ISBLANK(C10),"",VLOOKUP(C10,ComboValue!$B$2:$C$11,2,FALSE) &amp; ",") &amp; IF(ISBLANK(D10),"",VLOOKUP(D10,ComboValue!$B$2:$C$11,2,FALSE) &amp; ",") &amp; IF(ISBLANK(E10),"",VLOOKUP(E10,ComboValue!$B$2:$C$11,2,FALSE) &amp; ",") &amp; IF(ISBLANK(F10),"",VLOOKUP(F10,ComboValue!$B$2:$C$11,2,FALSE) &amp; ",") &amp; IF(ISBLANK(G10),"",VLOOKUP(G10,ComboValue!$B$2:$C$11,2,FALSE) &amp; ",") &amp; IF(ISBLANK(H10),"",VLOOKUP(H10,ComboValue!$B$2:$C$11,2,FALSE) &amp; ",") &amp; IF(ISBLANK(I10),"",VLOOKUP(I10,ComboValue!$B$2:$C$11,2,FALSE) &amp; ",") &amp; IF(ISBLANK(J10),"",VLOOKUP(J10,ComboValue!$B$2:$C$11,2,FALSE) &amp; ",") &amp; IF(ISBLANK(K10),"",VLOOKUP(K10,ComboValue!$B$2:$C$11,2,FALSE) &amp; ",")</f>
        <v/>
      </c>
      <c r="AV10" s="136" t="str">
        <f t="shared" si="1"/>
        <v>Tous_Nl</v>
      </c>
      <c r="AW10" s="136" t="str">
        <f>IF(ISBLANK(L10),"",VLOOKUP(L10,ComboValue!$E$2:$G$15,3,FALSE))</f>
        <v/>
      </c>
      <c r="AX10" s="136" t="str">
        <f>IF(ISBLANK(M10),"",VLOOKUP(M10,ComboValue!$K$2:$L$5,2,FALSE))</f>
        <v/>
      </c>
      <c r="AY10" s="161" t="str">
        <f>IF(ISBLANK(Q10),"",VLOOKUP(Q10,ComboValue!$N$2:$O$68,2,FALSE) &amp; ",") &amp; IF(ISBLANK(R10),"",VLOOKUP(R10,ComboValue!$N$2:$O$68,2,FALSE) &amp; ",") &amp; IF(ISBLANK(S10),"",VLOOKUP(S10,ComboValue!$N$2:$O$68,2,FALSE) &amp; ",") &amp; IF(ISBLANK(T10),"",VLOOKUP(T10,ComboValue!$N$2:$O$68,2,FALSE) &amp; ",") &amp; IF(ISBLANK(U10),"",VLOOKUP(U10,ComboValue!$N$2:$O$68,2,FALSE) &amp; ",") &amp; IF(ISBLANK(V10),"",VLOOKUP(V10,ComboValue!$N$2:$O$68,2,FALSE) &amp; ",") &amp; IF(ISBLANK(W10),"",VLOOKUP(W10,ComboValue!$N$2:$O$68,2,FALSE) &amp; ",") &amp; IF(ISBLANK(X10),"",VLOOKUP(X10,ComboValue!$N$2:$O$68,2,FALSE) &amp; ",") &amp; IF(ISBLANK(Y10),"",VLOOKUP(Y10,ComboValue!$N$2:$O$68,2,FALSE) &amp; ",") &amp; IF(ISBLANK(Z10),"",VLOOKUP(Z10,ComboValue!$N$2:$O$68,2,FALSE) &amp; ",") &amp; IF(ISBLANK(AA10),"",VLOOKUP(AA10,ComboValue!$N$2:$O$68,2,FALSE) &amp; ",") &amp; IF(ISBLANK(AB10),"",VLOOKUP(AB10,ComboValue!$N$2:$O$68,2,FALSE) &amp; ",") &amp; IF(ISBLANK(AC10),"",VLOOKUP(AC10,ComboValue!$N$2:$O$68,2,FALSE) &amp; ",") &amp; IF(ISBLANK(AD10),"",VLOOKUP(AD10,ComboValue!$N$2:$O$68,2,FALSE) &amp; ",") &amp; IF(ISBLANK(AE10),"",VLOOKUP(AE10,ComboValue!$N$2:$O$68,2,FALSE) &amp; ",") &amp; IF(ISBLANK(AF10),"",VLOOKUP(AF10,ComboValue!$N$2:$O$68,2,FALSE) &amp; ",") &amp; IF(ISBLANK(AG10),"",VLOOKUP(AG10,ComboValue!$N$2:$O$68,2,FALSE) &amp; ",") &amp; IF(ISBLANK(AH10),"",VLOOKUP(AH10,ComboValue!$N$2:$O$68,2,FALSE) &amp; ",") &amp; IF(ISBLANK(AI10),"",VLOOKUP(AI10,ComboValue!$N$2:$O$68,2,FALSE) &amp; ",") &amp; IF(ISBLANK(AJ10),"",VLOOKUP(AJ10,ComboValue!$N$2:$O$68,2,FALSE) &amp; ",") &amp; IF(ISBLANK(AK10),"",VLOOKUP(AK10,ComboValue!$N$2:$O$68,2,FALSE) &amp; ",") &amp; IF(ISBLANK(AL10),"",VLOOKUP(AL10,ComboValue!$N$2:$O$68,2,FALSE) &amp; ",") &amp; IF(ISBLANK(AM10),"",VLOOKUP(AM10,ComboValue!$N$2:$O$68,2,FALSE) &amp; ",") &amp; IF(ISBLANK(AN10),"",VLOOKUP(AN10,ComboValue!$N$2:$O$68,2,FALSE) &amp; ",") &amp; IF(ISBLANK(AO10),"",VLOOKUP(AO10,ComboValue!$N$2:$O$68,2,FALSE) &amp; ",") &amp; IF(ISBLANK(AP10),"",VLOOKUP(AP10,ComboValue!$N$2:$O$68,2,FALSE) &amp; ",") &amp; IF(ISBLANK(AQ10),"",VLOOKUP(AQ10,ComboValue!$N$2:$O$68,2,FALSE) &amp; ",") &amp; IF(ISBLANK(AR10),"",VLOOKUP(AR10,ComboValue!$N$2:$O$68,2,FALSE) &amp; ",") &amp; IF(ISBLANK(AS10),"",VLOOKUP(AS10,ComboValue!$N$2:$O$68,2,FALSE) &amp; ",") &amp; IF(ISBLANK(AT10),"",VLOOKUP(AT10,ComboValue!$N$2:$O$68,2,FALSE) &amp; ",")</f>
        <v/>
      </c>
      <c r="AZ10" s="162" t="str">
        <f t="shared" si="2"/>
        <v/>
      </c>
      <c r="BA10" s="120"/>
      <c r="BB10" s="135" t="str">
        <f t="shared" si="3"/>
        <v/>
      </c>
      <c r="BC10" s="136" t="str">
        <f t="shared" si="4"/>
        <v/>
      </c>
      <c r="BD10" s="136" t="str">
        <f t="shared" si="5"/>
        <v/>
      </c>
      <c r="BE10" s="136" t="str">
        <f t="shared" si="6"/>
        <v/>
      </c>
      <c r="BF10" s="136" t="str">
        <f t="shared" si="7"/>
        <v/>
      </c>
      <c r="BG10" s="136" t="str">
        <f t="shared" si="8"/>
        <v/>
      </c>
      <c r="BH10" s="136" t="str">
        <f t="shared" si="9"/>
        <v/>
      </c>
      <c r="BI10" s="136" t="str">
        <f t="shared" si="10"/>
        <v/>
      </c>
      <c r="BJ10" s="136" t="str">
        <f t="shared" si="11"/>
        <v/>
      </c>
      <c r="BK10" s="136" t="str">
        <f t="shared" si="12"/>
        <v/>
      </c>
      <c r="BL10" s="136" t="str">
        <f t="shared" si="13"/>
        <v/>
      </c>
      <c r="BM10" s="136" t="str">
        <f t="shared" si="14"/>
        <v/>
      </c>
      <c r="BN10" s="136" t="str">
        <f t="shared" si="15"/>
        <v/>
      </c>
      <c r="BO10" s="136" t="str">
        <f t="shared" si="16"/>
        <v/>
      </c>
      <c r="BP10" s="136" t="str">
        <f t="shared" si="17"/>
        <v/>
      </c>
      <c r="BQ10" s="136" t="str">
        <f t="shared" si="18"/>
        <v/>
      </c>
      <c r="BR10" s="136" t="str">
        <f t="shared" si="19"/>
        <v/>
      </c>
      <c r="BS10" s="136" t="str">
        <f t="shared" si="20"/>
        <v/>
      </c>
      <c r="BT10" s="136" t="str">
        <f t="shared" si="21"/>
        <v/>
      </c>
      <c r="BU10" s="136" t="str">
        <f t="shared" si="22"/>
        <v/>
      </c>
      <c r="BV10" s="136" t="str">
        <f t="shared" si="23"/>
        <v/>
      </c>
      <c r="BW10" s="136" t="str">
        <f t="shared" si="24"/>
        <v/>
      </c>
      <c r="BX10" s="136" t="str">
        <f t="shared" si="25"/>
        <v/>
      </c>
      <c r="BY10" s="136" t="str">
        <f t="shared" si="26"/>
        <v/>
      </c>
      <c r="BZ10" s="136" t="str">
        <f t="shared" si="27"/>
        <v/>
      </c>
      <c r="CA10" s="137" t="str">
        <f t="shared" si="28"/>
        <v/>
      </c>
      <c r="CB10" s="135" t="str">
        <f t="shared" si="29"/>
        <v/>
      </c>
      <c r="CC10" s="136" t="str">
        <f t="shared" si="30"/>
        <v/>
      </c>
      <c r="CD10" s="136" t="str">
        <f t="shared" si="31"/>
        <v/>
      </c>
      <c r="CE10" s="136" t="str">
        <f t="shared" si="32"/>
        <v/>
      </c>
      <c r="CF10" s="136" t="str">
        <f t="shared" si="33"/>
        <v/>
      </c>
      <c r="CG10" s="136" t="str">
        <f t="shared" si="34"/>
        <v/>
      </c>
      <c r="CH10" s="136" t="str">
        <f t="shared" si="35"/>
        <v/>
      </c>
      <c r="CI10" s="136" t="str">
        <f t="shared" si="36"/>
        <v/>
      </c>
      <c r="CJ10" s="136" t="str">
        <f t="shared" si="37"/>
        <v/>
      </c>
      <c r="CK10" s="137" t="str">
        <f t="shared" si="38"/>
        <v/>
      </c>
      <c r="CL10" s="135" t="str">
        <f t="shared" si="39"/>
        <v/>
      </c>
      <c r="CM10" s="136" t="str">
        <f t="shared" si="40"/>
        <v/>
      </c>
      <c r="CN10" s="136" t="str">
        <f t="shared" si="41"/>
        <v/>
      </c>
      <c r="CO10" s="137" t="str">
        <f t="shared" si="42"/>
        <v/>
      </c>
      <c r="CP10" s="120"/>
      <c r="CQ10" s="138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40"/>
    </row>
    <row r="11" spans="1:109" ht="17.399999999999999" thickTop="1" thickBot="1" x14ac:dyDescent="0.45">
      <c r="A11" s="7">
        <v>6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0"/>
      <c r="M11" s="10"/>
      <c r="N11" s="10"/>
      <c r="O11" s="209" t="str">
        <f xml:space="preserve"> IF(ISBLANK(L11),"",VLOOKUP(L11,ComboValue!$E$3:$I$15,5,FALSE))</f>
        <v/>
      </c>
      <c r="P11" s="10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35" t="str">
        <f xml:space="preserve"> IF(ISBLANK(C11),"",VLOOKUP(C11,ComboValue!$B$2:$C$11,2,FALSE) &amp; ",") &amp; IF(ISBLANK(D11),"",VLOOKUP(D11,ComboValue!$B$2:$C$11,2,FALSE) &amp; ",") &amp; IF(ISBLANK(E11),"",VLOOKUP(E11,ComboValue!$B$2:$C$11,2,FALSE) &amp; ",") &amp; IF(ISBLANK(F11),"",VLOOKUP(F11,ComboValue!$B$2:$C$11,2,FALSE) &amp; ",") &amp; IF(ISBLANK(G11),"",VLOOKUP(G11,ComboValue!$B$2:$C$11,2,FALSE) &amp; ",") &amp; IF(ISBLANK(H11),"",VLOOKUP(H11,ComboValue!$B$2:$C$11,2,FALSE) &amp; ",") &amp; IF(ISBLANK(I11),"",VLOOKUP(I11,ComboValue!$B$2:$C$11,2,FALSE) &amp; ",") &amp; IF(ISBLANK(J11),"",VLOOKUP(J11,ComboValue!$B$2:$C$11,2,FALSE) &amp; ",") &amp; IF(ISBLANK(K11),"",VLOOKUP(K11,ComboValue!$B$2:$C$11,2,FALSE) &amp; ",")</f>
        <v/>
      </c>
      <c r="AV11" s="136" t="str">
        <f t="shared" si="1"/>
        <v>Tous_Nl</v>
      </c>
      <c r="AW11" s="136" t="str">
        <f>IF(ISBLANK(L11),"",VLOOKUP(L11,ComboValue!$E$2:$G$15,3,FALSE))</f>
        <v/>
      </c>
      <c r="AX11" s="136" t="str">
        <f>IF(ISBLANK(M11),"",VLOOKUP(M11,ComboValue!$K$2:$L$5,2,FALSE))</f>
        <v/>
      </c>
      <c r="AY11" s="161" t="str">
        <f>IF(ISBLANK(Q11),"",VLOOKUP(Q11,ComboValue!$N$2:$O$68,2,FALSE) &amp; ",") &amp; IF(ISBLANK(R11),"",VLOOKUP(R11,ComboValue!$N$2:$O$68,2,FALSE) &amp; ",") &amp; IF(ISBLANK(S11),"",VLOOKUP(S11,ComboValue!$N$2:$O$68,2,FALSE) &amp; ",") &amp; IF(ISBLANK(T11),"",VLOOKUP(T11,ComboValue!$N$2:$O$68,2,FALSE) &amp; ",") &amp; IF(ISBLANK(U11),"",VLOOKUP(U11,ComboValue!$N$2:$O$68,2,FALSE) &amp; ",") &amp; IF(ISBLANK(V11),"",VLOOKUP(V11,ComboValue!$N$2:$O$68,2,FALSE) &amp; ",") &amp; IF(ISBLANK(W11),"",VLOOKUP(W11,ComboValue!$N$2:$O$68,2,FALSE) &amp; ",") &amp; IF(ISBLANK(X11),"",VLOOKUP(X11,ComboValue!$N$2:$O$68,2,FALSE) &amp; ",") &amp; IF(ISBLANK(Y11),"",VLOOKUP(Y11,ComboValue!$N$2:$O$68,2,FALSE) &amp; ",") &amp; IF(ISBLANK(Z11),"",VLOOKUP(Z11,ComboValue!$N$2:$O$68,2,FALSE) &amp; ",") &amp; IF(ISBLANK(AA11),"",VLOOKUP(AA11,ComboValue!$N$2:$O$68,2,FALSE) &amp; ",") &amp; IF(ISBLANK(AB11),"",VLOOKUP(AB11,ComboValue!$N$2:$O$68,2,FALSE) &amp; ",") &amp; IF(ISBLANK(AC11),"",VLOOKUP(AC11,ComboValue!$N$2:$O$68,2,FALSE) &amp; ",") &amp; IF(ISBLANK(AD11),"",VLOOKUP(AD11,ComboValue!$N$2:$O$68,2,FALSE) &amp; ",") &amp; IF(ISBLANK(AE11),"",VLOOKUP(AE11,ComboValue!$N$2:$O$68,2,FALSE) &amp; ",") &amp; IF(ISBLANK(AF11),"",VLOOKUP(AF11,ComboValue!$N$2:$O$68,2,FALSE) &amp; ",") &amp; IF(ISBLANK(AG11),"",VLOOKUP(AG11,ComboValue!$N$2:$O$68,2,FALSE) &amp; ",") &amp; IF(ISBLANK(AH11),"",VLOOKUP(AH11,ComboValue!$N$2:$O$68,2,FALSE) &amp; ",") &amp; IF(ISBLANK(AI11),"",VLOOKUP(AI11,ComboValue!$N$2:$O$68,2,FALSE) &amp; ",") &amp; IF(ISBLANK(AJ11),"",VLOOKUP(AJ11,ComboValue!$N$2:$O$68,2,FALSE) &amp; ",") &amp; IF(ISBLANK(AK11),"",VLOOKUP(AK11,ComboValue!$N$2:$O$68,2,FALSE) &amp; ",") &amp; IF(ISBLANK(AL11),"",VLOOKUP(AL11,ComboValue!$N$2:$O$68,2,FALSE) &amp; ",") &amp; IF(ISBLANK(AM11),"",VLOOKUP(AM11,ComboValue!$N$2:$O$68,2,FALSE) &amp; ",") &amp; IF(ISBLANK(AN11),"",VLOOKUP(AN11,ComboValue!$N$2:$O$68,2,FALSE) &amp; ",") &amp; IF(ISBLANK(AO11),"",VLOOKUP(AO11,ComboValue!$N$2:$O$68,2,FALSE) &amp; ",") &amp; IF(ISBLANK(AP11),"",VLOOKUP(AP11,ComboValue!$N$2:$O$68,2,FALSE) &amp; ",") &amp; IF(ISBLANK(AQ11),"",VLOOKUP(AQ11,ComboValue!$N$2:$O$68,2,FALSE) &amp; ",") &amp; IF(ISBLANK(AR11),"",VLOOKUP(AR11,ComboValue!$N$2:$O$68,2,FALSE) &amp; ",") &amp; IF(ISBLANK(AS11),"",VLOOKUP(AS11,ComboValue!$N$2:$O$68,2,FALSE) &amp; ",") &amp; IF(ISBLANK(AT11),"",VLOOKUP(AT11,ComboValue!$N$2:$O$68,2,FALSE) &amp; ",")</f>
        <v/>
      </c>
      <c r="AZ11" s="162" t="str">
        <f t="shared" si="2"/>
        <v/>
      </c>
      <c r="BA11" s="120"/>
      <c r="BB11" s="135" t="str">
        <f t="shared" si="3"/>
        <v/>
      </c>
      <c r="BC11" s="136" t="str">
        <f t="shared" si="4"/>
        <v/>
      </c>
      <c r="BD11" s="136" t="str">
        <f t="shared" si="5"/>
        <v/>
      </c>
      <c r="BE11" s="136" t="str">
        <f t="shared" si="6"/>
        <v/>
      </c>
      <c r="BF11" s="136" t="str">
        <f t="shared" si="7"/>
        <v/>
      </c>
      <c r="BG11" s="136" t="str">
        <f t="shared" si="8"/>
        <v/>
      </c>
      <c r="BH11" s="136" t="str">
        <f t="shared" si="9"/>
        <v/>
      </c>
      <c r="BI11" s="136" t="str">
        <f t="shared" si="10"/>
        <v/>
      </c>
      <c r="BJ11" s="136" t="str">
        <f t="shared" si="11"/>
        <v/>
      </c>
      <c r="BK11" s="136" t="str">
        <f t="shared" si="12"/>
        <v/>
      </c>
      <c r="BL11" s="136" t="str">
        <f t="shared" si="13"/>
        <v/>
      </c>
      <c r="BM11" s="136" t="str">
        <f t="shared" si="14"/>
        <v/>
      </c>
      <c r="BN11" s="136" t="str">
        <f t="shared" si="15"/>
        <v/>
      </c>
      <c r="BO11" s="136" t="str">
        <f t="shared" si="16"/>
        <v/>
      </c>
      <c r="BP11" s="136" t="str">
        <f t="shared" si="17"/>
        <v/>
      </c>
      <c r="BQ11" s="136" t="str">
        <f t="shared" si="18"/>
        <v/>
      </c>
      <c r="BR11" s="136" t="str">
        <f t="shared" si="19"/>
        <v/>
      </c>
      <c r="BS11" s="136" t="str">
        <f t="shared" si="20"/>
        <v/>
      </c>
      <c r="BT11" s="136" t="str">
        <f t="shared" si="21"/>
        <v/>
      </c>
      <c r="BU11" s="136" t="str">
        <f t="shared" si="22"/>
        <v/>
      </c>
      <c r="BV11" s="136" t="str">
        <f t="shared" si="23"/>
        <v/>
      </c>
      <c r="BW11" s="136" t="str">
        <f t="shared" si="24"/>
        <v/>
      </c>
      <c r="BX11" s="136" t="str">
        <f t="shared" si="25"/>
        <v/>
      </c>
      <c r="BY11" s="136" t="str">
        <f t="shared" si="26"/>
        <v/>
      </c>
      <c r="BZ11" s="136" t="str">
        <f t="shared" si="27"/>
        <v/>
      </c>
      <c r="CA11" s="137" t="str">
        <f t="shared" si="28"/>
        <v/>
      </c>
      <c r="CB11" s="135" t="str">
        <f t="shared" si="29"/>
        <v/>
      </c>
      <c r="CC11" s="136" t="str">
        <f t="shared" si="30"/>
        <v/>
      </c>
      <c r="CD11" s="136" t="str">
        <f t="shared" si="31"/>
        <v/>
      </c>
      <c r="CE11" s="136" t="str">
        <f t="shared" si="32"/>
        <v/>
      </c>
      <c r="CF11" s="136" t="str">
        <f t="shared" si="33"/>
        <v/>
      </c>
      <c r="CG11" s="136" t="str">
        <f t="shared" si="34"/>
        <v/>
      </c>
      <c r="CH11" s="136" t="str">
        <f t="shared" si="35"/>
        <v/>
      </c>
      <c r="CI11" s="136" t="str">
        <f t="shared" si="36"/>
        <v/>
      </c>
      <c r="CJ11" s="136" t="str">
        <f t="shared" si="37"/>
        <v/>
      </c>
      <c r="CK11" s="137" t="str">
        <f t="shared" si="38"/>
        <v/>
      </c>
      <c r="CL11" s="135" t="str">
        <f t="shared" si="39"/>
        <v/>
      </c>
      <c r="CM11" s="136" t="str">
        <f t="shared" si="40"/>
        <v/>
      </c>
      <c r="CN11" s="136" t="str">
        <f t="shared" si="41"/>
        <v/>
      </c>
      <c r="CO11" s="137" t="str">
        <f t="shared" si="42"/>
        <v/>
      </c>
      <c r="CP11" s="120"/>
      <c r="CQ11" s="138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40"/>
    </row>
    <row r="12" spans="1:109" ht="17.399999999999999" thickTop="1" thickBot="1" x14ac:dyDescent="0.45">
      <c r="A12" s="7">
        <v>7</v>
      </c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0"/>
      <c r="M12" s="10"/>
      <c r="N12" s="10"/>
      <c r="O12" s="209" t="str">
        <f xml:space="preserve"> IF(ISBLANK(L12),"",VLOOKUP(L12,ComboValue!$E$3:$I$15,5,FALSE))</f>
        <v/>
      </c>
      <c r="P12" s="10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35" t="str">
        <f xml:space="preserve"> IF(ISBLANK(C12),"",VLOOKUP(C12,ComboValue!$B$2:$C$11,2,FALSE) &amp; ",") &amp; IF(ISBLANK(D12),"",VLOOKUP(D12,ComboValue!$B$2:$C$11,2,FALSE) &amp; ",") &amp; IF(ISBLANK(E12),"",VLOOKUP(E12,ComboValue!$B$2:$C$11,2,FALSE) &amp; ",") &amp; IF(ISBLANK(F12),"",VLOOKUP(F12,ComboValue!$B$2:$C$11,2,FALSE) &amp; ",") &amp; IF(ISBLANK(G12),"",VLOOKUP(G12,ComboValue!$B$2:$C$11,2,FALSE) &amp; ",") &amp; IF(ISBLANK(H12),"",VLOOKUP(H12,ComboValue!$B$2:$C$11,2,FALSE) &amp; ",") &amp; IF(ISBLANK(I12),"",VLOOKUP(I12,ComboValue!$B$2:$C$11,2,FALSE) &amp; ",") &amp; IF(ISBLANK(J12),"",VLOOKUP(J12,ComboValue!$B$2:$C$11,2,FALSE) &amp; ",") &amp; IF(ISBLANK(K12),"",VLOOKUP(K12,ComboValue!$B$2:$C$11,2,FALSE) &amp; ",")</f>
        <v/>
      </c>
      <c r="AV12" s="136" t="str">
        <f t="shared" si="1"/>
        <v>Tous_Nl</v>
      </c>
      <c r="AW12" s="136" t="str">
        <f>IF(ISBLANK(L12),"",VLOOKUP(L12,ComboValue!$E$2:$G$15,3,FALSE))</f>
        <v/>
      </c>
      <c r="AX12" s="136" t="str">
        <f>IF(ISBLANK(M12),"",VLOOKUP(M12,ComboValue!$K$2:$L$5,2,FALSE))</f>
        <v/>
      </c>
      <c r="AY12" s="161" t="str">
        <f>IF(ISBLANK(Q12),"",VLOOKUP(Q12,ComboValue!$N$2:$O$68,2,FALSE) &amp; ",") &amp; IF(ISBLANK(R12),"",VLOOKUP(R12,ComboValue!$N$2:$O$68,2,FALSE) &amp; ",") &amp; IF(ISBLANK(S12),"",VLOOKUP(S12,ComboValue!$N$2:$O$68,2,FALSE) &amp; ",") &amp; IF(ISBLANK(T12),"",VLOOKUP(T12,ComboValue!$N$2:$O$68,2,FALSE) &amp; ",") &amp; IF(ISBLANK(U12),"",VLOOKUP(U12,ComboValue!$N$2:$O$68,2,FALSE) &amp; ",") &amp; IF(ISBLANK(V12),"",VLOOKUP(V12,ComboValue!$N$2:$O$68,2,FALSE) &amp; ",") &amp; IF(ISBLANK(W12),"",VLOOKUP(W12,ComboValue!$N$2:$O$68,2,FALSE) &amp; ",") &amp; IF(ISBLANK(X12),"",VLOOKUP(X12,ComboValue!$N$2:$O$68,2,FALSE) &amp; ",") &amp; IF(ISBLANK(Y12),"",VLOOKUP(Y12,ComboValue!$N$2:$O$68,2,FALSE) &amp; ",") &amp; IF(ISBLANK(Z12),"",VLOOKUP(Z12,ComboValue!$N$2:$O$68,2,FALSE) &amp; ",") &amp; IF(ISBLANK(AA12),"",VLOOKUP(AA12,ComboValue!$N$2:$O$68,2,FALSE) &amp; ",") &amp; IF(ISBLANK(AB12),"",VLOOKUP(AB12,ComboValue!$N$2:$O$68,2,FALSE) &amp; ",") &amp; IF(ISBLANK(AC12),"",VLOOKUP(AC12,ComboValue!$N$2:$O$68,2,FALSE) &amp; ",") &amp; IF(ISBLANK(AD12),"",VLOOKUP(AD12,ComboValue!$N$2:$O$68,2,FALSE) &amp; ",") &amp; IF(ISBLANK(AE12),"",VLOOKUP(AE12,ComboValue!$N$2:$O$68,2,FALSE) &amp; ",") &amp; IF(ISBLANK(AF12),"",VLOOKUP(AF12,ComboValue!$N$2:$O$68,2,FALSE) &amp; ",") &amp; IF(ISBLANK(AG12),"",VLOOKUP(AG12,ComboValue!$N$2:$O$68,2,FALSE) &amp; ",") &amp; IF(ISBLANK(AH12),"",VLOOKUP(AH12,ComboValue!$N$2:$O$68,2,FALSE) &amp; ",") &amp; IF(ISBLANK(AI12),"",VLOOKUP(AI12,ComboValue!$N$2:$O$68,2,FALSE) &amp; ",") &amp; IF(ISBLANK(AJ12),"",VLOOKUP(AJ12,ComboValue!$N$2:$O$68,2,FALSE) &amp; ",") &amp; IF(ISBLANK(AK12),"",VLOOKUP(AK12,ComboValue!$N$2:$O$68,2,FALSE) &amp; ",") &amp; IF(ISBLANK(AL12),"",VLOOKUP(AL12,ComboValue!$N$2:$O$68,2,FALSE) &amp; ",") &amp; IF(ISBLANK(AM12),"",VLOOKUP(AM12,ComboValue!$N$2:$O$68,2,FALSE) &amp; ",") &amp; IF(ISBLANK(AN12),"",VLOOKUP(AN12,ComboValue!$N$2:$O$68,2,FALSE) &amp; ",") &amp; IF(ISBLANK(AO12),"",VLOOKUP(AO12,ComboValue!$N$2:$O$68,2,FALSE) &amp; ",") &amp; IF(ISBLANK(AP12),"",VLOOKUP(AP12,ComboValue!$N$2:$O$68,2,FALSE) &amp; ",") &amp; IF(ISBLANK(AQ12),"",VLOOKUP(AQ12,ComboValue!$N$2:$O$68,2,FALSE) &amp; ",") &amp; IF(ISBLANK(AR12),"",VLOOKUP(AR12,ComboValue!$N$2:$O$68,2,FALSE) &amp; ",") &amp; IF(ISBLANK(AS12),"",VLOOKUP(AS12,ComboValue!$N$2:$O$68,2,FALSE) &amp; ",") &amp; IF(ISBLANK(AT12),"",VLOOKUP(AT12,ComboValue!$N$2:$O$68,2,FALSE) &amp; ",")</f>
        <v/>
      </c>
      <c r="AZ12" s="162" t="str">
        <f t="shared" si="2"/>
        <v/>
      </c>
      <c r="BA12" s="120"/>
      <c r="BB12" s="135" t="str">
        <f t="shared" si="3"/>
        <v/>
      </c>
      <c r="BC12" s="136" t="str">
        <f t="shared" si="4"/>
        <v/>
      </c>
      <c r="BD12" s="136" t="str">
        <f t="shared" si="5"/>
        <v/>
      </c>
      <c r="BE12" s="136" t="str">
        <f t="shared" si="6"/>
        <v/>
      </c>
      <c r="BF12" s="136" t="str">
        <f t="shared" si="7"/>
        <v/>
      </c>
      <c r="BG12" s="136" t="str">
        <f t="shared" si="8"/>
        <v/>
      </c>
      <c r="BH12" s="136" t="str">
        <f t="shared" si="9"/>
        <v/>
      </c>
      <c r="BI12" s="136" t="str">
        <f t="shared" si="10"/>
        <v/>
      </c>
      <c r="BJ12" s="136" t="str">
        <f t="shared" si="11"/>
        <v/>
      </c>
      <c r="BK12" s="136" t="str">
        <f t="shared" si="12"/>
        <v/>
      </c>
      <c r="BL12" s="136" t="str">
        <f t="shared" si="13"/>
        <v/>
      </c>
      <c r="BM12" s="136" t="str">
        <f t="shared" si="14"/>
        <v/>
      </c>
      <c r="BN12" s="136" t="str">
        <f t="shared" si="15"/>
        <v/>
      </c>
      <c r="BO12" s="136" t="str">
        <f t="shared" si="16"/>
        <v/>
      </c>
      <c r="BP12" s="136" t="str">
        <f t="shared" si="17"/>
        <v/>
      </c>
      <c r="BQ12" s="136" t="str">
        <f t="shared" si="18"/>
        <v/>
      </c>
      <c r="BR12" s="136" t="str">
        <f t="shared" si="19"/>
        <v/>
      </c>
      <c r="BS12" s="136" t="str">
        <f t="shared" si="20"/>
        <v/>
      </c>
      <c r="BT12" s="136" t="str">
        <f t="shared" si="21"/>
        <v/>
      </c>
      <c r="BU12" s="136" t="str">
        <f t="shared" si="22"/>
        <v/>
      </c>
      <c r="BV12" s="136" t="str">
        <f t="shared" si="23"/>
        <v/>
      </c>
      <c r="BW12" s="136" t="str">
        <f t="shared" si="24"/>
        <v/>
      </c>
      <c r="BX12" s="136" t="str">
        <f t="shared" si="25"/>
        <v/>
      </c>
      <c r="BY12" s="136" t="str">
        <f t="shared" si="26"/>
        <v/>
      </c>
      <c r="BZ12" s="136" t="str">
        <f t="shared" si="27"/>
        <v/>
      </c>
      <c r="CA12" s="137" t="str">
        <f t="shared" si="28"/>
        <v/>
      </c>
      <c r="CB12" s="135" t="str">
        <f t="shared" si="29"/>
        <v/>
      </c>
      <c r="CC12" s="136" t="str">
        <f t="shared" si="30"/>
        <v/>
      </c>
      <c r="CD12" s="136" t="str">
        <f t="shared" si="31"/>
        <v/>
      </c>
      <c r="CE12" s="136" t="str">
        <f t="shared" si="32"/>
        <v/>
      </c>
      <c r="CF12" s="136" t="str">
        <f t="shared" si="33"/>
        <v/>
      </c>
      <c r="CG12" s="136" t="str">
        <f t="shared" si="34"/>
        <v/>
      </c>
      <c r="CH12" s="136" t="str">
        <f t="shared" si="35"/>
        <v/>
      </c>
      <c r="CI12" s="136" t="str">
        <f t="shared" si="36"/>
        <v/>
      </c>
      <c r="CJ12" s="136" t="str">
        <f t="shared" si="37"/>
        <v/>
      </c>
      <c r="CK12" s="137" t="str">
        <f t="shared" si="38"/>
        <v/>
      </c>
      <c r="CL12" s="135" t="str">
        <f t="shared" si="39"/>
        <v/>
      </c>
      <c r="CM12" s="136" t="str">
        <f t="shared" si="40"/>
        <v/>
      </c>
      <c r="CN12" s="136" t="str">
        <f t="shared" si="41"/>
        <v/>
      </c>
      <c r="CO12" s="137" t="str">
        <f t="shared" si="42"/>
        <v/>
      </c>
      <c r="CP12" s="120"/>
      <c r="CQ12" s="138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40"/>
    </row>
    <row r="13" spans="1:109" ht="17.399999999999999" thickTop="1" thickBot="1" x14ac:dyDescent="0.45">
      <c r="A13" s="7">
        <v>8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0"/>
      <c r="M13" s="10"/>
      <c r="N13" s="10"/>
      <c r="O13" s="209" t="str">
        <f xml:space="preserve"> IF(ISBLANK(L13),"",VLOOKUP(L13,ComboValue!$E$3:$I$15,5,FALSE))</f>
        <v/>
      </c>
      <c r="P13" s="10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35" t="str">
        <f xml:space="preserve"> IF(ISBLANK(C13),"",VLOOKUP(C13,ComboValue!$B$2:$C$11,2,FALSE) &amp; ",") &amp; IF(ISBLANK(D13),"",VLOOKUP(D13,ComboValue!$B$2:$C$11,2,FALSE) &amp; ",") &amp; IF(ISBLANK(E13),"",VLOOKUP(E13,ComboValue!$B$2:$C$11,2,FALSE) &amp; ",") &amp; IF(ISBLANK(F13),"",VLOOKUP(F13,ComboValue!$B$2:$C$11,2,FALSE) &amp; ",") &amp; IF(ISBLANK(G13),"",VLOOKUP(G13,ComboValue!$B$2:$C$11,2,FALSE) &amp; ",") &amp; IF(ISBLANK(H13),"",VLOOKUP(H13,ComboValue!$B$2:$C$11,2,FALSE) &amp; ",") &amp; IF(ISBLANK(I13),"",VLOOKUP(I13,ComboValue!$B$2:$C$11,2,FALSE) &amp; ",") &amp; IF(ISBLANK(J13),"",VLOOKUP(J13,ComboValue!$B$2:$C$11,2,FALSE) &amp; ",") &amp; IF(ISBLANK(K13),"",VLOOKUP(K13,ComboValue!$B$2:$C$11,2,FALSE) &amp; ",")</f>
        <v/>
      </c>
      <c r="AV13" s="136" t="str">
        <f t="shared" si="1"/>
        <v>Tous_Nl</v>
      </c>
      <c r="AW13" s="136" t="str">
        <f>IF(ISBLANK(L13),"",VLOOKUP(L13,ComboValue!$E$2:$G$15,3,FALSE))</f>
        <v/>
      </c>
      <c r="AX13" s="136" t="str">
        <f>IF(ISBLANK(M13),"",VLOOKUP(M13,ComboValue!$K$2:$L$5,2,FALSE))</f>
        <v/>
      </c>
      <c r="AY13" s="161" t="str">
        <f>IF(ISBLANK(Q13),"",VLOOKUP(Q13,ComboValue!$N$2:$O$68,2,FALSE) &amp; ",") &amp; IF(ISBLANK(R13),"",VLOOKUP(R13,ComboValue!$N$2:$O$68,2,FALSE) &amp; ",") &amp; IF(ISBLANK(S13),"",VLOOKUP(S13,ComboValue!$N$2:$O$68,2,FALSE) &amp; ",") &amp; IF(ISBLANK(T13),"",VLOOKUP(T13,ComboValue!$N$2:$O$68,2,FALSE) &amp; ",") &amp; IF(ISBLANK(U13),"",VLOOKUP(U13,ComboValue!$N$2:$O$68,2,FALSE) &amp; ",") &amp; IF(ISBLANK(V13),"",VLOOKUP(V13,ComboValue!$N$2:$O$68,2,FALSE) &amp; ",") &amp; IF(ISBLANK(W13),"",VLOOKUP(W13,ComboValue!$N$2:$O$68,2,FALSE) &amp; ",") &amp; IF(ISBLANK(X13),"",VLOOKUP(X13,ComboValue!$N$2:$O$68,2,FALSE) &amp; ",") &amp; IF(ISBLANK(Y13),"",VLOOKUP(Y13,ComboValue!$N$2:$O$68,2,FALSE) &amp; ",") &amp; IF(ISBLANK(Z13),"",VLOOKUP(Z13,ComboValue!$N$2:$O$68,2,FALSE) &amp; ",") &amp; IF(ISBLANK(AA13),"",VLOOKUP(AA13,ComboValue!$N$2:$O$68,2,FALSE) &amp; ",") &amp; IF(ISBLANK(AB13),"",VLOOKUP(AB13,ComboValue!$N$2:$O$68,2,FALSE) &amp; ",") &amp; IF(ISBLANK(AC13),"",VLOOKUP(AC13,ComboValue!$N$2:$O$68,2,FALSE) &amp; ",") &amp; IF(ISBLANK(AD13),"",VLOOKUP(AD13,ComboValue!$N$2:$O$68,2,FALSE) &amp; ",") &amp; IF(ISBLANK(AE13),"",VLOOKUP(AE13,ComboValue!$N$2:$O$68,2,FALSE) &amp; ",") &amp; IF(ISBLANK(AF13),"",VLOOKUP(AF13,ComboValue!$N$2:$O$68,2,FALSE) &amp; ",") &amp; IF(ISBLANK(AG13),"",VLOOKUP(AG13,ComboValue!$N$2:$O$68,2,FALSE) &amp; ",") &amp; IF(ISBLANK(AH13),"",VLOOKUP(AH13,ComboValue!$N$2:$O$68,2,FALSE) &amp; ",") &amp; IF(ISBLANK(AI13),"",VLOOKUP(AI13,ComboValue!$N$2:$O$68,2,FALSE) &amp; ",") &amp; IF(ISBLANK(AJ13),"",VLOOKUP(AJ13,ComboValue!$N$2:$O$68,2,FALSE) &amp; ",") &amp; IF(ISBLANK(AK13),"",VLOOKUP(AK13,ComboValue!$N$2:$O$68,2,FALSE) &amp; ",") &amp; IF(ISBLANK(AL13),"",VLOOKUP(AL13,ComboValue!$N$2:$O$68,2,FALSE) &amp; ",") &amp; IF(ISBLANK(AM13),"",VLOOKUP(AM13,ComboValue!$N$2:$O$68,2,FALSE) &amp; ",") &amp; IF(ISBLANK(AN13),"",VLOOKUP(AN13,ComboValue!$N$2:$O$68,2,FALSE) &amp; ",") &amp; IF(ISBLANK(AO13),"",VLOOKUP(AO13,ComboValue!$N$2:$O$68,2,FALSE) &amp; ",") &amp; IF(ISBLANK(AP13),"",VLOOKUP(AP13,ComboValue!$N$2:$O$68,2,FALSE) &amp; ",") &amp; IF(ISBLANK(AQ13),"",VLOOKUP(AQ13,ComboValue!$N$2:$O$68,2,FALSE) &amp; ",") &amp; IF(ISBLANK(AR13),"",VLOOKUP(AR13,ComboValue!$N$2:$O$68,2,FALSE) &amp; ",") &amp; IF(ISBLANK(AS13),"",VLOOKUP(AS13,ComboValue!$N$2:$O$68,2,FALSE) &amp; ",") &amp; IF(ISBLANK(AT13),"",VLOOKUP(AT13,ComboValue!$N$2:$O$68,2,FALSE) &amp; ",")</f>
        <v/>
      </c>
      <c r="AZ13" s="162" t="str">
        <f t="shared" si="2"/>
        <v/>
      </c>
      <c r="BA13" s="120"/>
      <c r="BB13" s="135" t="str">
        <f t="shared" si="3"/>
        <v/>
      </c>
      <c r="BC13" s="136" t="str">
        <f t="shared" si="4"/>
        <v/>
      </c>
      <c r="BD13" s="136" t="str">
        <f t="shared" si="5"/>
        <v/>
      </c>
      <c r="BE13" s="136" t="str">
        <f t="shared" si="6"/>
        <v/>
      </c>
      <c r="BF13" s="136" t="str">
        <f t="shared" si="7"/>
        <v/>
      </c>
      <c r="BG13" s="136" t="str">
        <f t="shared" si="8"/>
        <v/>
      </c>
      <c r="BH13" s="136" t="str">
        <f t="shared" si="9"/>
        <v/>
      </c>
      <c r="BI13" s="136" t="str">
        <f t="shared" si="10"/>
        <v/>
      </c>
      <c r="BJ13" s="136" t="str">
        <f t="shared" si="11"/>
        <v/>
      </c>
      <c r="BK13" s="136" t="str">
        <f t="shared" si="12"/>
        <v/>
      </c>
      <c r="BL13" s="136" t="str">
        <f t="shared" si="13"/>
        <v/>
      </c>
      <c r="BM13" s="136" t="str">
        <f t="shared" si="14"/>
        <v/>
      </c>
      <c r="BN13" s="136" t="str">
        <f t="shared" si="15"/>
        <v/>
      </c>
      <c r="BO13" s="136" t="str">
        <f t="shared" si="16"/>
        <v/>
      </c>
      <c r="BP13" s="136" t="str">
        <f t="shared" si="17"/>
        <v/>
      </c>
      <c r="BQ13" s="136" t="str">
        <f t="shared" si="18"/>
        <v/>
      </c>
      <c r="BR13" s="136" t="str">
        <f t="shared" si="19"/>
        <v/>
      </c>
      <c r="BS13" s="136" t="str">
        <f t="shared" si="20"/>
        <v/>
      </c>
      <c r="BT13" s="136" t="str">
        <f t="shared" si="21"/>
        <v/>
      </c>
      <c r="BU13" s="136" t="str">
        <f t="shared" si="22"/>
        <v/>
      </c>
      <c r="BV13" s="136" t="str">
        <f t="shared" si="23"/>
        <v/>
      </c>
      <c r="BW13" s="136" t="str">
        <f t="shared" si="24"/>
        <v/>
      </c>
      <c r="BX13" s="136" t="str">
        <f t="shared" si="25"/>
        <v/>
      </c>
      <c r="BY13" s="136" t="str">
        <f t="shared" si="26"/>
        <v/>
      </c>
      <c r="BZ13" s="136" t="str">
        <f t="shared" si="27"/>
        <v/>
      </c>
      <c r="CA13" s="137" t="str">
        <f t="shared" si="28"/>
        <v/>
      </c>
      <c r="CB13" s="135" t="str">
        <f t="shared" si="29"/>
        <v/>
      </c>
      <c r="CC13" s="136" t="str">
        <f t="shared" si="30"/>
        <v/>
      </c>
      <c r="CD13" s="136" t="str">
        <f t="shared" si="31"/>
        <v/>
      </c>
      <c r="CE13" s="136" t="str">
        <f t="shared" si="32"/>
        <v/>
      </c>
      <c r="CF13" s="136" t="str">
        <f t="shared" si="33"/>
        <v/>
      </c>
      <c r="CG13" s="136" t="str">
        <f t="shared" si="34"/>
        <v/>
      </c>
      <c r="CH13" s="136" t="str">
        <f t="shared" si="35"/>
        <v/>
      </c>
      <c r="CI13" s="136" t="str">
        <f t="shared" si="36"/>
        <v/>
      </c>
      <c r="CJ13" s="136" t="str">
        <f t="shared" si="37"/>
        <v/>
      </c>
      <c r="CK13" s="137" t="str">
        <f t="shared" si="38"/>
        <v/>
      </c>
      <c r="CL13" s="135" t="str">
        <f t="shared" si="39"/>
        <v/>
      </c>
      <c r="CM13" s="136" t="str">
        <f t="shared" si="40"/>
        <v/>
      </c>
      <c r="CN13" s="136" t="str">
        <f t="shared" si="41"/>
        <v/>
      </c>
      <c r="CO13" s="137" t="str">
        <f t="shared" si="42"/>
        <v/>
      </c>
      <c r="CP13" s="120"/>
      <c r="CQ13" s="138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40"/>
    </row>
    <row r="14" spans="1:109" ht="17.399999999999999" thickTop="1" thickBot="1" x14ac:dyDescent="0.45">
      <c r="A14" s="7">
        <v>9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0"/>
      <c r="M14" s="10"/>
      <c r="N14" s="10"/>
      <c r="O14" s="209" t="str">
        <f xml:space="preserve"> IF(ISBLANK(L14),"",VLOOKUP(L14,ComboValue!$E$3:$I$15,5,FALSE))</f>
        <v/>
      </c>
      <c r="P14" s="10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35" t="str">
        <f xml:space="preserve"> IF(ISBLANK(C14),"",VLOOKUP(C14,ComboValue!$B$2:$C$11,2,FALSE) &amp; ",") &amp; IF(ISBLANK(D14),"",VLOOKUP(D14,ComboValue!$B$2:$C$11,2,FALSE) &amp; ",") &amp; IF(ISBLANK(E14),"",VLOOKUP(E14,ComboValue!$B$2:$C$11,2,FALSE) &amp; ",") &amp; IF(ISBLANK(F14),"",VLOOKUP(F14,ComboValue!$B$2:$C$11,2,FALSE) &amp; ",") &amp; IF(ISBLANK(G14),"",VLOOKUP(G14,ComboValue!$B$2:$C$11,2,FALSE) &amp; ",") &amp; IF(ISBLANK(H14),"",VLOOKUP(H14,ComboValue!$B$2:$C$11,2,FALSE) &amp; ",") &amp; IF(ISBLANK(I14),"",VLOOKUP(I14,ComboValue!$B$2:$C$11,2,FALSE) &amp; ",") &amp; IF(ISBLANK(J14),"",VLOOKUP(J14,ComboValue!$B$2:$C$11,2,FALSE) &amp; ",") &amp; IF(ISBLANK(K14),"",VLOOKUP(K14,ComboValue!$B$2:$C$11,2,FALSE) &amp; ",")</f>
        <v/>
      </c>
      <c r="AV14" s="136" t="str">
        <f t="shared" si="1"/>
        <v>Tous_Nl</v>
      </c>
      <c r="AW14" s="136" t="str">
        <f>IF(ISBLANK(L14),"",VLOOKUP(L14,ComboValue!$E$2:$G$15,3,FALSE))</f>
        <v/>
      </c>
      <c r="AX14" s="136" t="str">
        <f>IF(ISBLANK(M14),"",VLOOKUP(M14,ComboValue!$K$2:$L$5,2,FALSE))</f>
        <v/>
      </c>
      <c r="AY14" s="161" t="str">
        <f>IF(ISBLANK(Q14),"",VLOOKUP(Q14,ComboValue!$N$2:$O$68,2,FALSE) &amp; ",") &amp; IF(ISBLANK(R14),"",VLOOKUP(R14,ComboValue!$N$2:$O$68,2,FALSE) &amp; ",") &amp; IF(ISBLANK(S14),"",VLOOKUP(S14,ComboValue!$N$2:$O$68,2,FALSE) &amp; ",") &amp; IF(ISBLANK(T14),"",VLOOKUP(T14,ComboValue!$N$2:$O$68,2,FALSE) &amp; ",") &amp; IF(ISBLANK(U14),"",VLOOKUP(U14,ComboValue!$N$2:$O$68,2,FALSE) &amp; ",") &amp; IF(ISBLANK(V14),"",VLOOKUP(V14,ComboValue!$N$2:$O$68,2,FALSE) &amp; ",") &amp; IF(ISBLANK(W14),"",VLOOKUP(W14,ComboValue!$N$2:$O$68,2,FALSE) &amp; ",") &amp; IF(ISBLANK(X14),"",VLOOKUP(X14,ComboValue!$N$2:$O$68,2,FALSE) &amp; ",") &amp; IF(ISBLANK(Y14),"",VLOOKUP(Y14,ComboValue!$N$2:$O$68,2,FALSE) &amp; ",") &amp; IF(ISBLANK(Z14),"",VLOOKUP(Z14,ComboValue!$N$2:$O$68,2,FALSE) &amp; ",") &amp; IF(ISBLANK(AA14),"",VLOOKUP(AA14,ComboValue!$N$2:$O$68,2,FALSE) &amp; ",") &amp; IF(ISBLANK(AB14),"",VLOOKUP(AB14,ComboValue!$N$2:$O$68,2,FALSE) &amp; ",") &amp; IF(ISBLANK(AC14),"",VLOOKUP(AC14,ComboValue!$N$2:$O$68,2,FALSE) &amp; ",") &amp; IF(ISBLANK(AD14),"",VLOOKUP(AD14,ComboValue!$N$2:$O$68,2,FALSE) &amp; ",") &amp; IF(ISBLANK(AE14),"",VLOOKUP(AE14,ComboValue!$N$2:$O$68,2,FALSE) &amp; ",") &amp; IF(ISBLANK(AF14),"",VLOOKUP(AF14,ComboValue!$N$2:$O$68,2,FALSE) &amp; ",") &amp; IF(ISBLANK(AG14),"",VLOOKUP(AG14,ComboValue!$N$2:$O$68,2,FALSE) &amp; ",") &amp; IF(ISBLANK(AH14),"",VLOOKUP(AH14,ComboValue!$N$2:$O$68,2,FALSE) &amp; ",") &amp; IF(ISBLANK(AI14),"",VLOOKUP(AI14,ComboValue!$N$2:$O$68,2,FALSE) &amp; ",") &amp; IF(ISBLANK(AJ14),"",VLOOKUP(AJ14,ComboValue!$N$2:$O$68,2,FALSE) &amp; ",") &amp; IF(ISBLANK(AK14),"",VLOOKUP(AK14,ComboValue!$N$2:$O$68,2,FALSE) &amp; ",") &amp; IF(ISBLANK(AL14),"",VLOOKUP(AL14,ComboValue!$N$2:$O$68,2,FALSE) &amp; ",") &amp; IF(ISBLANK(AM14),"",VLOOKUP(AM14,ComboValue!$N$2:$O$68,2,FALSE) &amp; ",") &amp; IF(ISBLANK(AN14),"",VLOOKUP(AN14,ComboValue!$N$2:$O$68,2,FALSE) &amp; ",") &amp; IF(ISBLANK(AO14),"",VLOOKUP(AO14,ComboValue!$N$2:$O$68,2,FALSE) &amp; ",") &amp; IF(ISBLANK(AP14),"",VLOOKUP(AP14,ComboValue!$N$2:$O$68,2,FALSE) &amp; ",") &amp; IF(ISBLANK(AQ14),"",VLOOKUP(AQ14,ComboValue!$N$2:$O$68,2,FALSE) &amp; ",") &amp; IF(ISBLANK(AR14),"",VLOOKUP(AR14,ComboValue!$N$2:$O$68,2,FALSE) &amp; ",") &amp; IF(ISBLANK(AS14),"",VLOOKUP(AS14,ComboValue!$N$2:$O$68,2,FALSE) &amp; ",") &amp; IF(ISBLANK(AT14),"",VLOOKUP(AT14,ComboValue!$N$2:$O$68,2,FALSE) &amp; ",")</f>
        <v/>
      </c>
      <c r="AZ14" s="162" t="str">
        <f t="shared" si="2"/>
        <v/>
      </c>
      <c r="BA14" s="120"/>
      <c r="BB14" s="135" t="str">
        <f t="shared" si="3"/>
        <v/>
      </c>
      <c r="BC14" s="136" t="str">
        <f t="shared" si="4"/>
        <v/>
      </c>
      <c r="BD14" s="136" t="str">
        <f t="shared" si="5"/>
        <v/>
      </c>
      <c r="BE14" s="136" t="str">
        <f t="shared" si="6"/>
        <v/>
      </c>
      <c r="BF14" s="136" t="str">
        <f t="shared" si="7"/>
        <v/>
      </c>
      <c r="BG14" s="136" t="str">
        <f t="shared" si="8"/>
        <v/>
      </c>
      <c r="BH14" s="136" t="str">
        <f t="shared" si="9"/>
        <v/>
      </c>
      <c r="BI14" s="136" t="str">
        <f t="shared" si="10"/>
        <v/>
      </c>
      <c r="BJ14" s="136" t="str">
        <f t="shared" si="11"/>
        <v/>
      </c>
      <c r="BK14" s="136" t="str">
        <f t="shared" si="12"/>
        <v/>
      </c>
      <c r="BL14" s="136" t="str">
        <f t="shared" si="13"/>
        <v/>
      </c>
      <c r="BM14" s="136" t="str">
        <f t="shared" si="14"/>
        <v/>
      </c>
      <c r="BN14" s="136" t="str">
        <f t="shared" si="15"/>
        <v/>
      </c>
      <c r="BO14" s="136" t="str">
        <f t="shared" si="16"/>
        <v/>
      </c>
      <c r="BP14" s="136" t="str">
        <f t="shared" si="17"/>
        <v/>
      </c>
      <c r="BQ14" s="136" t="str">
        <f t="shared" si="18"/>
        <v/>
      </c>
      <c r="BR14" s="136" t="str">
        <f t="shared" si="19"/>
        <v/>
      </c>
      <c r="BS14" s="136" t="str">
        <f t="shared" si="20"/>
        <v/>
      </c>
      <c r="BT14" s="136" t="str">
        <f t="shared" si="21"/>
        <v/>
      </c>
      <c r="BU14" s="136" t="str">
        <f t="shared" si="22"/>
        <v/>
      </c>
      <c r="BV14" s="136" t="str">
        <f t="shared" si="23"/>
        <v/>
      </c>
      <c r="BW14" s="136" t="str">
        <f t="shared" si="24"/>
        <v/>
      </c>
      <c r="BX14" s="136" t="str">
        <f t="shared" si="25"/>
        <v/>
      </c>
      <c r="BY14" s="136" t="str">
        <f t="shared" si="26"/>
        <v/>
      </c>
      <c r="BZ14" s="136" t="str">
        <f t="shared" si="27"/>
        <v/>
      </c>
      <c r="CA14" s="137" t="str">
        <f t="shared" si="28"/>
        <v/>
      </c>
      <c r="CB14" s="135" t="str">
        <f t="shared" si="29"/>
        <v/>
      </c>
      <c r="CC14" s="136" t="str">
        <f t="shared" si="30"/>
        <v/>
      </c>
      <c r="CD14" s="136" t="str">
        <f t="shared" si="31"/>
        <v/>
      </c>
      <c r="CE14" s="136" t="str">
        <f t="shared" si="32"/>
        <v/>
      </c>
      <c r="CF14" s="136" t="str">
        <f t="shared" si="33"/>
        <v/>
      </c>
      <c r="CG14" s="136" t="str">
        <f t="shared" si="34"/>
        <v/>
      </c>
      <c r="CH14" s="136" t="str">
        <f t="shared" si="35"/>
        <v/>
      </c>
      <c r="CI14" s="136" t="str">
        <f t="shared" si="36"/>
        <v/>
      </c>
      <c r="CJ14" s="136" t="str">
        <f t="shared" si="37"/>
        <v/>
      </c>
      <c r="CK14" s="137" t="str">
        <f t="shared" si="38"/>
        <v/>
      </c>
      <c r="CL14" s="135" t="str">
        <f t="shared" si="39"/>
        <v/>
      </c>
      <c r="CM14" s="136" t="str">
        <f t="shared" si="40"/>
        <v/>
      </c>
      <c r="CN14" s="136" t="str">
        <f t="shared" si="41"/>
        <v/>
      </c>
      <c r="CO14" s="137" t="str">
        <f t="shared" si="42"/>
        <v/>
      </c>
      <c r="CP14" s="120"/>
      <c r="CQ14" s="138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40"/>
    </row>
    <row r="15" spans="1:109" ht="17.399999999999999" thickTop="1" thickBot="1" x14ac:dyDescent="0.45">
      <c r="A15" s="7">
        <v>10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0"/>
      <c r="M15" s="10"/>
      <c r="N15" s="10"/>
      <c r="O15" s="209" t="str">
        <f xml:space="preserve"> IF(ISBLANK(L15),"",VLOOKUP(L15,ComboValue!$E$3:$I$15,5,FALSE))</f>
        <v/>
      </c>
      <c r="P15" s="10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35" t="str">
        <f xml:space="preserve"> IF(ISBLANK(C15),"",VLOOKUP(C15,ComboValue!$B$2:$C$11,2,FALSE) &amp; ",") &amp; IF(ISBLANK(D15),"",VLOOKUP(D15,ComboValue!$B$2:$C$11,2,FALSE) &amp; ",") &amp; IF(ISBLANK(E15),"",VLOOKUP(E15,ComboValue!$B$2:$C$11,2,FALSE) &amp; ",") &amp; IF(ISBLANK(F15),"",VLOOKUP(F15,ComboValue!$B$2:$C$11,2,FALSE) &amp; ",") &amp; IF(ISBLANK(G15),"",VLOOKUP(G15,ComboValue!$B$2:$C$11,2,FALSE) &amp; ",") &amp; IF(ISBLANK(H15),"",VLOOKUP(H15,ComboValue!$B$2:$C$11,2,FALSE) &amp; ",") &amp; IF(ISBLANK(I15),"",VLOOKUP(I15,ComboValue!$B$2:$C$11,2,FALSE) &amp; ",") &amp; IF(ISBLANK(J15),"",VLOOKUP(J15,ComboValue!$B$2:$C$11,2,FALSE) &amp; ",") &amp; IF(ISBLANK(K15),"",VLOOKUP(K15,ComboValue!$B$2:$C$11,2,FALSE) &amp; ",")</f>
        <v/>
      </c>
      <c r="AV15" s="136" t="str">
        <f t="shared" si="1"/>
        <v>Tous_Nl</v>
      </c>
      <c r="AW15" s="136" t="str">
        <f>IF(ISBLANK(L15),"",VLOOKUP(L15,ComboValue!$E$2:$G$15,3,FALSE))</f>
        <v/>
      </c>
      <c r="AX15" s="136" t="str">
        <f>IF(ISBLANK(M15),"",VLOOKUP(M15,ComboValue!$K$2:$L$5,2,FALSE))</f>
        <v/>
      </c>
      <c r="AY15" s="161" t="str">
        <f>IF(ISBLANK(Q15),"",VLOOKUP(Q15,ComboValue!$N$2:$O$68,2,FALSE) &amp; ",") &amp; IF(ISBLANK(R15),"",VLOOKUP(R15,ComboValue!$N$2:$O$68,2,FALSE) &amp; ",") &amp; IF(ISBLANK(S15),"",VLOOKUP(S15,ComboValue!$N$2:$O$68,2,FALSE) &amp; ",") &amp; IF(ISBLANK(T15),"",VLOOKUP(T15,ComboValue!$N$2:$O$68,2,FALSE) &amp; ",") &amp; IF(ISBLANK(U15),"",VLOOKUP(U15,ComboValue!$N$2:$O$68,2,FALSE) &amp; ",") &amp; IF(ISBLANK(V15),"",VLOOKUP(V15,ComboValue!$N$2:$O$68,2,FALSE) &amp; ",") &amp; IF(ISBLANK(W15),"",VLOOKUP(W15,ComboValue!$N$2:$O$68,2,FALSE) &amp; ",") &amp; IF(ISBLANK(X15),"",VLOOKUP(X15,ComboValue!$N$2:$O$68,2,FALSE) &amp; ",") &amp; IF(ISBLANK(Y15),"",VLOOKUP(Y15,ComboValue!$N$2:$O$68,2,FALSE) &amp; ",") &amp; IF(ISBLANK(Z15),"",VLOOKUP(Z15,ComboValue!$N$2:$O$68,2,FALSE) &amp; ",") &amp; IF(ISBLANK(AA15),"",VLOOKUP(AA15,ComboValue!$N$2:$O$68,2,FALSE) &amp; ",") &amp; IF(ISBLANK(AB15),"",VLOOKUP(AB15,ComboValue!$N$2:$O$68,2,FALSE) &amp; ",") &amp; IF(ISBLANK(AC15),"",VLOOKUP(AC15,ComboValue!$N$2:$O$68,2,FALSE) &amp; ",") &amp; IF(ISBLANK(AD15),"",VLOOKUP(AD15,ComboValue!$N$2:$O$68,2,FALSE) &amp; ",") &amp; IF(ISBLANK(AE15),"",VLOOKUP(AE15,ComboValue!$N$2:$O$68,2,FALSE) &amp; ",") &amp; IF(ISBLANK(AF15),"",VLOOKUP(AF15,ComboValue!$N$2:$O$68,2,FALSE) &amp; ",") &amp; IF(ISBLANK(AG15),"",VLOOKUP(AG15,ComboValue!$N$2:$O$68,2,FALSE) &amp; ",") &amp; IF(ISBLANK(AH15),"",VLOOKUP(AH15,ComboValue!$N$2:$O$68,2,FALSE) &amp; ",") &amp; IF(ISBLANK(AI15),"",VLOOKUP(AI15,ComboValue!$N$2:$O$68,2,FALSE) &amp; ",") &amp; IF(ISBLANK(AJ15),"",VLOOKUP(AJ15,ComboValue!$N$2:$O$68,2,FALSE) &amp; ",") &amp; IF(ISBLANK(AK15),"",VLOOKUP(AK15,ComboValue!$N$2:$O$68,2,FALSE) &amp; ",") &amp; IF(ISBLANK(AL15),"",VLOOKUP(AL15,ComboValue!$N$2:$O$68,2,FALSE) &amp; ",") &amp; IF(ISBLANK(AM15),"",VLOOKUP(AM15,ComboValue!$N$2:$O$68,2,FALSE) &amp; ",") &amp; IF(ISBLANK(AN15),"",VLOOKUP(AN15,ComboValue!$N$2:$O$68,2,FALSE) &amp; ",") &amp; IF(ISBLANK(AO15),"",VLOOKUP(AO15,ComboValue!$N$2:$O$68,2,FALSE) &amp; ",") &amp; IF(ISBLANK(AP15),"",VLOOKUP(AP15,ComboValue!$N$2:$O$68,2,FALSE) &amp; ",") &amp; IF(ISBLANK(AQ15),"",VLOOKUP(AQ15,ComboValue!$N$2:$O$68,2,FALSE) &amp; ",") &amp; IF(ISBLANK(AR15),"",VLOOKUP(AR15,ComboValue!$N$2:$O$68,2,FALSE) &amp; ",") &amp; IF(ISBLANK(AS15),"",VLOOKUP(AS15,ComboValue!$N$2:$O$68,2,FALSE) &amp; ",") &amp; IF(ISBLANK(AT15),"",VLOOKUP(AT15,ComboValue!$N$2:$O$68,2,FALSE) &amp; ",")</f>
        <v/>
      </c>
      <c r="AZ15" s="162" t="str">
        <f t="shared" si="2"/>
        <v/>
      </c>
      <c r="BA15" s="120"/>
      <c r="BB15" s="135" t="str">
        <f t="shared" si="3"/>
        <v/>
      </c>
      <c r="BC15" s="136" t="str">
        <f t="shared" si="4"/>
        <v/>
      </c>
      <c r="BD15" s="136" t="str">
        <f t="shared" si="5"/>
        <v/>
      </c>
      <c r="BE15" s="136" t="str">
        <f t="shared" si="6"/>
        <v/>
      </c>
      <c r="BF15" s="136" t="str">
        <f t="shared" si="7"/>
        <v/>
      </c>
      <c r="BG15" s="136" t="str">
        <f t="shared" si="8"/>
        <v/>
      </c>
      <c r="BH15" s="136" t="str">
        <f t="shared" si="9"/>
        <v/>
      </c>
      <c r="BI15" s="136" t="str">
        <f t="shared" si="10"/>
        <v/>
      </c>
      <c r="BJ15" s="136" t="str">
        <f t="shared" si="11"/>
        <v/>
      </c>
      <c r="BK15" s="136" t="str">
        <f t="shared" si="12"/>
        <v/>
      </c>
      <c r="BL15" s="136" t="str">
        <f t="shared" si="13"/>
        <v/>
      </c>
      <c r="BM15" s="136" t="str">
        <f t="shared" si="14"/>
        <v/>
      </c>
      <c r="BN15" s="136" t="str">
        <f t="shared" si="15"/>
        <v/>
      </c>
      <c r="BO15" s="136" t="str">
        <f t="shared" si="16"/>
        <v/>
      </c>
      <c r="BP15" s="136" t="str">
        <f t="shared" si="17"/>
        <v/>
      </c>
      <c r="BQ15" s="136" t="str">
        <f t="shared" si="18"/>
        <v/>
      </c>
      <c r="BR15" s="136" t="str">
        <f t="shared" si="19"/>
        <v/>
      </c>
      <c r="BS15" s="136" t="str">
        <f t="shared" si="20"/>
        <v/>
      </c>
      <c r="BT15" s="136" t="str">
        <f t="shared" si="21"/>
        <v/>
      </c>
      <c r="BU15" s="136" t="str">
        <f t="shared" si="22"/>
        <v/>
      </c>
      <c r="BV15" s="136" t="str">
        <f t="shared" si="23"/>
        <v/>
      </c>
      <c r="BW15" s="136" t="str">
        <f t="shared" si="24"/>
        <v/>
      </c>
      <c r="BX15" s="136" t="str">
        <f t="shared" si="25"/>
        <v/>
      </c>
      <c r="BY15" s="136" t="str">
        <f t="shared" si="26"/>
        <v/>
      </c>
      <c r="BZ15" s="136" t="str">
        <f t="shared" si="27"/>
        <v/>
      </c>
      <c r="CA15" s="137" t="str">
        <f t="shared" si="28"/>
        <v/>
      </c>
      <c r="CB15" s="135" t="str">
        <f t="shared" si="29"/>
        <v/>
      </c>
      <c r="CC15" s="136" t="str">
        <f t="shared" si="30"/>
        <v/>
      </c>
      <c r="CD15" s="136" t="str">
        <f t="shared" si="31"/>
        <v/>
      </c>
      <c r="CE15" s="136" t="str">
        <f t="shared" si="32"/>
        <v/>
      </c>
      <c r="CF15" s="136" t="str">
        <f t="shared" si="33"/>
        <v/>
      </c>
      <c r="CG15" s="136" t="str">
        <f t="shared" si="34"/>
        <v/>
      </c>
      <c r="CH15" s="136" t="str">
        <f t="shared" si="35"/>
        <v/>
      </c>
      <c r="CI15" s="136" t="str">
        <f t="shared" si="36"/>
        <v/>
      </c>
      <c r="CJ15" s="136" t="str">
        <f t="shared" si="37"/>
        <v/>
      </c>
      <c r="CK15" s="137" t="str">
        <f t="shared" si="38"/>
        <v/>
      </c>
      <c r="CL15" s="135" t="str">
        <f t="shared" si="39"/>
        <v/>
      </c>
      <c r="CM15" s="136" t="str">
        <f t="shared" si="40"/>
        <v/>
      </c>
      <c r="CN15" s="136" t="str">
        <f t="shared" si="41"/>
        <v/>
      </c>
      <c r="CO15" s="137" t="str">
        <f t="shared" si="42"/>
        <v/>
      </c>
      <c r="CP15" s="120"/>
      <c r="CQ15" s="138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40"/>
    </row>
    <row r="16" spans="1:109" ht="17.399999999999999" thickTop="1" thickBot="1" x14ac:dyDescent="0.45">
      <c r="A16" s="7">
        <v>11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0"/>
      <c r="M16" s="10"/>
      <c r="N16" s="10"/>
      <c r="O16" s="209" t="str">
        <f xml:space="preserve"> IF(ISBLANK(L16),"",VLOOKUP(L16,ComboValue!$E$3:$I$15,5,FALSE))</f>
        <v/>
      </c>
      <c r="P16" s="10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35" t="str">
        <f xml:space="preserve"> IF(ISBLANK(C16),"",VLOOKUP(C16,ComboValue!$B$2:$C$11,2,FALSE) &amp; ",") &amp; IF(ISBLANK(D16),"",VLOOKUP(D16,ComboValue!$B$2:$C$11,2,FALSE) &amp; ",") &amp; IF(ISBLANK(E16),"",VLOOKUP(E16,ComboValue!$B$2:$C$11,2,FALSE) &amp; ",") &amp; IF(ISBLANK(F16),"",VLOOKUP(F16,ComboValue!$B$2:$C$11,2,FALSE) &amp; ",") &amp; IF(ISBLANK(G16),"",VLOOKUP(G16,ComboValue!$B$2:$C$11,2,FALSE) &amp; ",") &amp; IF(ISBLANK(H16),"",VLOOKUP(H16,ComboValue!$B$2:$C$11,2,FALSE) &amp; ",") &amp; IF(ISBLANK(I16),"",VLOOKUP(I16,ComboValue!$B$2:$C$11,2,FALSE) &amp; ",") &amp; IF(ISBLANK(J16),"",VLOOKUP(J16,ComboValue!$B$2:$C$11,2,FALSE) &amp; ",") &amp; IF(ISBLANK(K16),"",VLOOKUP(K16,ComboValue!$B$2:$C$11,2,FALSE) &amp; ",")</f>
        <v/>
      </c>
      <c r="AV16" s="136" t="str">
        <f t="shared" si="1"/>
        <v>Tous_Nl</v>
      </c>
      <c r="AW16" s="136" t="str">
        <f>IF(ISBLANK(L16),"",VLOOKUP(L16,ComboValue!$E$2:$G$15,3,FALSE))</f>
        <v/>
      </c>
      <c r="AX16" s="136" t="str">
        <f>IF(ISBLANK(M16),"",VLOOKUP(M16,ComboValue!$K$2:$L$5,2,FALSE))</f>
        <v/>
      </c>
      <c r="AY16" s="161" t="str">
        <f>IF(ISBLANK(Q16),"",VLOOKUP(Q16,ComboValue!$N$2:$O$68,2,FALSE) &amp; ",") &amp; IF(ISBLANK(R16),"",VLOOKUP(R16,ComboValue!$N$2:$O$68,2,FALSE) &amp; ",") &amp; IF(ISBLANK(S16),"",VLOOKUP(S16,ComboValue!$N$2:$O$68,2,FALSE) &amp; ",") &amp; IF(ISBLANK(T16),"",VLOOKUP(T16,ComboValue!$N$2:$O$68,2,FALSE) &amp; ",") &amp; IF(ISBLANK(U16),"",VLOOKUP(U16,ComboValue!$N$2:$O$68,2,FALSE) &amp; ",") &amp; IF(ISBLANK(V16),"",VLOOKUP(V16,ComboValue!$N$2:$O$68,2,FALSE) &amp; ",") &amp; IF(ISBLANK(W16),"",VLOOKUP(W16,ComboValue!$N$2:$O$68,2,FALSE) &amp; ",") &amp; IF(ISBLANK(X16),"",VLOOKUP(X16,ComboValue!$N$2:$O$68,2,FALSE) &amp; ",") &amp; IF(ISBLANK(Y16),"",VLOOKUP(Y16,ComboValue!$N$2:$O$68,2,FALSE) &amp; ",") &amp; IF(ISBLANK(Z16),"",VLOOKUP(Z16,ComboValue!$N$2:$O$68,2,FALSE) &amp; ",") &amp; IF(ISBLANK(AA16),"",VLOOKUP(AA16,ComboValue!$N$2:$O$68,2,FALSE) &amp; ",") &amp; IF(ISBLANK(AB16),"",VLOOKUP(AB16,ComboValue!$N$2:$O$68,2,FALSE) &amp; ",") &amp; IF(ISBLANK(AC16),"",VLOOKUP(AC16,ComboValue!$N$2:$O$68,2,FALSE) &amp; ",") &amp; IF(ISBLANK(AD16),"",VLOOKUP(AD16,ComboValue!$N$2:$O$68,2,FALSE) &amp; ",") &amp; IF(ISBLANK(AE16),"",VLOOKUP(AE16,ComboValue!$N$2:$O$68,2,FALSE) &amp; ",") &amp; IF(ISBLANK(AF16),"",VLOOKUP(AF16,ComboValue!$N$2:$O$68,2,FALSE) &amp; ",") &amp; IF(ISBLANK(AG16),"",VLOOKUP(AG16,ComboValue!$N$2:$O$68,2,FALSE) &amp; ",") &amp; IF(ISBLANK(AH16),"",VLOOKUP(AH16,ComboValue!$N$2:$O$68,2,FALSE) &amp; ",") &amp; IF(ISBLANK(AI16),"",VLOOKUP(AI16,ComboValue!$N$2:$O$68,2,FALSE) &amp; ",") &amp; IF(ISBLANK(AJ16),"",VLOOKUP(AJ16,ComboValue!$N$2:$O$68,2,FALSE) &amp; ",") &amp; IF(ISBLANK(AK16),"",VLOOKUP(AK16,ComboValue!$N$2:$O$68,2,FALSE) &amp; ",") &amp; IF(ISBLANK(AL16),"",VLOOKUP(AL16,ComboValue!$N$2:$O$68,2,FALSE) &amp; ",") &amp; IF(ISBLANK(AM16),"",VLOOKUP(AM16,ComboValue!$N$2:$O$68,2,FALSE) &amp; ",") &amp; IF(ISBLANK(AN16),"",VLOOKUP(AN16,ComboValue!$N$2:$O$68,2,FALSE) &amp; ",") &amp; IF(ISBLANK(AO16),"",VLOOKUP(AO16,ComboValue!$N$2:$O$68,2,FALSE) &amp; ",") &amp; IF(ISBLANK(AP16),"",VLOOKUP(AP16,ComboValue!$N$2:$O$68,2,FALSE) &amp; ",") &amp; IF(ISBLANK(AQ16),"",VLOOKUP(AQ16,ComboValue!$N$2:$O$68,2,FALSE) &amp; ",") &amp; IF(ISBLANK(AR16),"",VLOOKUP(AR16,ComboValue!$N$2:$O$68,2,FALSE) &amp; ",") &amp; IF(ISBLANK(AS16),"",VLOOKUP(AS16,ComboValue!$N$2:$O$68,2,FALSE) &amp; ",") &amp; IF(ISBLANK(AT16),"",VLOOKUP(AT16,ComboValue!$N$2:$O$68,2,FALSE) &amp; ",")</f>
        <v/>
      </c>
      <c r="AZ16" s="162" t="str">
        <f t="shared" si="2"/>
        <v/>
      </c>
      <c r="BA16" s="120"/>
      <c r="BB16" s="135" t="str">
        <f t="shared" si="3"/>
        <v/>
      </c>
      <c r="BC16" s="136" t="str">
        <f t="shared" si="4"/>
        <v/>
      </c>
      <c r="BD16" s="136" t="str">
        <f t="shared" si="5"/>
        <v/>
      </c>
      <c r="BE16" s="136" t="str">
        <f t="shared" si="6"/>
        <v/>
      </c>
      <c r="BF16" s="136" t="str">
        <f t="shared" si="7"/>
        <v/>
      </c>
      <c r="BG16" s="136" t="str">
        <f t="shared" si="8"/>
        <v/>
      </c>
      <c r="BH16" s="136" t="str">
        <f t="shared" si="9"/>
        <v/>
      </c>
      <c r="BI16" s="136" t="str">
        <f t="shared" si="10"/>
        <v/>
      </c>
      <c r="BJ16" s="136" t="str">
        <f t="shared" si="11"/>
        <v/>
      </c>
      <c r="BK16" s="136" t="str">
        <f t="shared" si="12"/>
        <v/>
      </c>
      <c r="BL16" s="136" t="str">
        <f t="shared" si="13"/>
        <v/>
      </c>
      <c r="BM16" s="136" t="str">
        <f t="shared" si="14"/>
        <v/>
      </c>
      <c r="BN16" s="136" t="str">
        <f t="shared" si="15"/>
        <v/>
      </c>
      <c r="BO16" s="136" t="str">
        <f t="shared" si="16"/>
        <v/>
      </c>
      <c r="BP16" s="136" t="str">
        <f t="shared" si="17"/>
        <v/>
      </c>
      <c r="BQ16" s="136" t="str">
        <f t="shared" si="18"/>
        <v/>
      </c>
      <c r="BR16" s="136" t="str">
        <f t="shared" si="19"/>
        <v/>
      </c>
      <c r="BS16" s="136" t="str">
        <f t="shared" si="20"/>
        <v/>
      </c>
      <c r="BT16" s="136" t="str">
        <f t="shared" si="21"/>
        <v/>
      </c>
      <c r="BU16" s="136" t="str">
        <f t="shared" si="22"/>
        <v/>
      </c>
      <c r="BV16" s="136" t="str">
        <f t="shared" si="23"/>
        <v/>
      </c>
      <c r="BW16" s="136" t="str">
        <f t="shared" si="24"/>
        <v/>
      </c>
      <c r="BX16" s="136" t="str">
        <f t="shared" si="25"/>
        <v/>
      </c>
      <c r="BY16" s="136" t="str">
        <f t="shared" si="26"/>
        <v/>
      </c>
      <c r="BZ16" s="136" t="str">
        <f t="shared" si="27"/>
        <v/>
      </c>
      <c r="CA16" s="137" t="str">
        <f t="shared" si="28"/>
        <v/>
      </c>
      <c r="CB16" s="135" t="str">
        <f t="shared" si="29"/>
        <v/>
      </c>
      <c r="CC16" s="136" t="str">
        <f t="shared" si="30"/>
        <v/>
      </c>
      <c r="CD16" s="136" t="str">
        <f t="shared" si="31"/>
        <v/>
      </c>
      <c r="CE16" s="136" t="str">
        <f t="shared" si="32"/>
        <v/>
      </c>
      <c r="CF16" s="136" t="str">
        <f t="shared" si="33"/>
        <v/>
      </c>
      <c r="CG16" s="136" t="str">
        <f t="shared" si="34"/>
        <v/>
      </c>
      <c r="CH16" s="136" t="str">
        <f t="shared" si="35"/>
        <v/>
      </c>
      <c r="CI16" s="136" t="str">
        <f t="shared" si="36"/>
        <v/>
      </c>
      <c r="CJ16" s="136" t="str">
        <f t="shared" si="37"/>
        <v/>
      </c>
      <c r="CK16" s="137" t="str">
        <f t="shared" si="38"/>
        <v/>
      </c>
      <c r="CL16" s="135" t="str">
        <f t="shared" si="39"/>
        <v/>
      </c>
      <c r="CM16" s="136" t="str">
        <f t="shared" si="40"/>
        <v/>
      </c>
      <c r="CN16" s="136" t="str">
        <f t="shared" si="41"/>
        <v/>
      </c>
      <c r="CO16" s="137" t="str">
        <f t="shared" si="42"/>
        <v/>
      </c>
      <c r="CP16" s="120"/>
      <c r="CQ16" s="138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40"/>
    </row>
    <row r="17" spans="1:109" ht="17.399999999999999" thickTop="1" thickBot="1" x14ac:dyDescent="0.45">
      <c r="A17" s="7">
        <v>12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0"/>
      <c r="M17" s="10"/>
      <c r="N17" s="10"/>
      <c r="O17" s="209" t="str">
        <f xml:space="preserve"> IF(ISBLANK(L17),"",VLOOKUP(L17,ComboValue!$E$3:$I$15,5,FALSE))</f>
        <v/>
      </c>
      <c r="P17" s="1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35" t="str">
        <f xml:space="preserve"> IF(ISBLANK(C17),"",VLOOKUP(C17,ComboValue!$B$2:$C$11,2,FALSE) &amp; ",") &amp; IF(ISBLANK(D17),"",VLOOKUP(D17,ComboValue!$B$2:$C$11,2,FALSE) &amp; ",") &amp; IF(ISBLANK(E17),"",VLOOKUP(E17,ComboValue!$B$2:$C$11,2,FALSE) &amp; ",") &amp; IF(ISBLANK(F17),"",VLOOKUP(F17,ComboValue!$B$2:$C$11,2,FALSE) &amp; ",") &amp; IF(ISBLANK(G17),"",VLOOKUP(G17,ComboValue!$B$2:$C$11,2,FALSE) &amp; ",") &amp; IF(ISBLANK(H17),"",VLOOKUP(H17,ComboValue!$B$2:$C$11,2,FALSE) &amp; ",") &amp; IF(ISBLANK(I17),"",VLOOKUP(I17,ComboValue!$B$2:$C$11,2,FALSE) &amp; ",") &amp; IF(ISBLANK(J17),"",VLOOKUP(J17,ComboValue!$B$2:$C$11,2,FALSE) &amp; ",") &amp; IF(ISBLANK(K17),"",VLOOKUP(K17,ComboValue!$B$2:$C$11,2,FALSE) &amp; ",")</f>
        <v/>
      </c>
      <c r="AV17" s="136" t="str">
        <f t="shared" si="1"/>
        <v>Tous_Nl</v>
      </c>
      <c r="AW17" s="136" t="str">
        <f>IF(ISBLANK(L17),"",VLOOKUP(L17,ComboValue!$E$2:$G$15,3,FALSE))</f>
        <v/>
      </c>
      <c r="AX17" s="136" t="str">
        <f>IF(ISBLANK(M17),"",VLOOKUP(M17,ComboValue!$K$2:$L$5,2,FALSE))</f>
        <v/>
      </c>
      <c r="AY17" s="161" t="str">
        <f>IF(ISBLANK(Q17),"",VLOOKUP(Q17,ComboValue!$N$2:$O$68,2,FALSE) &amp; ",") &amp; IF(ISBLANK(R17),"",VLOOKUP(R17,ComboValue!$N$2:$O$68,2,FALSE) &amp; ",") &amp; IF(ISBLANK(S17),"",VLOOKUP(S17,ComboValue!$N$2:$O$68,2,FALSE) &amp; ",") &amp; IF(ISBLANK(T17),"",VLOOKUP(T17,ComboValue!$N$2:$O$68,2,FALSE) &amp; ",") &amp; IF(ISBLANK(U17),"",VLOOKUP(U17,ComboValue!$N$2:$O$68,2,FALSE) &amp; ",") &amp; IF(ISBLANK(V17),"",VLOOKUP(V17,ComboValue!$N$2:$O$68,2,FALSE) &amp; ",") &amp; IF(ISBLANK(W17),"",VLOOKUP(W17,ComboValue!$N$2:$O$68,2,FALSE) &amp; ",") &amp; IF(ISBLANK(X17),"",VLOOKUP(X17,ComboValue!$N$2:$O$68,2,FALSE) &amp; ",") &amp; IF(ISBLANK(Y17),"",VLOOKUP(Y17,ComboValue!$N$2:$O$68,2,FALSE) &amp; ",") &amp; IF(ISBLANK(Z17),"",VLOOKUP(Z17,ComboValue!$N$2:$O$68,2,FALSE) &amp; ",") &amp; IF(ISBLANK(AA17),"",VLOOKUP(AA17,ComboValue!$N$2:$O$68,2,FALSE) &amp; ",") &amp; IF(ISBLANK(AB17),"",VLOOKUP(AB17,ComboValue!$N$2:$O$68,2,FALSE) &amp; ",") &amp; IF(ISBLANK(AC17),"",VLOOKUP(AC17,ComboValue!$N$2:$O$68,2,FALSE) &amp; ",") &amp; IF(ISBLANK(AD17),"",VLOOKUP(AD17,ComboValue!$N$2:$O$68,2,FALSE) &amp; ",") &amp; IF(ISBLANK(AE17),"",VLOOKUP(AE17,ComboValue!$N$2:$O$68,2,FALSE) &amp; ",") &amp; IF(ISBLANK(AF17),"",VLOOKUP(AF17,ComboValue!$N$2:$O$68,2,FALSE) &amp; ",") &amp; IF(ISBLANK(AG17),"",VLOOKUP(AG17,ComboValue!$N$2:$O$68,2,FALSE) &amp; ",") &amp; IF(ISBLANK(AH17),"",VLOOKUP(AH17,ComboValue!$N$2:$O$68,2,FALSE) &amp; ",") &amp; IF(ISBLANK(AI17),"",VLOOKUP(AI17,ComboValue!$N$2:$O$68,2,FALSE) &amp; ",") &amp; IF(ISBLANK(AJ17),"",VLOOKUP(AJ17,ComboValue!$N$2:$O$68,2,FALSE) &amp; ",") &amp; IF(ISBLANK(AK17),"",VLOOKUP(AK17,ComboValue!$N$2:$O$68,2,FALSE) &amp; ",") &amp; IF(ISBLANK(AL17),"",VLOOKUP(AL17,ComboValue!$N$2:$O$68,2,FALSE) &amp; ",") &amp; IF(ISBLANK(AM17),"",VLOOKUP(AM17,ComboValue!$N$2:$O$68,2,FALSE) &amp; ",") &amp; IF(ISBLANK(AN17),"",VLOOKUP(AN17,ComboValue!$N$2:$O$68,2,FALSE) &amp; ",") &amp; IF(ISBLANK(AO17),"",VLOOKUP(AO17,ComboValue!$N$2:$O$68,2,FALSE) &amp; ",") &amp; IF(ISBLANK(AP17),"",VLOOKUP(AP17,ComboValue!$N$2:$O$68,2,FALSE) &amp; ",") &amp; IF(ISBLANK(AQ17),"",VLOOKUP(AQ17,ComboValue!$N$2:$O$68,2,FALSE) &amp; ",") &amp; IF(ISBLANK(AR17),"",VLOOKUP(AR17,ComboValue!$N$2:$O$68,2,FALSE) &amp; ",") &amp; IF(ISBLANK(AS17),"",VLOOKUP(AS17,ComboValue!$N$2:$O$68,2,FALSE) &amp; ",") &amp; IF(ISBLANK(AT17),"",VLOOKUP(AT17,ComboValue!$N$2:$O$68,2,FALSE) &amp; ",")</f>
        <v/>
      </c>
      <c r="AZ17" s="162" t="str">
        <f t="shared" si="2"/>
        <v/>
      </c>
      <c r="BA17" s="120"/>
      <c r="BB17" s="135" t="str">
        <f t="shared" si="3"/>
        <v/>
      </c>
      <c r="BC17" s="136" t="str">
        <f t="shared" si="4"/>
        <v/>
      </c>
      <c r="BD17" s="136" t="str">
        <f t="shared" si="5"/>
        <v/>
      </c>
      <c r="BE17" s="136" t="str">
        <f t="shared" si="6"/>
        <v/>
      </c>
      <c r="BF17" s="136" t="str">
        <f t="shared" si="7"/>
        <v/>
      </c>
      <c r="BG17" s="136" t="str">
        <f t="shared" si="8"/>
        <v/>
      </c>
      <c r="BH17" s="136" t="str">
        <f t="shared" si="9"/>
        <v/>
      </c>
      <c r="BI17" s="136" t="str">
        <f t="shared" si="10"/>
        <v/>
      </c>
      <c r="BJ17" s="136" t="str">
        <f t="shared" si="11"/>
        <v/>
      </c>
      <c r="BK17" s="136" t="str">
        <f t="shared" si="12"/>
        <v/>
      </c>
      <c r="BL17" s="136" t="str">
        <f t="shared" si="13"/>
        <v/>
      </c>
      <c r="BM17" s="136" t="str">
        <f t="shared" si="14"/>
        <v/>
      </c>
      <c r="BN17" s="136" t="str">
        <f t="shared" si="15"/>
        <v/>
      </c>
      <c r="BO17" s="136" t="str">
        <f t="shared" si="16"/>
        <v/>
      </c>
      <c r="BP17" s="136" t="str">
        <f t="shared" si="17"/>
        <v/>
      </c>
      <c r="BQ17" s="136" t="str">
        <f t="shared" si="18"/>
        <v/>
      </c>
      <c r="BR17" s="136" t="str">
        <f t="shared" si="19"/>
        <v/>
      </c>
      <c r="BS17" s="136" t="str">
        <f t="shared" si="20"/>
        <v/>
      </c>
      <c r="BT17" s="136" t="str">
        <f t="shared" si="21"/>
        <v/>
      </c>
      <c r="BU17" s="136" t="str">
        <f t="shared" si="22"/>
        <v/>
      </c>
      <c r="BV17" s="136" t="str">
        <f t="shared" si="23"/>
        <v/>
      </c>
      <c r="BW17" s="136" t="str">
        <f t="shared" si="24"/>
        <v/>
      </c>
      <c r="BX17" s="136" t="str">
        <f t="shared" si="25"/>
        <v/>
      </c>
      <c r="BY17" s="136" t="str">
        <f t="shared" si="26"/>
        <v/>
      </c>
      <c r="BZ17" s="136" t="str">
        <f t="shared" si="27"/>
        <v/>
      </c>
      <c r="CA17" s="137" t="str">
        <f t="shared" si="28"/>
        <v/>
      </c>
      <c r="CB17" s="135" t="str">
        <f t="shared" si="29"/>
        <v/>
      </c>
      <c r="CC17" s="136" t="str">
        <f t="shared" si="30"/>
        <v/>
      </c>
      <c r="CD17" s="136" t="str">
        <f t="shared" si="31"/>
        <v/>
      </c>
      <c r="CE17" s="136" t="str">
        <f t="shared" si="32"/>
        <v/>
      </c>
      <c r="CF17" s="136" t="str">
        <f t="shared" si="33"/>
        <v/>
      </c>
      <c r="CG17" s="136" t="str">
        <f t="shared" si="34"/>
        <v/>
      </c>
      <c r="CH17" s="136" t="str">
        <f t="shared" si="35"/>
        <v/>
      </c>
      <c r="CI17" s="136" t="str">
        <f t="shared" si="36"/>
        <v/>
      </c>
      <c r="CJ17" s="136" t="str">
        <f t="shared" si="37"/>
        <v/>
      </c>
      <c r="CK17" s="137" t="str">
        <f t="shared" si="38"/>
        <v/>
      </c>
      <c r="CL17" s="135" t="str">
        <f t="shared" si="39"/>
        <v/>
      </c>
      <c r="CM17" s="136" t="str">
        <f t="shared" si="40"/>
        <v/>
      </c>
      <c r="CN17" s="136" t="str">
        <f t="shared" si="41"/>
        <v/>
      </c>
      <c r="CO17" s="137" t="str">
        <f t="shared" si="42"/>
        <v/>
      </c>
      <c r="CP17" s="120"/>
      <c r="CQ17" s="138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40"/>
    </row>
    <row r="18" spans="1:109" ht="17.399999999999999" thickTop="1" thickBot="1" x14ac:dyDescent="0.45">
      <c r="A18" s="7">
        <v>13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0"/>
      <c r="M18" s="10"/>
      <c r="N18" s="10"/>
      <c r="O18" s="209" t="str">
        <f xml:space="preserve"> IF(ISBLANK(L18),"",VLOOKUP(L18,ComboValue!$E$3:$I$15,5,FALSE))</f>
        <v/>
      </c>
      <c r="P18" s="10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35" t="str">
        <f xml:space="preserve"> IF(ISBLANK(C18),"",VLOOKUP(C18,ComboValue!$B$2:$C$11,2,FALSE) &amp; ",") &amp; IF(ISBLANK(D18),"",VLOOKUP(D18,ComboValue!$B$2:$C$11,2,FALSE) &amp; ",") &amp; IF(ISBLANK(E18),"",VLOOKUP(E18,ComboValue!$B$2:$C$11,2,FALSE) &amp; ",") &amp; IF(ISBLANK(F18),"",VLOOKUP(F18,ComboValue!$B$2:$C$11,2,FALSE) &amp; ",") &amp; IF(ISBLANK(G18),"",VLOOKUP(G18,ComboValue!$B$2:$C$11,2,FALSE) &amp; ",") &amp; IF(ISBLANK(H18),"",VLOOKUP(H18,ComboValue!$B$2:$C$11,2,FALSE) &amp; ",") &amp; IF(ISBLANK(I18),"",VLOOKUP(I18,ComboValue!$B$2:$C$11,2,FALSE) &amp; ",") &amp; IF(ISBLANK(J18),"",VLOOKUP(J18,ComboValue!$B$2:$C$11,2,FALSE) &amp; ",") &amp; IF(ISBLANK(K18),"",VLOOKUP(K18,ComboValue!$B$2:$C$11,2,FALSE) &amp; ",")</f>
        <v/>
      </c>
      <c r="AV18" s="136" t="str">
        <f t="shared" si="1"/>
        <v>Tous_Nl</v>
      </c>
      <c r="AW18" s="136" t="str">
        <f>IF(ISBLANK(L18),"",VLOOKUP(L18,ComboValue!$E$2:$G$15,3,FALSE))</f>
        <v/>
      </c>
      <c r="AX18" s="136" t="str">
        <f>IF(ISBLANK(M18),"",VLOOKUP(M18,ComboValue!$K$2:$L$5,2,FALSE))</f>
        <v/>
      </c>
      <c r="AY18" s="161" t="str">
        <f>IF(ISBLANK(Q18),"",VLOOKUP(Q18,ComboValue!$N$2:$O$68,2,FALSE) &amp; ",") &amp; IF(ISBLANK(R18),"",VLOOKUP(R18,ComboValue!$N$2:$O$68,2,FALSE) &amp; ",") &amp; IF(ISBLANK(S18),"",VLOOKUP(S18,ComboValue!$N$2:$O$68,2,FALSE) &amp; ",") &amp; IF(ISBLANK(T18),"",VLOOKUP(T18,ComboValue!$N$2:$O$68,2,FALSE) &amp; ",") &amp; IF(ISBLANK(U18),"",VLOOKUP(U18,ComboValue!$N$2:$O$68,2,FALSE) &amp; ",") &amp; IF(ISBLANK(V18),"",VLOOKUP(V18,ComboValue!$N$2:$O$68,2,FALSE) &amp; ",") &amp; IF(ISBLANK(W18),"",VLOOKUP(W18,ComboValue!$N$2:$O$68,2,FALSE) &amp; ",") &amp; IF(ISBLANK(X18),"",VLOOKUP(X18,ComboValue!$N$2:$O$68,2,FALSE) &amp; ",") &amp; IF(ISBLANK(Y18),"",VLOOKUP(Y18,ComboValue!$N$2:$O$68,2,FALSE) &amp; ",") &amp; IF(ISBLANK(Z18),"",VLOOKUP(Z18,ComboValue!$N$2:$O$68,2,FALSE) &amp; ",") &amp; IF(ISBLANK(AA18),"",VLOOKUP(AA18,ComboValue!$N$2:$O$68,2,FALSE) &amp; ",") &amp; IF(ISBLANK(AB18),"",VLOOKUP(AB18,ComboValue!$N$2:$O$68,2,FALSE) &amp; ",") &amp; IF(ISBLANK(AC18),"",VLOOKUP(AC18,ComboValue!$N$2:$O$68,2,FALSE) &amp; ",") &amp; IF(ISBLANK(AD18),"",VLOOKUP(AD18,ComboValue!$N$2:$O$68,2,FALSE) &amp; ",") &amp; IF(ISBLANK(AE18),"",VLOOKUP(AE18,ComboValue!$N$2:$O$68,2,FALSE) &amp; ",") &amp; IF(ISBLANK(AF18),"",VLOOKUP(AF18,ComboValue!$N$2:$O$68,2,FALSE) &amp; ",") &amp; IF(ISBLANK(AG18),"",VLOOKUP(AG18,ComboValue!$N$2:$O$68,2,FALSE) &amp; ",") &amp; IF(ISBLANK(AH18),"",VLOOKUP(AH18,ComboValue!$N$2:$O$68,2,FALSE) &amp; ",") &amp; IF(ISBLANK(AI18),"",VLOOKUP(AI18,ComboValue!$N$2:$O$68,2,FALSE) &amp; ",") &amp; IF(ISBLANK(AJ18),"",VLOOKUP(AJ18,ComboValue!$N$2:$O$68,2,FALSE) &amp; ",") &amp; IF(ISBLANK(AK18),"",VLOOKUP(AK18,ComboValue!$N$2:$O$68,2,FALSE) &amp; ",") &amp; IF(ISBLANK(AL18),"",VLOOKUP(AL18,ComboValue!$N$2:$O$68,2,FALSE) &amp; ",") &amp; IF(ISBLANK(AM18),"",VLOOKUP(AM18,ComboValue!$N$2:$O$68,2,FALSE) &amp; ",") &amp; IF(ISBLANK(AN18),"",VLOOKUP(AN18,ComboValue!$N$2:$O$68,2,FALSE) &amp; ",") &amp; IF(ISBLANK(AO18),"",VLOOKUP(AO18,ComboValue!$N$2:$O$68,2,FALSE) &amp; ",") &amp; IF(ISBLANK(AP18),"",VLOOKUP(AP18,ComboValue!$N$2:$O$68,2,FALSE) &amp; ",") &amp; IF(ISBLANK(AQ18),"",VLOOKUP(AQ18,ComboValue!$N$2:$O$68,2,FALSE) &amp; ",") &amp; IF(ISBLANK(AR18),"",VLOOKUP(AR18,ComboValue!$N$2:$O$68,2,FALSE) &amp; ",") &amp; IF(ISBLANK(AS18),"",VLOOKUP(AS18,ComboValue!$N$2:$O$68,2,FALSE) &amp; ",") &amp; IF(ISBLANK(AT18),"",VLOOKUP(AT18,ComboValue!$N$2:$O$68,2,FALSE) &amp; ",")</f>
        <v/>
      </c>
      <c r="AZ18" s="162" t="str">
        <f t="shared" si="2"/>
        <v/>
      </c>
      <c r="BA18" s="120"/>
      <c r="BB18" s="135" t="str">
        <f t="shared" si="3"/>
        <v/>
      </c>
      <c r="BC18" s="136" t="str">
        <f t="shared" si="4"/>
        <v/>
      </c>
      <c r="BD18" s="136" t="str">
        <f t="shared" si="5"/>
        <v/>
      </c>
      <c r="BE18" s="136" t="str">
        <f t="shared" si="6"/>
        <v/>
      </c>
      <c r="BF18" s="136" t="str">
        <f t="shared" si="7"/>
        <v/>
      </c>
      <c r="BG18" s="136" t="str">
        <f t="shared" si="8"/>
        <v/>
      </c>
      <c r="BH18" s="136" t="str">
        <f t="shared" si="9"/>
        <v/>
      </c>
      <c r="BI18" s="136" t="str">
        <f t="shared" si="10"/>
        <v/>
      </c>
      <c r="BJ18" s="136" t="str">
        <f t="shared" si="11"/>
        <v/>
      </c>
      <c r="BK18" s="136" t="str">
        <f t="shared" si="12"/>
        <v/>
      </c>
      <c r="BL18" s="136" t="str">
        <f t="shared" si="13"/>
        <v/>
      </c>
      <c r="BM18" s="136" t="str">
        <f t="shared" si="14"/>
        <v/>
      </c>
      <c r="BN18" s="136" t="str">
        <f t="shared" si="15"/>
        <v/>
      </c>
      <c r="BO18" s="136" t="str">
        <f t="shared" si="16"/>
        <v/>
      </c>
      <c r="BP18" s="136" t="str">
        <f t="shared" si="17"/>
        <v/>
      </c>
      <c r="BQ18" s="136" t="str">
        <f t="shared" si="18"/>
        <v/>
      </c>
      <c r="BR18" s="136" t="str">
        <f t="shared" si="19"/>
        <v/>
      </c>
      <c r="BS18" s="136" t="str">
        <f t="shared" si="20"/>
        <v/>
      </c>
      <c r="BT18" s="136" t="str">
        <f t="shared" si="21"/>
        <v/>
      </c>
      <c r="BU18" s="136" t="str">
        <f t="shared" si="22"/>
        <v/>
      </c>
      <c r="BV18" s="136" t="str">
        <f t="shared" si="23"/>
        <v/>
      </c>
      <c r="BW18" s="136" t="str">
        <f t="shared" si="24"/>
        <v/>
      </c>
      <c r="BX18" s="136" t="str">
        <f t="shared" si="25"/>
        <v/>
      </c>
      <c r="BY18" s="136" t="str">
        <f t="shared" si="26"/>
        <v/>
      </c>
      <c r="BZ18" s="136" t="str">
        <f t="shared" si="27"/>
        <v/>
      </c>
      <c r="CA18" s="137" t="str">
        <f t="shared" si="28"/>
        <v/>
      </c>
      <c r="CB18" s="135" t="str">
        <f t="shared" si="29"/>
        <v/>
      </c>
      <c r="CC18" s="136" t="str">
        <f t="shared" si="30"/>
        <v/>
      </c>
      <c r="CD18" s="136" t="str">
        <f t="shared" si="31"/>
        <v/>
      </c>
      <c r="CE18" s="136" t="str">
        <f t="shared" si="32"/>
        <v/>
      </c>
      <c r="CF18" s="136" t="str">
        <f t="shared" si="33"/>
        <v/>
      </c>
      <c r="CG18" s="136" t="str">
        <f t="shared" si="34"/>
        <v/>
      </c>
      <c r="CH18" s="136" t="str">
        <f t="shared" si="35"/>
        <v/>
      </c>
      <c r="CI18" s="136" t="str">
        <f t="shared" si="36"/>
        <v/>
      </c>
      <c r="CJ18" s="136" t="str">
        <f t="shared" si="37"/>
        <v/>
      </c>
      <c r="CK18" s="137" t="str">
        <f t="shared" si="38"/>
        <v/>
      </c>
      <c r="CL18" s="135" t="str">
        <f t="shared" si="39"/>
        <v/>
      </c>
      <c r="CM18" s="136" t="str">
        <f t="shared" si="40"/>
        <v/>
      </c>
      <c r="CN18" s="136" t="str">
        <f t="shared" si="41"/>
        <v/>
      </c>
      <c r="CO18" s="137" t="str">
        <f t="shared" si="42"/>
        <v/>
      </c>
      <c r="CP18" s="120"/>
      <c r="CQ18" s="138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40"/>
    </row>
    <row r="19" spans="1:109" ht="17.399999999999999" thickTop="1" thickBot="1" x14ac:dyDescent="0.45">
      <c r="A19" s="7">
        <v>14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0"/>
      <c r="M19" s="10"/>
      <c r="N19" s="10"/>
      <c r="O19" s="209" t="str">
        <f xml:space="preserve"> IF(ISBLANK(L19),"",VLOOKUP(L19,ComboValue!$E$3:$I$15,5,FALSE))</f>
        <v/>
      </c>
      <c r="P19" s="10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35" t="str">
        <f xml:space="preserve"> IF(ISBLANK(C19),"",VLOOKUP(C19,ComboValue!$B$2:$C$11,2,FALSE) &amp; ",") &amp; IF(ISBLANK(D19),"",VLOOKUP(D19,ComboValue!$B$2:$C$11,2,FALSE) &amp; ",") &amp; IF(ISBLANK(E19),"",VLOOKUP(E19,ComboValue!$B$2:$C$11,2,FALSE) &amp; ",") &amp; IF(ISBLANK(F19),"",VLOOKUP(F19,ComboValue!$B$2:$C$11,2,FALSE) &amp; ",") &amp; IF(ISBLANK(G19),"",VLOOKUP(G19,ComboValue!$B$2:$C$11,2,FALSE) &amp; ",") &amp; IF(ISBLANK(H19),"",VLOOKUP(H19,ComboValue!$B$2:$C$11,2,FALSE) &amp; ",") &amp; IF(ISBLANK(I19),"",VLOOKUP(I19,ComboValue!$B$2:$C$11,2,FALSE) &amp; ",") &amp; IF(ISBLANK(J19),"",VLOOKUP(J19,ComboValue!$B$2:$C$11,2,FALSE) &amp; ",") &amp; IF(ISBLANK(K19),"",VLOOKUP(K19,ComboValue!$B$2:$C$11,2,FALSE) &amp; ",")</f>
        <v/>
      </c>
      <c r="AV19" s="136" t="str">
        <f t="shared" si="1"/>
        <v>Tous_Nl</v>
      </c>
      <c r="AW19" s="136" t="str">
        <f>IF(ISBLANK(L19),"",VLOOKUP(L19,ComboValue!$E$2:$G$15,3,FALSE))</f>
        <v/>
      </c>
      <c r="AX19" s="136" t="str">
        <f>IF(ISBLANK(M19),"",VLOOKUP(M19,ComboValue!$K$2:$L$5,2,FALSE))</f>
        <v/>
      </c>
      <c r="AY19" s="161" t="str">
        <f>IF(ISBLANK(Q19),"",VLOOKUP(Q19,ComboValue!$N$2:$O$68,2,FALSE) &amp; ",") &amp; IF(ISBLANK(R19),"",VLOOKUP(R19,ComboValue!$N$2:$O$68,2,FALSE) &amp; ",") &amp; IF(ISBLANK(S19),"",VLOOKUP(S19,ComboValue!$N$2:$O$68,2,FALSE) &amp; ",") &amp; IF(ISBLANK(T19),"",VLOOKUP(T19,ComboValue!$N$2:$O$68,2,FALSE) &amp; ",") &amp; IF(ISBLANK(U19),"",VLOOKUP(U19,ComboValue!$N$2:$O$68,2,FALSE) &amp; ",") &amp; IF(ISBLANK(V19),"",VLOOKUP(V19,ComboValue!$N$2:$O$68,2,FALSE) &amp; ",") &amp; IF(ISBLANK(W19),"",VLOOKUP(W19,ComboValue!$N$2:$O$68,2,FALSE) &amp; ",") &amp; IF(ISBLANK(X19),"",VLOOKUP(X19,ComboValue!$N$2:$O$68,2,FALSE) &amp; ",") &amp; IF(ISBLANK(Y19),"",VLOOKUP(Y19,ComboValue!$N$2:$O$68,2,FALSE) &amp; ",") &amp; IF(ISBLANK(Z19),"",VLOOKUP(Z19,ComboValue!$N$2:$O$68,2,FALSE) &amp; ",") &amp; IF(ISBLANK(AA19),"",VLOOKUP(AA19,ComboValue!$N$2:$O$68,2,FALSE) &amp; ",") &amp; IF(ISBLANK(AB19),"",VLOOKUP(AB19,ComboValue!$N$2:$O$68,2,FALSE) &amp; ",") &amp; IF(ISBLANK(AC19),"",VLOOKUP(AC19,ComboValue!$N$2:$O$68,2,FALSE) &amp; ",") &amp; IF(ISBLANK(AD19),"",VLOOKUP(AD19,ComboValue!$N$2:$O$68,2,FALSE) &amp; ",") &amp; IF(ISBLANK(AE19),"",VLOOKUP(AE19,ComboValue!$N$2:$O$68,2,FALSE) &amp; ",") &amp; IF(ISBLANK(AF19),"",VLOOKUP(AF19,ComboValue!$N$2:$O$68,2,FALSE) &amp; ",") &amp; IF(ISBLANK(AG19),"",VLOOKUP(AG19,ComboValue!$N$2:$O$68,2,FALSE) &amp; ",") &amp; IF(ISBLANK(AH19),"",VLOOKUP(AH19,ComboValue!$N$2:$O$68,2,FALSE) &amp; ",") &amp; IF(ISBLANK(AI19),"",VLOOKUP(AI19,ComboValue!$N$2:$O$68,2,FALSE) &amp; ",") &amp; IF(ISBLANK(AJ19),"",VLOOKUP(AJ19,ComboValue!$N$2:$O$68,2,FALSE) &amp; ",") &amp; IF(ISBLANK(AK19),"",VLOOKUP(AK19,ComboValue!$N$2:$O$68,2,FALSE) &amp; ",") &amp; IF(ISBLANK(AL19),"",VLOOKUP(AL19,ComboValue!$N$2:$O$68,2,FALSE) &amp; ",") &amp; IF(ISBLANK(AM19),"",VLOOKUP(AM19,ComboValue!$N$2:$O$68,2,FALSE) &amp; ",") &amp; IF(ISBLANK(AN19),"",VLOOKUP(AN19,ComboValue!$N$2:$O$68,2,FALSE) &amp; ",") &amp; IF(ISBLANK(AO19),"",VLOOKUP(AO19,ComboValue!$N$2:$O$68,2,FALSE) &amp; ",") &amp; IF(ISBLANK(AP19),"",VLOOKUP(AP19,ComboValue!$N$2:$O$68,2,FALSE) &amp; ",") &amp; IF(ISBLANK(AQ19),"",VLOOKUP(AQ19,ComboValue!$N$2:$O$68,2,FALSE) &amp; ",") &amp; IF(ISBLANK(AR19),"",VLOOKUP(AR19,ComboValue!$N$2:$O$68,2,FALSE) &amp; ",") &amp; IF(ISBLANK(AS19),"",VLOOKUP(AS19,ComboValue!$N$2:$O$68,2,FALSE) &amp; ",") &amp; IF(ISBLANK(AT19),"",VLOOKUP(AT19,ComboValue!$N$2:$O$68,2,FALSE) &amp; ",")</f>
        <v/>
      </c>
      <c r="AZ19" s="162" t="str">
        <f t="shared" si="2"/>
        <v/>
      </c>
      <c r="BA19" s="120"/>
      <c r="BB19" s="135" t="str">
        <f t="shared" si="3"/>
        <v/>
      </c>
      <c r="BC19" s="136" t="str">
        <f t="shared" si="4"/>
        <v/>
      </c>
      <c r="BD19" s="136" t="str">
        <f t="shared" si="5"/>
        <v/>
      </c>
      <c r="BE19" s="136" t="str">
        <f t="shared" si="6"/>
        <v/>
      </c>
      <c r="BF19" s="136" t="str">
        <f t="shared" si="7"/>
        <v/>
      </c>
      <c r="BG19" s="136" t="str">
        <f t="shared" si="8"/>
        <v/>
      </c>
      <c r="BH19" s="136" t="str">
        <f t="shared" si="9"/>
        <v/>
      </c>
      <c r="BI19" s="136" t="str">
        <f t="shared" si="10"/>
        <v/>
      </c>
      <c r="BJ19" s="136" t="str">
        <f t="shared" si="11"/>
        <v/>
      </c>
      <c r="BK19" s="136" t="str">
        <f t="shared" si="12"/>
        <v/>
      </c>
      <c r="BL19" s="136" t="str">
        <f t="shared" si="13"/>
        <v/>
      </c>
      <c r="BM19" s="136" t="str">
        <f t="shared" si="14"/>
        <v/>
      </c>
      <c r="BN19" s="136" t="str">
        <f t="shared" si="15"/>
        <v/>
      </c>
      <c r="BO19" s="136" t="str">
        <f t="shared" si="16"/>
        <v/>
      </c>
      <c r="BP19" s="136" t="str">
        <f t="shared" si="17"/>
        <v/>
      </c>
      <c r="BQ19" s="136" t="str">
        <f t="shared" si="18"/>
        <v/>
      </c>
      <c r="BR19" s="136" t="str">
        <f t="shared" si="19"/>
        <v/>
      </c>
      <c r="BS19" s="136" t="str">
        <f t="shared" si="20"/>
        <v/>
      </c>
      <c r="BT19" s="136" t="str">
        <f t="shared" si="21"/>
        <v/>
      </c>
      <c r="BU19" s="136" t="str">
        <f t="shared" si="22"/>
        <v/>
      </c>
      <c r="BV19" s="136" t="str">
        <f t="shared" si="23"/>
        <v/>
      </c>
      <c r="BW19" s="136" t="str">
        <f t="shared" si="24"/>
        <v/>
      </c>
      <c r="BX19" s="136" t="str">
        <f t="shared" si="25"/>
        <v/>
      </c>
      <c r="BY19" s="136" t="str">
        <f t="shared" si="26"/>
        <v/>
      </c>
      <c r="BZ19" s="136" t="str">
        <f t="shared" si="27"/>
        <v/>
      </c>
      <c r="CA19" s="137" t="str">
        <f t="shared" si="28"/>
        <v/>
      </c>
      <c r="CB19" s="135" t="str">
        <f t="shared" si="29"/>
        <v/>
      </c>
      <c r="CC19" s="136" t="str">
        <f t="shared" si="30"/>
        <v/>
      </c>
      <c r="CD19" s="136" t="str">
        <f t="shared" si="31"/>
        <v/>
      </c>
      <c r="CE19" s="136" t="str">
        <f t="shared" si="32"/>
        <v/>
      </c>
      <c r="CF19" s="136" t="str">
        <f t="shared" si="33"/>
        <v/>
      </c>
      <c r="CG19" s="136" t="str">
        <f t="shared" si="34"/>
        <v/>
      </c>
      <c r="CH19" s="136" t="str">
        <f t="shared" si="35"/>
        <v/>
      </c>
      <c r="CI19" s="136" t="str">
        <f t="shared" si="36"/>
        <v/>
      </c>
      <c r="CJ19" s="136" t="str">
        <f t="shared" si="37"/>
        <v/>
      </c>
      <c r="CK19" s="137" t="str">
        <f t="shared" si="38"/>
        <v/>
      </c>
      <c r="CL19" s="135" t="str">
        <f t="shared" si="39"/>
        <v/>
      </c>
      <c r="CM19" s="136" t="str">
        <f t="shared" si="40"/>
        <v/>
      </c>
      <c r="CN19" s="136" t="str">
        <f t="shared" si="41"/>
        <v/>
      </c>
      <c r="CO19" s="137" t="str">
        <f t="shared" si="42"/>
        <v/>
      </c>
      <c r="CP19" s="120"/>
      <c r="CQ19" s="138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40"/>
    </row>
    <row r="20" spans="1:109" ht="17.399999999999999" thickTop="1" thickBot="1" x14ac:dyDescent="0.45">
      <c r="A20" s="7">
        <v>15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0"/>
      <c r="M20" s="10"/>
      <c r="N20" s="10"/>
      <c r="O20" s="209" t="str">
        <f xml:space="preserve"> IF(ISBLANK(L20),"",VLOOKUP(L20,ComboValue!$E$3:$I$15,5,FALSE))</f>
        <v/>
      </c>
      <c r="P20" s="10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35" t="str">
        <f xml:space="preserve"> IF(ISBLANK(C20),"",VLOOKUP(C20,ComboValue!$B$2:$C$11,2,FALSE) &amp; ",") &amp; IF(ISBLANK(D20),"",VLOOKUP(D20,ComboValue!$B$2:$C$11,2,FALSE) &amp; ",") &amp; IF(ISBLANK(E20),"",VLOOKUP(E20,ComboValue!$B$2:$C$11,2,FALSE) &amp; ",") &amp; IF(ISBLANK(F20),"",VLOOKUP(F20,ComboValue!$B$2:$C$11,2,FALSE) &amp; ",") &amp; IF(ISBLANK(G20),"",VLOOKUP(G20,ComboValue!$B$2:$C$11,2,FALSE) &amp; ",") &amp; IF(ISBLANK(H20),"",VLOOKUP(H20,ComboValue!$B$2:$C$11,2,FALSE) &amp; ",") &amp; IF(ISBLANK(I20),"",VLOOKUP(I20,ComboValue!$B$2:$C$11,2,FALSE) &amp; ",") &amp; IF(ISBLANK(J20),"",VLOOKUP(J20,ComboValue!$B$2:$C$11,2,FALSE) &amp; ",") &amp; IF(ISBLANK(K20),"",VLOOKUP(K20,ComboValue!$B$2:$C$11,2,FALSE) &amp; ",")</f>
        <v/>
      </c>
      <c r="AV20" s="136" t="str">
        <f t="shared" si="1"/>
        <v>Tous_Nl</v>
      </c>
      <c r="AW20" s="136" t="str">
        <f>IF(ISBLANK(L20),"",VLOOKUP(L20,ComboValue!$E$2:$G$15,3,FALSE))</f>
        <v/>
      </c>
      <c r="AX20" s="136" t="str">
        <f>IF(ISBLANK(M20),"",VLOOKUP(M20,ComboValue!$K$2:$L$5,2,FALSE))</f>
        <v/>
      </c>
      <c r="AY20" s="161" t="str">
        <f>IF(ISBLANK(Q20),"",VLOOKUP(Q20,ComboValue!$N$2:$O$68,2,FALSE) &amp; ",") &amp; IF(ISBLANK(R20),"",VLOOKUP(R20,ComboValue!$N$2:$O$68,2,FALSE) &amp; ",") &amp; IF(ISBLANK(S20),"",VLOOKUP(S20,ComboValue!$N$2:$O$68,2,FALSE) &amp; ",") &amp; IF(ISBLANK(T20),"",VLOOKUP(T20,ComboValue!$N$2:$O$68,2,FALSE) &amp; ",") &amp; IF(ISBLANK(U20),"",VLOOKUP(U20,ComboValue!$N$2:$O$68,2,FALSE) &amp; ",") &amp; IF(ISBLANK(V20),"",VLOOKUP(V20,ComboValue!$N$2:$O$68,2,FALSE) &amp; ",") &amp; IF(ISBLANK(W20),"",VLOOKUP(W20,ComboValue!$N$2:$O$68,2,FALSE) &amp; ",") &amp; IF(ISBLANK(X20),"",VLOOKUP(X20,ComboValue!$N$2:$O$68,2,FALSE) &amp; ",") &amp; IF(ISBLANK(Y20),"",VLOOKUP(Y20,ComboValue!$N$2:$O$68,2,FALSE) &amp; ",") &amp; IF(ISBLANK(Z20),"",VLOOKUP(Z20,ComboValue!$N$2:$O$68,2,FALSE) &amp; ",") &amp; IF(ISBLANK(AA20),"",VLOOKUP(AA20,ComboValue!$N$2:$O$68,2,FALSE) &amp; ",") &amp; IF(ISBLANK(AB20),"",VLOOKUP(AB20,ComboValue!$N$2:$O$68,2,FALSE) &amp; ",") &amp; IF(ISBLANK(AC20),"",VLOOKUP(AC20,ComboValue!$N$2:$O$68,2,FALSE) &amp; ",") &amp; IF(ISBLANK(AD20),"",VLOOKUP(AD20,ComboValue!$N$2:$O$68,2,FALSE) &amp; ",") &amp; IF(ISBLANK(AE20),"",VLOOKUP(AE20,ComboValue!$N$2:$O$68,2,FALSE) &amp; ",") &amp; IF(ISBLANK(AF20),"",VLOOKUP(AF20,ComboValue!$N$2:$O$68,2,FALSE) &amp; ",") &amp; IF(ISBLANK(AG20),"",VLOOKUP(AG20,ComboValue!$N$2:$O$68,2,FALSE) &amp; ",") &amp; IF(ISBLANK(AH20),"",VLOOKUP(AH20,ComboValue!$N$2:$O$68,2,FALSE) &amp; ",") &amp; IF(ISBLANK(AI20),"",VLOOKUP(AI20,ComboValue!$N$2:$O$68,2,FALSE) &amp; ",") &amp; IF(ISBLANK(AJ20),"",VLOOKUP(AJ20,ComboValue!$N$2:$O$68,2,FALSE) &amp; ",") &amp; IF(ISBLANK(AK20),"",VLOOKUP(AK20,ComboValue!$N$2:$O$68,2,FALSE) &amp; ",") &amp; IF(ISBLANK(AL20),"",VLOOKUP(AL20,ComboValue!$N$2:$O$68,2,FALSE) &amp; ",") &amp; IF(ISBLANK(AM20),"",VLOOKUP(AM20,ComboValue!$N$2:$O$68,2,FALSE) &amp; ",") &amp; IF(ISBLANK(AN20),"",VLOOKUP(AN20,ComboValue!$N$2:$O$68,2,FALSE) &amp; ",") &amp; IF(ISBLANK(AO20),"",VLOOKUP(AO20,ComboValue!$N$2:$O$68,2,FALSE) &amp; ",") &amp; IF(ISBLANK(AP20),"",VLOOKUP(AP20,ComboValue!$N$2:$O$68,2,FALSE) &amp; ",") &amp; IF(ISBLANK(AQ20),"",VLOOKUP(AQ20,ComboValue!$N$2:$O$68,2,FALSE) &amp; ",") &amp; IF(ISBLANK(AR20),"",VLOOKUP(AR20,ComboValue!$N$2:$O$68,2,FALSE) &amp; ",") &amp; IF(ISBLANK(AS20),"",VLOOKUP(AS20,ComboValue!$N$2:$O$68,2,FALSE) &amp; ",") &amp; IF(ISBLANK(AT20),"",VLOOKUP(AT20,ComboValue!$N$2:$O$68,2,FALSE) &amp; ",")</f>
        <v/>
      </c>
      <c r="AZ20" s="162" t="str">
        <f t="shared" si="2"/>
        <v/>
      </c>
      <c r="BA20" s="120"/>
      <c r="BB20" s="135" t="str">
        <f t="shared" si="3"/>
        <v/>
      </c>
      <c r="BC20" s="136" t="str">
        <f t="shared" si="4"/>
        <v/>
      </c>
      <c r="BD20" s="136" t="str">
        <f t="shared" si="5"/>
        <v/>
      </c>
      <c r="BE20" s="136" t="str">
        <f t="shared" si="6"/>
        <v/>
      </c>
      <c r="BF20" s="136" t="str">
        <f t="shared" si="7"/>
        <v/>
      </c>
      <c r="BG20" s="136" t="str">
        <f t="shared" si="8"/>
        <v/>
      </c>
      <c r="BH20" s="136" t="str">
        <f t="shared" si="9"/>
        <v/>
      </c>
      <c r="BI20" s="136" t="str">
        <f t="shared" si="10"/>
        <v/>
      </c>
      <c r="BJ20" s="136" t="str">
        <f t="shared" si="11"/>
        <v/>
      </c>
      <c r="BK20" s="136" t="str">
        <f t="shared" si="12"/>
        <v/>
      </c>
      <c r="BL20" s="136" t="str">
        <f t="shared" si="13"/>
        <v/>
      </c>
      <c r="BM20" s="136" t="str">
        <f t="shared" si="14"/>
        <v/>
      </c>
      <c r="BN20" s="136" t="str">
        <f t="shared" si="15"/>
        <v/>
      </c>
      <c r="BO20" s="136" t="str">
        <f t="shared" si="16"/>
        <v/>
      </c>
      <c r="BP20" s="136" t="str">
        <f t="shared" si="17"/>
        <v/>
      </c>
      <c r="BQ20" s="136" t="str">
        <f t="shared" si="18"/>
        <v/>
      </c>
      <c r="BR20" s="136" t="str">
        <f t="shared" si="19"/>
        <v/>
      </c>
      <c r="BS20" s="136" t="str">
        <f t="shared" si="20"/>
        <v/>
      </c>
      <c r="BT20" s="136" t="str">
        <f t="shared" si="21"/>
        <v/>
      </c>
      <c r="BU20" s="136" t="str">
        <f t="shared" si="22"/>
        <v/>
      </c>
      <c r="BV20" s="136" t="str">
        <f t="shared" si="23"/>
        <v/>
      </c>
      <c r="BW20" s="136" t="str">
        <f t="shared" si="24"/>
        <v/>
      </c>
      <c r="BX20" s="136" t="str">
        <f t="shared" si="25"/>
        <v/>
      </c>
      <c r="BY20" s="136" t="str">
        <f t="shared" si="26"/>
        <v/>
      </c>
      <c r="BZ20" s="136" t="str">
        <f t="shared" si="27"/>
        <v/>
      </c>
      <c r="CA20" s="137" t="str">
        <f t="shared" si="28"/>
        <v/>
      </c>
      <c r="CB20" s="135" t="str">
        <f t="shared" si="29"/>
        <v/>
      </c>
      <c r="CC20" s="136" t="str">
        <f t="shared" si="30"/>
        <v/>
      </c>
      <c r="CD20" s="136" t="str">
        <f t="shared" si="31"/>
        <v/>
      </c>
      <c r="CE20" s="136" t="str">
        <f t="shared" si="32"/>
        <v/>
      </c>
      <c r="CF20" s="136" t="str">
        <f t="shared" si="33"/>
        <v/>
      </c>
      <c r="CG20" s="136" t="str">
        <f t="shared" si="34"/>
        <v/>
      </c>
      <c r="CH20" s="136" t="str">
        <f t="shared" si="35"/>
        <v/>
      </c>
      <c r="CI20" s="136" t="str">
        <f t="shared" si="36"/>
        <v/>
      </c>
      <c r="CJ20" s="136" t="str">
        <f t="shared" si="37"/>
        <v/>
      </c>
      <c r="CK20" s="137" t="str">
        <f t="shared" si="38"/>
        <v/>
      </c>
      <c r="CL20" s="135" t="str">
        <f t="shared" si="39"/>
        <v/>
      </c>
      <c r="CM20" s="136" t="str">
        <f t="shared" si="40"/>
        <v/>
      </c>
      <c r="CN20" s="136" t="str">
        <f t="shared" si="41"/>
        <v/>
      </c>
      <c r="CO20" s="137" t="str">
        <f t="shared" si="42"/>
        <v/>
      </c>
      <c r="CP20" s="120"/>
      <c r="CQ20" s="138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40"/>
    </row>
    <row r="21" spans="1:109" ht="17.399999999999999" thickTop="1" thickBot="1" x14ac:dyDescent="0.45">
      <c r="A21" s="7">
        <v>16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0"/>
      <c r="M21" s="10"/>
      <c r="N21" s="10"/>
      <c r="O21" s="209" t="str">
        <f xml:space="preserve"> IF(ISBLANK(L21),"",VLOOKUP(L21,ComboValue!$E$3:$I$15,5,FALSE))</f>
        <v/>
      </c>
      <c r="P21" s="1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35" t="str">
        <f xml:space="preserve"> IF(ISBLANK(C21),"",VLOOKUP(C21,ComboValue!$B$2:$C$11,2,FALSE) &amp; ",") &amp; IF(ISBLANK(D21),"",VLOOKUP(D21,ComboValue!$B$2:$C$11,2,FALSE) &amp; ",") &amp; IF(ISBLANK(E21),"",VLOOKUP(E21,ComboValue!$B$2:$C$11,2,FALSE) &amp; ",") &amp; IF(ISBLANK(F21),"",VLOOKUP(F21,ComboValue!$B$2:$C$11,2,FALSE) &amp; ",") &amp; IF(ISBLANK(G21),"",VLOOKUP(G21,ComboValue!$B$2:$C$11,2,FALSE) &amp; ",") &amp; IF(ISBLANK(H21),"",VLOOKUP(H21,ComboValue!$B$2:$C$11,2,FALSE) &amp; ",") &amp; IF(ISBLANK(I21),"",VLOOKUP(I21,ComboValue!$B$2:$C$11,2,FALSE) &amp; ",") &amp; IF(ISBLANK(J21),"",VLOOKUP(J21,ComboValue!$B$2:$C$11,2,FALSE) &amp; ",") &amp; IF(ISBLANK(K21),"",VLOOKUP(K21,ComboValue!$B$2:$C$11,2,FALSE) &amp; ",")</f>
        <v/>
      </c>
      <c r="AV21" s="136" t="str">
        <f t="shared" si="1"/>
        <v>Tous_Nl</v>
      </c>
      <c r="AW21" s="136" t="str">
        <f>IF(ISBLANK(L21),"",VLOOKUP(L21,ComboValue!$E$2:$G$15,3,FALSE))</f>
        <v/>
      </c>
      <c r="AX21" s="136" t="str">
        <f>IF(ISBLANK(M21),"",VLOOKUP(M21,ComboValue!$K$2:$L$5,2,FALSE))</f>
        <v/>
      </c>
      <c r="AY21" s="161" t="str">
        <f>IF(ISBLANK(Q21),"",VLOOKUP(Q21,ComboValue!$N$2:$O$68,2,FALSE) &amp; ",") &amp; IF(ISBLANK(R21),"",VLOOKUP(R21,ComboValue!$N$2:$O$68,2,FALSE) &amp; ",") &amp; IF(ISBLANK(S21),"",VLOOKUP(S21,ComboValue!$N$2:$O$68,2,FALSE) &amp; ",") &amp; IF(ISBLANK(T21),"",VLOOKUP(T21,ComboValue!$N$2:$O$68,2,FALSE) &amp; ",") &amp; IF(ISBLANK(U21),"",VLOOKUP(U21,ComboValue!$N$2:$O$68,2,FALSE) &amp; ",") &amp; IF(ISBLANK(V21),"",VLOOKUP(V21,ComboValue!$N$2:$O$68,2,FALSE) &amp; ",") &amp; IF(ISBLANK(W21),"",VLOOKUP(W21,ComboValue!$N$2:$O$68,2,FALSE) &amp; ",") &amp; IF(ISBLANK(X21),"",VLOOKUP(X21,ComboValue!$N$2:$O$68,2,FALSE) &amp; ",") &amp; IF(ISBLANK(Y21),"",VLOOKUP(Y21,ComboValue!$N$2:$O$68,2,FALSE) &amp; ",") &amp; IF(ISBLANK(Z21),"",VLOOKUP(Z21,ComboValue!$N$2:$O$68,2,FALSE) &amp; ",") &amp; IF(ISBLANK(AA21),"",VLOOKUP(AA21,ComboValue!$N$2:$O$68,2,FALSE) &amp; ",") &amp; IF(ISBLANK(AB21),"",VLOOKUP(AB21,ComboValue!$N$2:$O$68,2,FALSE) &amp; ",") &amp; IF(ISBLANK(AC21),"",VLOOKUP(AC21,ComboValue!$N$2:$O$68,2,FALSE) &amp; ",") &amp; IF(ISBLANK(AD21),"",VLOOKUP(AD21,ComboValue!$N$2:$O$68,2,FALSE) &amp; ",") &amp; IF(ISBLANK(AE21),"",VLOOKUP(AE21,ComboValue!$N$2:$O$68,2,FALSE) &amp; ",") &amp; IF(ISBLANK(AF21),"",VLOOKUP(AF21,ComboValue!$N$2:$O$68,2,FALSE) &amp; ",") &amp; IF(ISBLANK(AG21),"",VLOOKUP(AG21,ComboValue!$N$2:$O$68,2,FALSE) &amp; ",") &amp; IF(ISBLANK(AH21),"",VLOOKUP(AH21,ComboValue!$N$2:$O$68,2,FALSE) &amp; ",") &amp; IF(ISBLANK(AI21),"",VLOOKUP(AI21,ComboValue!$N$2:$O$68,2,FALSE) &amp; ",") &amp; IF(ISBLANK(AJ21),"",VLOOKUP(AJ21,ComboValue!$N$2:$O$68,2,FALSE) &amp; ",") &amp; IF(ISBLANK(AK21),"",VLOOKUP(AK21,ComboValue!$N$2:$O$68,2,FALSE) &amp; ",") &amp; IF(ISBLANK(AL21),"",VLOOKUP(AL21,ComboValue!$N$2:$O$68,2,FALSE) &amp; ",") &amp; IF(ISBLANK(AM21),"",VLOOKUP(AM21,ComboValue!$N$2:$O$68,2,FALSE) &amp; ",") &amp; IF(ISBLANK(AN21),"",VLOOKUP(AN21,ComboValue!$N$2:$O$68,2,FALSE) &amp; ",") &amp; IF(ISBLANK(AO21),"",VLOOKUP(AO21,ComboValue!$N$2:$O$68,2,FALSE) &amp; ",") &amp; IF(ISBLANK(AP21),"",VLOOKUP(AP21,ComboValue!$N$2:$O$68,2,FALSE) &amp; ",") &amp; IF(ISBLANK(AQ21),"",VLOOKUP(AQ21,ComboValue!$N$2:$O$68,2,FALSE) &amp; ",") &amp; IF(ISBLANK(AR21),"",VLOOKUP(AR21,ComboValue!$N$2:$O$68,2,FALSE) &amp; ",") &amp; IF(ISBLANK(AS21),"",VLOOKUP(AS21,ComboValue!$N$2:$O$68,2,FALSE) &amp; ",") &amp; IF(ISBLANK(AT21),"",VLOOKUP(AT21,ComboValue!$N$2:$O$68,2,FALSE) &amp; ",")</f>
        <v/>
      </c>
      <c r="AZ21" s="162" t="str">
        <f t="shared" si="2"/>
        <v/>
      </c>
      <c r="BA21" s="120"/>
      <c r="BB21" s="135" t="str">
        <f t="shared" si="3"/>
        <v/>
      </c>
      <c r="BC21" s="136" t="str">
        <f t="shared" si="4"/>
        <v/>
      </c>
      <c r="BD21" s="136" t="str">
        <f t="shared" si="5"/>
        <v/>
      </c>
      <c r="BE21" s="136" t="str">
        <f t="shared" si="6"/>
        <v/>
      </c>
      <c r="BF21" s="136" t="str">
        <f t="shared" si="7"/>
        <v/>
      </c>
      <c r="BG21" s="136" t="str">
        <f t="shared" si="8"/>
        <v/>
      </c>
      <c r="BH21" s="136" t="str">
        <f t="shared" si="9"/>
        <v/>
      </c>
      <c r="BI21" s="136" t="str">
        <f t="shared" si="10"/>
        <v/>
      </c>
      <c r="BJ21" s="136" t="str">
        <f t="shared" si="11"/>
        <v/>
      </c>
      <c r="BK21" s="136" t="str">
        <f t="shared" si="12"/>
        <v/>
      </c>
      <c r="BL21" s="136" t="str">
        <f t="shared" si="13"/>
        <v/>
      </c>
      <c r="BM21" s="136" t="str">
        <f t="shared" si="14"/>
        <v/>
      </c>
      <c r="BN21" s="136" t="str">
        <f t="shared" si="15"/>
        <v/>
      </c>
      <c r="BO21" s="136" t="str">
        <f t="shared" si="16"/>
        <v/>
      </c>
      <c r="BP21" s="136" t="str">
        <f t="shared" si="17"/>
        <v/>
      </c>
      <c r="BQ21" s="136" t="str">
        <f t="shared" si="18"/>
        <v/>
      </c>
      <c r="BR21" s="136" t="str">
        <f t="shared" si="19"/>
        <v/>
      </c>
      <c r="BS21" s="136" t="str">
        <f t="shared" si="20"/>
        <v/>
      </c>
      <c r="BT21" s="136" t="str">
        <f t="shared" si="21"/>
        <v/>
      </c>
      <c r="BU21" s="136" t="str">
        <f t="shared" si="22"/>
        <v/>
      </c>
      <c r="BV21" s="136" t="str">
        <f t="shared" si="23"/>
        <v/>
      </c>
      <c r="BW21" s="136" t="str">
        <f t="shared" si="24"/>
        <v/>
      </c>
      <c r="BX21" s="136" t="str">
        <f t="shared" si="25"/>
        <v/>
      </c>
      <c r="BY21" s="136" t="str">
        <f t="shared" si="26"/>
        <v/>
      </c>
      <c r="BZ21" s="136" t="str">
        <f t="shared" si="27"/>
        <v/>
      </c>
      <c r="CA21" s="137" t="str">
        <f t="shared" si="28"/>
        <v/>
      </c>
      <c r="CB21" s="135" t="str">
        <f t="shared" si="29"/>
        <v/>
      </c>
      <c r="CC21" s="136" t="str">
        <f t="shared" si="30"/>
        <v/>
      </c>
      <c r="CD21" s="136" t="str">
        <f t="shared" si="31"/>
        <v/>
      </c>
      <c r="CE21" s="136" t="str">
        <f t="shared" si="32"/>
        <v/>
      </c>
      <c r="CF21" s="136" t="str">
        <f t="shared" si="33"/>
        <v/>
      </c>
      <c r="CG21" s="136" t="str">
        <f t="shared" si="34"/>
        <v/>
      </c>
      <c r="CH21" s="136" t="str">
        <f t="shared" si="35"/>
        <v/>
      </c>
      <c r="CI21" s="136" t="str">
        <f t="shared" si="36"/>
        <v/>
      </c>
      <c r="CJ21" s="136" t="str">
        <f t="shared" si="37"/>
        <v/>
      </c>
      <c r="CK21" s="137" t="str">
        <f t="shared" si="38"/>
        <v/>
      </c>
      <c r="CL21" s="135" t="str">
        <f t="shared" si="39"/>
        <v/>
      </c>
      <c r="CM21" s="136" t="str">
        <f t="shared" si="40"/>
        <v/>
      </c>
      <c r="CN21" s="136" t="str">
        <f t="shared" si="41"/>
        <v/>
      </c>
      <c r="CO21" s="137" t="str">
        <f t="shared" si="42"/>
        <v/>
      </c>
      <c r="CP21" s="120"/>
      <c r="CQ21" s="138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40"/>
    </row>
    <row r="22" spans="1:109" ht="17.399999999999999" thickTop="1" thickBot="1" x14ac:dyDescent="0.45">
      <c r="A22" s="7">
        <v>17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0"/>
      <c r="M22" s="10"/>
      <c r="N22" s="10"/>
      <c r="O22" s="209" t="str">
        <f xml:space="preserve"> IF(ISBLANK(L22),"",VLOOKUP(L22,ComboValue!$E$3:$I$15,5,FALSE))</f>
        <v/>
      </c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35" t="str">
        <f xml:space="preserve"> IF(ISBLANK(C22),"",VLOOKUP(C22,ComboValue!$B$2:$C$11,2,FALSE) &amp; ",") &amp; IF(ISBLANK(D22),"",VLOOKUP(D22,ComboValue!$B$2:$C$11,2,FALSE) &amp; ",") &amp; IF(ISBLANK(E22),"",VLOOKUP(E22,ComboValue!$B$2:$C$11,2,FALSE) &amp; ",") &amp; IF(ISBLANK(F22),"",VLOOKUP(F22,ComboValue!$B$2:$C$11,2,FALSE) &amp; ",") &amp; IF(ISBLANK(G22),"",VLOOKUP(G22,ComboValue!$B$2:$C$11,2,FALSE) &amp; ",") &amp; IF(ISBLANK(H22),"",VLOOKUP(H22,ComboValue!$B$2:$C$11,2,FALSE) &amp; ",") &amp; IF(ISBLANK(I22),"",VLOOKUP(I22,ComboValue!$B$2:$C$11,2,FALSE) &amp; ",") &amp; IF(ISBLANK(J22),"",VLOOKUP(J22,ComboValue!$B$2:$C$11,2,FALSE) &amp; ",") &amp; IF(ISBLANK(K22),"",VLOOKUP(K22,ComboValue!$B$2:$C$11,2,FALSE) &amp; ",")</f>
        <v/>
      </c>
      <c r="AV22" s="136" t="str">
        <f t="shared" si="1"/>
        <v>Tous_Nl</v>
      </c>
      <c r="AW22" s="136" t="str">
        <f>IF(ISBLANK(L22),"",VLOOKUP(L22,ComboValue!$E$2:$G$15,3,FALSE))</f>
        <v/>
      </c>
      <c r="AX22" s="136" t="str">
        <f>IF(ISBLANK(M22),"",VLOOKUP(M22,ComboValue!$K$2:$L$5,2,FALSE))</f>
        <v/>
      </c>
      <c r="AY22" s="161" t="str">
        <f>IF(ISBLANK(Q22),"",VLOOKUP(Q22,ComboValue!$N$2:$O$68,2,FALSE) &amp; ",") &amp; IF(ISBLANK(R22),"",VLOOKUP(R22,ComboValue!$N$2:$O$68,2,FALSE) &amp; ",") &amp; IF(ISBLANK(S22),"",VLOOKUP(S22,ComboValue!$N$2:$O$68,2,FALSE) &amp; ",") &amp; IF(ISBLANK(T22),"",VLOOKUP(T22,ComboValue!$N$2:$O$68,2,FALSE) &amp; ",") &amp; IF(ISBLANK(U22),"",VLOOKUP(U22,ComboValue!$N$2:$O$68,2,FALSE) &amp; ",") &amp; IF(ISBLANK(V22),"",VLOOKUP(V22,ComboValue!$N$2:$O$68,2,FALSE) &amp; ",") &amp; IF(ISBLANK(W22),"",VLOOKUP(W22,ComboValue!$N$2:$O$68,2,FALSE) &amp; ",") &amp; IF(ISBLANK(X22),"",VLOOKUP(X22,ComboValue!$N$2:$O$68,2,FALSE) &amp; ",") &amp; IF(ISBLANK(Y22),"",VLOOKUP(Y22,ComboValue!$N$2:$O$68,2,FALSE) &amp; ",") &amp; IF(ISBLANK(Z22),"",VLOOKUP(Z22,ComboValue!$N$2:$O$68,2,FALSE) &amp; ",") &amp; IF(ISBLANK(AA22),"",VLOOKUP(AA22,ComboValue!$N$2:$O$68,2,FALSE) &amp; ",") &amp; IF(ISBLANK(AB22),"",VLOOKUP(AB22,ComboValue!$N$2:$O$68,2,FALSE) &amp; ",") &amp; IF(ISBLANK(AC22),"",VLOOKUP(AC22,ComboValue!$N$2:$O$68,2,FALSE) &amp; ",") &amp; IF(ISBLANK(AD22),"",VLOOKUP(AD22,ComboValue!$N$2:$O$68,2,FALSE) &amp; ",") &amp; IF(ISBLANK(AE22),"",VLOOKUP(AE22,ComboValue!$N$2:$O$68,2,FALSE) &amp; ",") &amp; IF(ISBLANK(AF22),"",VLOOKUP(AF22,ComboValue!$N$2:$O$68,2,FALSE) &amp; ",") &amp; IF(ISBLANK(AG22),"",VLOOKUP(AG22,ComboValue!$N$2:$O$68,2,FALSE) &amp; ",") &amp; IF(ISBLANK(AH22),"",VLOOKUP(AH22,ComboValue!$N$2:$O$68,2,FALSE) &amp; ",") &amp; IF(ISBLANK(AI22),"",VLOOKUP(AI22,ComboValue!$N$2:$O$68,2,FALSE) &amp; ",") &amp; IF(ISBLANK(AJ22),"",VLOOKUP(AJ22,ComboValue!$N$2:$O$68,2,FALSE) &amp; ",") &amp; IF(ISBLANK(AK22),"",VLOOKUP(AK22,ComboValue!$N$2:$O$68,2,FALSE) &amp; ",") &amp; IF(ISBLANK(AL22),"",VLOOKUP(AL22,ComboValue!$N$2:$O$68,2,FALSE) &amp; ",") &amp; IF(ISBLANK(AM22),"",VLOOKUP(AM22,ComboValue!$N$2:$O$68,2,FALSE) &amp; ",") &amp; IF(ISBLANK(AN22),"",VLOOKUP(AN22,ComboValue!$N$2:$O$68,2,FALSE) &amp; ",") &amp; IF(ISBLANK(AO22),"",VLOOKUP(AO22,ComboValue!$N$2:$O$68,2,FALSE) &amp; ",") &amp; IF(ISBLANK(AP22),"",VLOOKUP(AP22,ComboValue!$N$2:$O$68,2,FALSE) &amp; ",") &amp; IF(ISBLANK(AQ22),"",VLOOKUP(AQ22,ComboValue!$N$2:$O$68,2,FALSE) &amp; ",") &amp; IF(ISBLANK(AR22),"",VLOOKUP(AR22,ComboValue!$N$2:$O$68,2,FALSE) &amp; ",") &amp; IF(ISBLANK(AS22),"",VLOOKUP(AS22,ComboValue!$N$2:$O$68,2,FALSE) &amp; ",") &amp; IF(ISBLANK(AT22),"",VLOOKUP(AT22,ComboValue!$N$2:$O$68,2,FALSE) &amp; ",")</f>
        <v/>
      </c>
      <c r="AZ22" s="162" t="str">
        <f t="shared" si="2"/>
        <v/>
      </c>
      <c r="BA22" s="120"/>
      <c r="BB22" s="135" t="str">
        <f t="shared" si="3"/>
        <v/>
      </c>
      <c r="BC22" s="136" t="str">
        <f t="shared" si="4"/>
        <v/>
      </c>
      <c r="BD22" s="136" t="str">
        <f t="shared" si="5"/>
        <v/>
      </c>
      <c r="BE22" s="136" t="str">
        <f t="shared" si="6"/>
        <v/>
      </c>
      <c r="BF22" s="136" t="str">
        <f t="shared" si="7"/>
        <v/>
      </c>
      <c r="BG22" s="136" t="str">
        <f t="shared" si="8"/>
        <v/>
      </c>
      <c r="BH22" s="136" t="str">
        <f t="shared" si="9"/>
        <v/>
      </c>
      <c r="BI22" s="136" t="str">
        <f t="shared" si="10"/>
        <v/>
      </c>
      <c r="BJ22" s="136" t="str">
        <f t="shared" si="11"/>
        <v/>
      </c>
      <c r="BK22" s="136" t="str">
        <f t="shared" si="12"/>
        <v/>
      </c>
      <c r="BL22" s="136" t="str">
        <f t="shared" si="13"/>
        <v/>
      </c>
      <c r="BM22" s="136" t="str">
        <f t="shared" si="14"/>
        <v/>
      </c>
      <c r="BN22" s="136" t="str">
        <f t="shared" si="15"/>
        <v/>
      </c>
      <c r="BO22" s="136" t="str">
        <f t="shared" si="16"/>
        <v/>
      </c>
      <c r="BP22" s="136" t="str">
        <f t="shared" si="17"/>
        <v/>
      </c>
      <c r="BQ22" s="136" t="str">
        <f t="shared" si="18"/>
        <v/>
      </c>
      <c r="BR22" s="136" t="str">
        <f t="shared" si="19"/>
        <v/>
      </c>
      <c r="BS22" s="136" t="str">
        <f t="shared" si="20"/>
        <v/>
      </c>
      <c r="BT22" s="136" t="str">
        <f t="shared" si="21"/>
        <v/>
      </c>
      <c r="BU22" s="136" t="str">
        <f t="shared" si="22"/>
        <v/>
      </c>
      <c r="BV22" s="136" t="str">
        <f t="shared" si="23"/>
        <v/>
      </c>
      <c r="BW22" s="136" t="str">
        <f t="shared" si="24"/>
        <v/>
      </c>
      <c r="BX22" s="136" t="str">
        <f t="shared" si="25"/>
        <v/>
      </c>
      <c r="BY22" s="136" t="str">
        <f t="shared" si="26"/>
        <v/>
      </c>
      <c r="BZ22" s="136" t="str">
        <f t="shared" si="27"/>
        <v/>
      </c>
      <c r="CA22" s="137" t="str">
        <f t="shared" si="28"/>
        <v/>
      </c>
      <c r="CB22" s="135" t="str">
        <f t="shared" si="29"/>
        <v/>
      </c>
      <c r="CC22" s="136" t="str">
        <f t="shared" si="30"/>
        <v/>
      </c>
      <c r="CD22" s="136" t="str">
        <f t="shared" si="31"/>
        <v/>
      </c>
      <c r="CE22" s="136" t="str">
        <f t="shared" si="32"/>
        <v/>
      </c>
      <c r="CF22" s="136" t="str">
        <f t="shared" si="33"/>
        <v/>
      </c>
      <c r="CG22" s="136" t="str">
        <f t="shared" si="34"/>
        <v/>
      </c>
      <c r="CH22" s="136" t="str">
        <f t="shared" si="35"/>
        <v/>
      </c>
      <c r="CI22" s="136" t="str">
        <f t="shared" si="36"/>
        <v/>
      </c>
      <c r="CJ22" s="136" t="str">
        <f t="shared" si="37"/>
        <v/>
      </c>
      <c r="CK22" s="137" t="str">
        <f t="shared" si="38"/>
        <v/>
      </c>
      <c r="CL22" s="135" t="str">
        <f t="shared" si="39"/>
        <v/>
      </c>
      <c r="CM22" s="136" t="str">
        <f t="shared" si="40"/>
        <v/>
      </c>
      <c r="CN22" s="136" t="str">
        <f t="shared" si="41"/>
        <v/>
      </c>
      <c r="CO22" s="137" t="str">
        <f t="shared" si="42"/>
        <v/>
      </c>
      <c r="CP22" s="120"/>
      <c r="CQ22" s="138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40"/>
    </row>
    <row r="23" spans="1:109" ht="17.399999999999999" thickTop="1" thickBot="1" x14ac:dyDescent="0.45">
      <c r="A23" s="7">
        <v>18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0"/>
      <c r="M23" s="10"/>
      <c r="N23" s="10"/>
      <c r="O23" s="209" t="str">
        <f xml:space="preserve"> IF(ISBLANK(L23),"",VLOOKUP(L23,ComboValue!$E$3:$I$15,5,FALSE))</f>
        <v/>
      </c>
      <c r="P23" s="10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35" t="str">
        <f xml:space="preserve"> IF(ISBLANK(C23),"",VLOOKUP(C23,ComboValue!$B$2:$C$11,2,FALSE) &amp; ",") &amp; IF(ISBLANK(D23),"",VLOOKUP(D23,ComboValue!$B$2:$C$11,2,FALSE) &amp; ",") &amp; IF(ISBLANK(E23),"",VLOOKUP(E23,ComboValue!$B$2:$C$11,2,FALSE) &amp; ",") &amp; IF(ISBLANK(F23),"",VLOOKUP(F23,ComboValue!$B$2:$C$11,2,FALSE) &amp; ",") &amp; IF(ISBLANK(G23),"",VLOOKUP(G23,ComboValue!$B$2:$C$11,2,FALSE) &amp; ",") &amp; IF(ISBLANK(H23),"",VLOOKUP(H23,ComboValue!$B$2:$C$11,2,FALSE) &amp; ",") &amp; IF(ISBLANK(I23),"",VLOOKUP(I23,ComboValue!$B$2:$C$11,2,FALSE) &amp; ",") &amp; IF(ISBLANK(J23),"",VLOOKUP(J23,ComboValue!$B$2:$C$11,2,FALSE) &amp; ",") &amp; IF(ISBLANK(K23),"",VLOOKUP(K23,ComboValue!$B$2:$C$11,2,FALSE) &amp; ",")</f>
        <v/>
      </c>
      <c r="AV23" s="136" t="str">
        <f t="shared" si="1"/>
        <v>Tous_Nl</v>
      </c>
      <c r="AW23" s="136" t="str">
        <f>IF(ISBLANK(L23),"",VLOOKUP(L23,ComboValue!$E$2:$G$15,3,FALSE))</f>
        <v/>
      </c>
      <c r="AX23" s="136" t="str">
        <f>IF(ISBLANK(M23),"",VLOOKUP(M23,ComboValue!$K$2:$L$5,2,FALSE))</f>
        <v/>
      </c>
      <c r="AY23" s="161" t="str">
        <f>IF(ISBLANK(Q23),"",VLOOKUP(Q23,ComboValue!$N$2:$O$68,2,FALSE) &amp; ",") &amp; IF(ISBLANK(R23),"",VLOOKUP(R23,ComboValue!$N$2:$O$68,2,FALSE) &amp; ",") &amp; IF(ISBLANK(S23),"",VLOOKUP(S23,ComboValue!$N$2:$O$68,2,FALSE) &amp; ",") &amp; IF(ISBLANK(T23),"",VLOOKUP(T23,ComboValue!$N$2:$O$68,2,FALSE) &amp; ",") &amp; IF(ISBLANK(U23),"",VLOOKUP(U23,ComboValue!$N$2:$O$68,2,FALSE) &amp; ",") &amp; IF(ISBLANK(V23),"",VLOOKUP(V23,ComboValue!$N$2:$O$68,2,FALSE) &amp; ",") &amp; IF(ISBLANK(W23),"",VLOOKUP(W23,ComboValue!$N$2:$O$68,2,FALSE) &amp; ",") &amp; IF(ISBLANK(X23),"",VLOOKUP(X23,ComboValue!$N$2:$O$68,2,FALSE) &amp; ",") &amp; IF(ISBLANK(Y23),"",VLOOKUP(Y23,ComboValue!$N$2:$O$68,2,FALSE) &amp; ",") &amp; IF(ISBLANK(Z23),"",VLOOKUP(Z23,ComboValue!$N$2:$O$68,2,FALSE) &amp; ",") &amp; IF(ISBLANK(AA23),"",VLOOKUP(AA23,ComboValue!$N$2:$O$68,2,FALSE) &amp; ",") &amp; IF(ISBLANK(AB23),"",VLOOKUP(AB23,ComboValue!$N$2:$O$68,2,FALSE) &amp; ",") &amp; IF(ISBLANK(AC23),"",VLOOKUP(AC23,ComboValue!$N$2:$O$68,2,FALSE) &amp; ",") &amp; IF(ISBLANK(AD23),"",VLOOKUP(AD23,ComboValue!$N$2:$O$68,2,FALSE) &amp; ",") &amp; IF(ISBLANK(AE23),"",VLOOKUP(AE23,ComboValue!$N$2:$O$68,2,FALSE) &amp; ",") &amp; IF(ISBLANK(AF23),"",VLOOKUP(AF23,ComboValue!$N$2:$O$68,2,FALSE) &amp; ",") &amp; IF(ISBLANK(AG23),"",VLOOKUP(AG23,ComboValue!$N$2:$O$68,2,FALSE) &amp; ",") &amp; IF(ISBLANK(AH23),"",VLOOKUP(AH23,ComboValue!$N$2:$O$68,2,FALSE) &amp; ",") &amp; IF(ISBLANK(AI23),"",VLOOKUP(AI23,ComboValue!$N$2:$O$68,2,FALSE) &amp; ",") &amp; IF(ISBLANK(AJ23),"",VLOOKUP(AJ23,ComboValue!$N$2:$O$68,2,FALSE) &amp; ",") &amp; IF(ISBLANK(AK23),"",VLOOKUP(AK23,ComboValue!$N$2:$O$68,2,FALSE) &amp; ",") &amp; IF(ISBLANK(AL23),"",VLOOKUP(AL23,ComboValue!$N$2:$O$68,2,FALSE) &amp; ",") &amp; IF(ISBLANK(AM23),"",VLOOKUP(AM23,ComboValue!$N$2:$O$68,2,FALSE) &amp; ",") &amp; IF(ISBLANK(AN23),"",VLOOKUP(AN23,ComboValue!$N$2:$O$68,2,FALSE) &amp; ",") &amp; IF(ISBLANK(AO23),"",VLOOKUP(AO23,ComboValue!$N$2:$O$68,2,FALSE) &amp; ",") &amp; IF(ISBLANK(AP23),"",VLOOKUP(AP23,ComboValue!$N$2:$O$68,2,FALSE) &amp; ",") &amp; IF(ISBLANK(AQ23),"",VLOOKUP(AQ23,ComboValue!$N$2:$O$68,2,FALSE) &amp; ",") &amp; IF(ISBLANK(AR23),"",VLOOKUP(AR23,ComboValue!$N$2:$O$68,2,FALSE) &amp; ",") &amp; IF(ISBLANK(AS23),"",VLOOKUP(AS23,ComboValue!$N$2:$O$68,2,FALSE) &amp; ",") &amp; IF(ISBLANK(AT23),"",VLOOKUP(AT23,ComboValue!$N$2:$O$68,2,FALSE) &amp; ",")</f>
        <v/>
      </c>
      <c r="AZ23" s="162" t="str">
        <f t="shared" si="2"/>
        <v/>
      </c>
      <c r="BA23" s="120"/>
      <c r="BB23" s="135" t="str">
        <f t="shared" si="3"/>
        <v/>
      </c>
      <c r="BC23" s="136" t="str">
        <f t="shared" si="4"/>
        <v/>
      </c>
      <c r="BD23" s="136" t="str">
        <f t="shared" si="5"/>
        <v/>
      </c>
      <c r="BE23" s="136" t="str">
        <f t="shared" si="6"/>
        <v/>
      </c>
      <c r="BF23" s="136" t="str">
        <f t="shared" si="7"/>
        <v/>
      </c>
      <c r="BG23" s="136" t="str">
        <f t="shared" si="8"/>
        <v/>
      </c>
      <c r="BH23" s="136" t="str">
        <f t="shared" si="9"/>
        <v/>
      </c>
      <c r="BI23" s="136" t="str">
        <f t="shared" si="10"/>
        <v/>
      </c>
      <c r="BJ23" s="136" t="str">
        <f t="shared" si="11"/>
        <v/>
      </c>
      <c r="BK23" s="136" t="str">
        <f t="shared" si="12"/>
        <v/>
      </c>
      <c r="BL23" s="136" t="str">
        <f t="shared" si="13"/>
        <v/>
      </c>
      <c r="BM23" s="136" t="str">
        <f t="shared" si="14"/>
        <v/>
      </c>
      <c r="BN23" s="136" t="str">
        <f t="shared" si="15"/>
        <v/>
      </c>
      <c r="BO23" s="136" t="str">
        <f t="shared" si="16"/>
        <v/>
      </c>
      <c r="BP23" s="136" t="str">
        <f t="shared" si="17"/>
        <v/>
      </c>
      <c r="BQ23" s="136" t="str">
        <f t="shared" si="18"/>
        <v/>
      </c>
      <c r="BR23" s="136" t="str">
        <f t="shared" si="19"/>
        <v/>
      </c>
      <c r="BS23" s="136" t="str">
        <f t="shared" si="20"/>
        <v/>
      </c>
      <c r="BT23" s="136" t="str">
        <f t="shared" si="21"/>
        <v/>
      </c>
      <c r="BU23" s="136" t="str">
        <f t="shared" si="22"/>
        <v/>
      </c>
      <c r="BV23" s="136" t="str">
        <f t="shared" si="23"/>
        <v/>
      </c>
      <c r="BW23" s="136" t="str">
        <f t="shared" si="24"/>
        <v/>
      </c>
      <c r="BX23" s="136" t="str">
        <f t="shared" si="25"/>
        <v/>
      </c>
      <c r="BY23" s="136" t="str">
        <f t="shared" si="26"/>
        <v/>
      </c>
      <c r="BZ23" s="136" t="str">
        <f t="shared" si="27"/>
        <v/>
      </c>
      <c r="CA23" s="137" t="str">
        <f t="shared" si="28"/>
        <v/>
      </c>
      <c r="CB23" s="135" t="str">
        <f t="shared" si="29"/>
        <v/>
      </c>
      <c r="CC23" s="136" t="str">
        <f t="shared" si="30"/>
        <v/>
      </c>
      <c r="CD23" s="136" t="str">
        <f t="shared" si="31"/>
        <v/>
      </c>
      <c r="CE23" s="136" t="str">
        <f t="shared" si="32"/>
        <v/>
      </c>
      <c r="CF23" s="136" t="str">
        <f t="shared" si="33"/>
        <v/>
      </c>
      <c r="CG23" s="136" t="str">
        <f t="shared" si="34"/>
        <v/>
      </c>
      <c r="CH23" s="136" t="str">
        <f t="shared" si="35"/>
        <v/>
      </c>
      <c r="CI23" s="136" t="str">
        <f t="shared" si="36"/>
        <v/>
      </c>
      <c r="CJ23" s="136" t="str">
        <f t="shared" si="37"/>
        <v/>
      </c>
      <c r="CK23" s="137" t="str">
        <f t="shared" si="38"/>
        <v/>
      </c>
      <c r="CL23" s="135" t="str">
        <f t="shared" si="39"/>
        <v/>
      </c>
      <c r="CM23" s="136" t="str">
        <f t="shared" si="40"/>
        <v/>
      </c>
      <c r="CN23" s="136" t="str">
        <f t="shared" si="41"/>
        <v/>
      </c>
      <c r="CO23" s="137" t="str">
        <f t="shared" si="42"/>
        <v/>
      </c>
      <c r="CP23" s="120"/>
      <c r="CQ23" s="138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40"/>
    </row>
    <row r="24" spans="1:109" ht="17.399999999999999" thickTop="1" thickBot="1" x14ac:dyDescent="0.45">
      <c r="A24" s="7">
        <v>19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0"/>
      <c r="M24" s="10"/>
      <c r="N24" s="10"/>
      <c r="O24" s="209" t="str">
        <f xml:space="preserve"> IF(ISBLANK(L24),"",VLOOKUP(L24,ComboValue!$E$3:$I$15,5,FALSE))</f>
        <v/>
      </c>
      <c r="P24" s="10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35" t="str">
        <f xml:space="preserve"> IF(ISBLANK(C24),"",VLOOKUP(C24,ComboValue!$B$2:$C$11,2,FALSE) &amp; ",") &amp; IF(ISBLANK(D24),"",VLOOKUP(D24,ComboValue!$B$2:$C$11,2,FALSE) &amp; ",") &amp; IF(ISBLANK(E24),"",VLOOKUP(E24,ComboValue!$B$2:$C$11,2,FALSE) &amp; ",") &amp; IF(ISBLANK(F24),"",VLOOKUP(F24,ComboValue!$B$2:$C$11,2,FALSE) &amp; ",") &amp; IF(ISBLANK(G24),"",VLOOKUP(G24,ComboValue!$B$2:$C$11,2,FALSE) &amp; ",") &amp; IF(ISBLANK(H24),"",VLOOKUP(H24,ComboValue!$B$2:$C$11,2,FALSE) &amp; ",") &amp; IF(ISBLANK(I24),"",VLOOKUP(I24,ComboValue!$B$2:$C$11,2,FALSE) &amp; ",") &amp; IF(ISBLANK(J24),"",VLOOKUP(J24,ComboValue!$B$2:$C$11,2,FALSE) &amp; ",") &amp; IF(ISBLANK(K24),"",VLOOKUP(K24,ComboValue!$B$2:$C$11,2,FALSE) &amp; ",")</f>
        <v/>
      </c>
      <c r="AV24" s="136" t="str">
        <f t="shared" si="1"/>
        <v>Tous_Nl</v>
      </c>
      <c r="AW24" s="136" t="str">
        <f>IF(ISBLANK(L24),"",VLOOKUP(L24,ComboValue!$E$2:$G$15,3,FALSE))</f>
        <v/>
      </c>
      <c r="AX24" s="136" t="str">
        <f>IF(ISBLANK(M24),"",VLOOKUP(M24,ComboValue!$K$2:$L$5,2,FALSE))</f>
        <v/>
      </c>
      <c r="AY24" s="161" t="str">
        <f>IF(ISBLANK(Q24),"",VLOOKUP(Q24,ComboValue!$N$2:$O$68,2,FALSE) &amp; ",") &amp; IF(ISBLANK(R24),"",VLOOKUP(R24,ComboValue!$N$2:$O$68,2,FALSE) &amp; ",") &amp; IF(ISBLANK(S24),"",VLOOKUP(S24,ComboValue!$N$2:$O$68,2,FALSE) &amp; ",") &amp; IF(ISBLANK(T24),"",VLOOKUP(T24,ComboValue!$N$2:$O$68,2,FALSE) &amp; ",") &amp; IF(ISBLANK(U24),"",VLOOKUP(U24,ComboValue!$N$2:$O$68,2,FALSE) &amp; ",") &amp; IF(ISBLANK(V24),"",VLOOKUP(V24,ComboValue!$N$2:$O$68,2,FALSE) &amp; ",") &amp; IF(ISBLANK(W24),"",VLOOKUP(W24,ComboValue!$N$2:$O$68,2,FALSE) &amp; ",") &amp; IF(ISBLANK(X24),"",VLOOKUP(X24,ComboValue!$N$2:$O$68,2,FALSE) &amp; ",") &amp; IF(ISBLANK(Y24),"",VLOOKUP(Y24,ComboValue!$N$2:$O$68,2,FALSE) &amp; ",") &amp; IF(ISBLANK(Z24),"",VLOOKUP(Z24,ComboValue!$N$2:$O$68,2,FALSE) &amp; ",") &amp; IF(ISBLANK(AA24),"",VLOOKUP(AA24,ComboValue!$N$2:$O$68,2,FALSE) &amp; ",") &amp; IF(ISBLANK(AB24),"",VLOOKUP(AB24,ComboValue!$N$2:$O$68,2,FALSE) &amp; ",") &amp; IF(ISBLANK(AC24),"",VLOOKUP(AC24,ComboValue!$N$2:$O$68,2,FALSE) &amp; ",") &amp; IF(ISBLANK(AD24),"",VLOOKUP(AD24,ComboValue!$N$2:$O$68,2,FALSE) &amp; ",") &amp; IF(ISBLANK(AE24),"",VLOOKUP(AE24,ComboValue!$N$2:$O$68,2,FALSE) &amp; ",") &amp; IF(ISBLANK(AF24),"",VLOOKUP(AF24,ComboValue!$N$2:$O$68,2,FALSE) &amp; ",") &amp; IF(ISBLANK(AG24),"",VLOOKUP(AG24,ComboValue!$N$2:$O$68,2,FALSE) &amp; ",") &amp; IF(ISBLANK(AH24),"",VLOOKUP(AH24,ComboValue!$N$2:$O$68,2,FALSE) &amp; ",") &amp; IF(ISBLANK(AI24),"",VLOOKUP(AI24,ComboValue!$N$2:$O$68,2,FALSE) &amp; ",") &amp; IF(ISBLANK(AJ24),"",VLOOKUP(AJ24,ComboValue!$N$2:$O$68,2,FALSE) &amp; ",") &amp; IF(ISBLANK(AK24),"",VLOOKUP(AK24,ComboValue!$N$2:$O$68,2,FALSE) &amp; ",") &amp; IF(ISBLANK(AL24),"",VLOOKUP(AL24,ComboValue!$N$2:$O$68,2,FALSE) &amp; ",") &amp; IF(ISBLANK(AM24),"",VLOOKUP(AM24,ComboValue!$N$2:$O$68,2,FALSE) &amp; ",") &amp; IF(ISBLANK(AN24),"",VLOOKUP(AN24,ComboValue!$N$2:$O$68,2,FALSE) &amp; ",") &amp; IF(ISBLANK(AO24),"",VLOOKUP(AO24,ComboValue!$N$2:$O$68,2,FALSE) &amp; ",") &amp; IF(ISBLANK(AP24),"",VLOOKUP(AP24,ComboValue!$N$2:$O$68,2,FALSE) &amp; ",") &amp; IF(ISBLANK(AQ24),"",VLOOKUP(AQ24,ComboValue!$N$2:$O$68,2,FALSE) &amp; ",") &amp; IF(ISBLANK(AR24),"",VLOOKUP(AR24,ComboValue!$N$2:$O$68,2,FALSE) &amp; ",") &amp; IF(ISBLANK(AS24),"",VLOOKUP(AS24,ComboValue!$N$2:$O$68,2,FALSE) &amp; ",") &amp; IF(ISBLANK(AT24),"",VLOOKUP(AT24,ComboValue!$N$2:$O$68,2,FALSE) &amp; ",")</f>
        <v/>
      </c>
      <c r="AZ24" s="162" t="str">
        <f t="shared" si="2"/>
        <v/>
      </c>
      <c r="BA24" s="120"/>
      <c r="BB24" s="135" t="str">
        <f t="shared" si="3"/>
        <v/>
      </c>
      <c r="BC24" s="136" t="str">
        <f t="shared" si="4"/>
        <v/>
      </c>
      <c r="BD24" s="136" t="str">
        <f t="shared" si="5"/>
        <v/>
      </c>
      <c r="BE24" s="136" t="str">
        <f t="shared" si="6"/>
        <v/>
      </c>
      <c r="BF24" s="136" t="str">
        <f t="shared" si="7"/>
        <v/>
      </c>
      <c r="BG24" s="136" t="str">
        <f t="shared" si="8"/>
        <v/>
      </c>
      <c r="BH24" s="136" t="str">
        <f t="shared" si="9"/>
        <v/>
      </c>
      <c r="BI24" s="136" t="str">
        <f t="shared" si="10"/>
        <v/>
      </c>
      <c r="BJ24" s="136" t="str">
        <f t="shared" si="11"/>
        <v/>
      </c>
      <c r="BK24" s="136" t="str">
        <f t="shared" si="12"/>
        <v/>
      </c>
      <c r="BL24" s="136" t="str">
        <f t="shared" si="13"/>
        <v/>
      </c>
      <c r="BM24" s="136" t="str">
        <f t="shared" si="14"/>
        <v/>
      </c>
      <c r="BN24" s="136" t="str">
        <f t="shared" si="15"/>
        <v/>
      </c>
      <c r="BO24" s="136" t="str">
        <f t="shared" si="16"/>
        <v/>
      </c>
      <c r="BP24" s="136" t="str">
        <f t="shared" si="17"/>
        <v/>
      </c>
      <c r="BQ24" s="136" t="str">
        <f t="shared" si="18"/>
        <v/>
      </c>
      <c r="BR24" s="136" t="str">
        <f t="shared" si="19"/>
        <v/>
      </c>
      <c r="BS24" s="136" t="str">
        <f t="shared" si="20"/>
        <v/>
      </c>
      <c r="BT24" s="136" t="str">
        <f t="shared" si="21"/>
        <v/>
      </c>
      <c r="BU24" s="136" t="str">
        <f t="shared" si="22"/>
        <v/>
      </c>
      <c r="BV24" s="136" t="str">
        <f t="shared" si="23"/>
        <v/>
      </c>
      <c r="BW24" s="136" t="str">
        <f t="shared" si="24"/>
        <v/>
      </c>
      <c r="BX24" s="136" t="str">
        <f t="shared" si="25"/>
        <v/>
      </c>
      <c r="BY24" s="136" t="str">
        <f t="shared" si="26"/>
        <v/>
      </c>
      <c r="BZ24" s="136" t="str">
        <f t="shared" si="27"/>
        <v/>
      </c>
      <c r="CA24" s="137" t="str">
        <f t="shared" si="28"/>
        <v/>
      </c>
      <c r="CB24" s="135" t="str">
        <f t="shared" si="29"/>
        <v/>
      </c>
      <c r="CC24" s="136" t="str">
        <f t="shared" si="30"/>
        <v/>
      </c>
      <c r="CD24" s="136" t="str">
        <f t="shared" si="31"/>
        <v/>
      </c>
      <c r="CE24" s="136" t="str">
        <f t="shared" si="32"/>
        <v/>
      </c>
      <c r="CF24" s="136" t="str">
        <f t="shared" si="33"/>
        <v/>
      </c>
      <c r="CG24" s="136" t="str">
        <f t="shared" si="34"/>
        <v/>
      </c>
      <c r="CH24" s="136" t="str">
        <f t="shared" si="35"/>
        <v/>
      </c>
      <c r="CI24" s="136" t="str">
        <f t="shared" si="36"/>
        <v/>
      </c>
      <c r="CJ24" s="136" t="str">
        <f t="shared" si="37"/>
        <v/>
      </c>
      <c r="CK24" s="137" t="str">
        <f t="shared" si="38"/>
        <v/>
      </c>
      <c r="CL24" s="135" t="str">
        <f t="shared" si="39"/>
        <v/>
      </c>
      <c r="CM24" s="136" t="str">
        <f t="shared" si="40"/>
        <v/>
      </c>
      <c r="CN24" s="136" t="str">
        <f t="shared" si="41"/>
        <v/>
      </c>
      <c r="CO24" s="137" t="str">
        <f t="shared" si="42"/>
        <v/>
      </c>
      <c r="CP24" s="120"/>
      <c r="CQ24" s="138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40"/>
    </row>
    <row r="25" spans="1:109" ht="17.399999999999999" thickTop="1" thickBot="1" x14ac:dyDescent="0.45">
      <c r="A25" s="7">
        <v>20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0"/>
      <c r="M25" s="10"/>
      <c r="N25" s="10"/>
      <c r="O25" s="209" t="str">
        <f xml:space="preserve"> IF(ISBLANK(L25),"",VLOOKUP(L25,ComboValue!$E$3:$I$15,5,FALSE))</f>
        <v/>
      </c>
      <c r="P25" s="10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35" t="str">
        <f xml:space="preserve"> IF(ISBLANK(C25),"",VLOOKUP(C25,ComboValue!$B$2:$C$11,2,FALSE) &amp; ",") &amp; IF(ISBLANK(D25),"",VLOOKUP(D25,ComboValue!$B$2:$C$11,2,FALSE) &amp; ",") &amp; IF(ISBLANK(E25),"",VLOOKUP(E25,ComboValue!$B$2:$C$11,2,FALSE) &amp; ",") &amp; IF(ISBLANK(F25),"",VLOOKUP(F25,ComboValue!$B$2:$C$11,2,FALSE) &amp; ",") &amp; IF(ISBLANK(G25),"",VLOOKUP(G25,ComboValue!$B$2:$C$11,2,FALSE) &amp; ",") &amp; IF(ISBLANK(H25),"",VLOOKUP(H25,ComboValue!$B$2:$C$11,2,FALSE) &amp; ",") &amp; IF(ISBLANK(I25),"",VLOOKUP(I25,ComboValue!$B$2:$C$11,2,FALSE) &amp; ",") &amp; IF(ISBLANK(J25),"",VLOOKUP(J25,ComboValue!$B$2:$C$11,2,FALSE) &amp; ",") &amp; IF(ISBLANK(K25),"",VLOOKUP(K25,ComboValue!$B$2:$C$11,2,FALSE) &amp; ",")</f>
        <v/>
      </c>
      <c r="AV25" s="136" t="str">
        <f t="shared" si="1"/>
        <v>Tous_Nl</v>
      </c>
      <c r="AW25" s="136" t="str">
        <f>IF(ISBLANK(L25),"",VLOOKUP(L25,ComboValue!$E$2:$G$15,3,FALSE))</f>
        <v/>
      </c>
      <c r="AX25" s="136" t="str">
        <f>IF(ISBLANK(M25),"",VLOOKUP(M25,ComboValue!$K$2:$L$5,2,FALSE))</f>
        <v/>
      </c>
      <c r="AY25" s="161" t="str">
        <f>IF(ISBLANK(Q25),"",VLOOKUP(Q25,ComboValue!$N$2:$O$68,2,FALSE) &amp; ",") &amp; IF(ISBLANK(R25),"",VLOOKUP(R25,ComboValue!$N$2:$O$68,2,FALSE) &amp; ",") &amp; IF(ISBLANK(S25),"",VLOOKUP(S25,ComboValue!$N$2:$O$68,2,FALSE) &amp; ",") &amp; IF(ISBLANK(T25),"",VLOOKUP(T25,ComboValue!$N$2:$O$68,2,FALSE) &amp; ",") &amp; IF(ISBLANK(U25),"",VLOOKUP(U25,ComboValue!$N$2:$O$68,2,FALSE) &amp; ",") &amp; IF(ISBLANK(V25),"",VLOOKUP(V25,ComboValue!$N$2:$O$68,2,FALSE) &amp; ",") &amp; IF(ISBLANK(W25),"",VLOOKUP(W25,ComboValue!$N$2:$O$68,2,FALSE) &amp; ",") &amp; IF(ISBLANK(X25),"",VLOOKUP(X25,ComboValue!$N$2:$O$68,2,FALSE) &amp; ",") &amp; IF(ISBLANK(Y25),"",VLOOKUP(Y25,ComboValue!$N$2:$O$68,2,FALSE) &amp; ",") &amp; IF(ISBLANK(Z25),"",VLOOKUP(Z25,ComboValue!$N$2:$O$68,2,FALSE) &amp; ",") &amp; IF(ISBLANK(AA25),"",VLOOKUP(AA25,ComboValue!$N$2:$O$68,2,FALSE) &amp; ",") &amp; IF(ISBLANK(AB25),"",VLOOKUP(AB25,ComboValue!$N$2:$O$68,2,FALSE) &amp; ",") &amp; IF(ISBLANK(AC25),"",VLOOKUP(AC25,ComboValue!$N$2:$O$68,2,FALSE) &amp; ",") &amp; IF(ISBLANK(AD25),"",VLOOKUP(AD25,ComboValue!$N$2:$O$68,2,FALSE) &amp; ",") &amp; IF(ISBLANK(AE25),"",VLOOKUP(AE25,ComboValue!$N$2:$O$68,2,FALSE) &amp; ",") &amp; IF(ISBLANK(AF25),"",VLOOKUP(AF25,ComboValue!$N$2:$O$68,2,FALSE) &amp; ",") &amp; IF(ISBLANK(AG25),"",VLOOKUP(AG25,ComboValue!$N$2:$O$68,2,FALSE) &amp; ",") &amp; IF(ISBLANK(AH25),"",VLOOKUP(AH25,ComboValue!$N$2:$O$68,2,FALSE) &amp; ",") &amp; IF(ISBLANK(AI25),"",VLOOKUP(AI25,ComboValue!$N$2:$O$68,2,FALSE) &amp; ",") &amp; IF(ISBLANK(AJ25),"",VLOOKUP(AJ25,ComboValue!$N$2:$O$68,2,FALSE) &amp; ",") &amp; IF(ISBLANK(AK25),"",VLOOKUP(AK25,ComboValue!$N$2:$O$68,2,FALSE) &amp; ",") &amp; IF(ISBLANK(AL25),"",VLOOKUP(AL25,ComboValue!$N$2:$O$68,2,FALSE) &amp; ",") &amp; IF(ISBLANK(AM25),"",VLOOKUP(AM25,ComboValue!$N$2:$O$68,2,FALSE) &amp; ",") &amp; IF(ISBLANK(AN25),"",VLOOKUP(AN25,ComboValue!$N$2:$O$68,2,FALSE) &amp; ",") &amp; IF(ISBLANK(AO25),"",VLOOKUP(AO25,ComboValue!$N$2:$O$68,2,FALSE) &amp; ",") &amp; IF(ISBLANK(AP25),"",VLOOKUP(AP25,ComboValue!$N$2:$O$68,2,FALSE) &amp; ",") &amp; IF(ISBLANK(AQ25),"",VLOOKUP(AQ25,ComboValue!$N$2:$O$68,2,FALSE) &amp; ",") &amp; IF(ISBLANK(AR25),"",VLOOKUP(AR25,ComboValue!$N$2:$O$68,2,FALSE) &amp; ",") &amp; IF(ISBLANK(AS25),"",VLOOKUP(AS25,ComboValue!$N$2:$O$68,2,FALSE) &amp; ",") &amp; IF(ISBLANK(AT25),"",VLOOKUP(AT25,ComboValue!$N$2:$O$68,2,FALSE) &amp; ",")</f>
        <v/>
      </c>
      <c r="AZ25" s="162" t="str">
        <f t="shared" si="2"/>
        <v/>
      </c>
      <c r="BA25" s="120"/>
      <c r="BB25" s="135" t="str">
        <f t="shared" si="3"/>
        <v/>
      </c>
      <c r="BC25" s="136" t="str">
        <f t="shared" si="4"/>
        <v/>
      </c>
      <c r="BD25" s="136" t="str">
        <f t="shared" si="5"/>
        <v/>
      </c>
      <c r="BE25" s="136" t="str">
        <f t="shared" si="6"/>
        <v/>
      </c>
      <c r="BF25" s="136" t="str">
        <f t="shared" si="7"/>
        <v/>
      </c>
      <c r="BG25" s="136" t="str">
        <f t="shared" si="8"/>
        <v/>
      </c>
      <c r="BH25" s="136" t="str">
        <f t="shared" si="9"/>
        <v/>
      </c>
      <c r="BI25" s="136" t="str">
        <f t="shared" si="10"/>
        <v/>
      </c>
      <c r="BJ25" s="136" t="str">
        <f t="shared" si="11"/>
        <v/>
      </c>
      <c r="BK25" s="136" t="str">
        <f t="shared" si="12"/>
        <v/>
      </c>
      <c r="BL25" s="136" t="str">
        <f t="shared" si="13"/>
        <v/>
      </c>
      <c r="BM25" s="136" t="str">
        <f t="shared" si="14"/>
        <v/>
      </c>
      <c r="BN25" s="136" t="str">
        <f t="shared" si="15"/>
        <v/>
      </c>
      <c r="BO25" s="136" t="str">
        <f t="shared" si="16"/>
        <v/>
      </c>
      <c r="BP25" s="136" t="str">
        <f t="shared" si="17"/>
        <v/>
      </c>
      <c r="BQ25" s="136" t="str">
        <f t="shared" si="18"/>
        <v/>
      </c>
      <c r="BR25" s="136" t="str">
        <f t="shared" si="19"/>
        <v/>
      </c>
      <c r="BS25" s="136" t="str">
        <f t="shared" si="20"/>
        <v/>
      </c>
      <c r="BT25" s="136" t="str">
        <f t="shared" si="21"/>
        <v/>
      </c>
      <c r="BU25" s="136" t="str">
        <f t="shared" si="22"/>
        <v/>
      </c>
      <c r="BV25" s="136" t="str">
        <f t="shared" si="23"/>
        <v/>
      </c>
      <c r="BW25" s="136" t="str">
        <f t="shared" si="24"/>
        <v/>
      </c>
      <c r="BX25" s="136" t="str">
        <f t="shared" si="25"/>
        <v/>
      </c>
      <c r="BY25" s="136" t="str">
        <f t="shared" si="26"/>
        <v/>
      </c>
      <c r="BZ25" s="136" t="str">
        <f t="shared" si="27"/>
        <v/>
      </c>
      <c r="CA25" s="137" t="str">
        <f t="shared" si="28"/>
        <v/>
      </c>
      <c r="CB25" s="135" t="str">
        <f t="shared" si="29"/>
        <v/>
      </c>
      <c r="CC25" s="136" t="str">
        <f t="shared" si="30"/>
        <v/>
      </c>
      <c r="CD25" s="136" t="str">
        <f t="shared" si="31"/>
        <v/>
      </c>
      <c r="CE25" s="136" t="str">
        <f t="shared" si="32"/>
        <v/>
      </c>
      <c r="CF25" s="136" t="str">
        <f t="shared" si="33"/>
        <v/>
      </c>
      <c r="CG25" s="136" t="str">
        <f t="shared" si="34"/>
        <v/>
      </c>
      <c r="CH25" s="136" t="str">
        <f t="shared" si="35"/>
        <v/>
      </c>
      <c r="CI25" s="136" t="str">
        <f t="shared" si="36"/>
        <v/>
      </c>
      <c r="CJ25" s="136" t="str">
        <f t="shared" si="37"/>
        <v/>
      </c>
      <c r="CK25" s="137" t="str">
        <f t="shared" si="38"/>
        <v/>
      </c>
      <c r="CL25" s="135" t="str">
        <f t="shared" si="39"/>
        <v/>
      </c>
      <c r="CM25" s="136" t="str">
        <f t="shared" si="40"/>
        <v/>
      </c>
      <c r="CN25" s="136" t="str">
        <f t="shared" si="41"/>
        <v/>
      </c>
      <c r="CO25" s="137" t="str">
        <f t="shared" si="42"/>
        <v/>
      </c>
      <c r="CP25" s="120"/>
      <c r="CQ25" s="138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40"/>
    </row>
    <row r="26" spans="1:109" ht="17.399999999999999" thickTop="1" thickBot="1" x14ac:dyDescent="0.45">
      <c r="A26" s="7">
        <v>21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0"/>
      <c r="M26" s="10"/>
      <c r="N26" s="10"/>
      <c r="O26" s="209" t="str">
        <f xml:space="preserve"> IF(ISBLANK(L26),"",VLOOKUP(L26,ComboValue!$E$3:$I$15,5,FALSE))</f>
        <v/>
      </c>
      <c r="P26" s="10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35" t="str">
        <f xml:space="preserve"> IF(ISBLANK(C26),"",VLOOKUP(C26,ComboValue!$B$2:$C$11,2,FALSE) &amp; ",") &amp; IF(ISBLANK(D26),"",VLOOKUP(D26,ComboValue!$B$2:$C$11,2,FALSE) &amp; ",") &amp; IF(ISBLANK(E26),"",VLOOKUP(E26,ComboValue!$B$2:$C$11,2,FALSE) &amp; ",") &amp; IF(ISBLANK(F26),"",VLOOKUP(F26,ComboValue!$B$2:$C$11,2,FALSE) &amp; ",") &amp; IF(ISBLANK(G26),"",VLOOKUP(G26,ComboValue!$B$2:$C$11,2,FALSE) &amp; ",") &amp; IF(ISBLANK(H26),"",VLOOKUP(H26,ComboValue!$B$2:$C$11,2,FALSE) &amp; ",") &amp; IF(ISBLANK(I26),"",VLOOKUP(I26,ComboValue!$B$2:$C$11,2,FALSE) &amp; ",") &amp; IF(ISBLANK(J26),"",VLOOKUP(J26,ComboValue!$B$2:$C$11,2,FALSE) &amp; ",") &amp; IF(ISBLANK(K26),"",VLOOKUP(K26,ComboValue!$B$2:$C$11,2,FALSE) &amp; ",")</f>
        <v/>
      </c>
      <c r="AV26" s="136" t="str">
        <f t="shared" si="1"/>
        <v>Tous_Nl</v>
      </c>
      <c r="AW26" s="136" t="str">
        <f>IF(ISBLANK(L26),"",VLOOKUP(L26,ComboValue!$E$2:$G$15,3,FALSE))</f>
        <v/>
      </c>
      <c r="AX26" s="136" t="str">
        <f>IF(ISBLANK(M26),"",VLOOKUP(M26,ComboValue!$K$2:$L$5,2,FALSE))</f>
        <v/>
      </c>
      <c r="AY26" s="161" t="str">
        <f>IF(ISBLANK(Q26),"",VLOOKUP(Q26,ComboValue!$N$2:$O$68,2,FALSE) &amp; ",") &amp; IF(ISBLANK(R26),"",VLOOKUP(R26,ComboValue!$N$2:$O$68,2,FALSE) &amp; ",") &amp; IF(ISBLANK(S26),"",VLOOKUP(S26,ComboValue!$N$2:$O$68,2,FALSE) &amp; ",") &amp; IF(ISBLANK(T26),"",VLOOKUP(T26,ComboValue!$N$2:$O$68,2,FALSE) &amp; ",") &amp; IF(ISBLANK(U26),"",VLOOKUP(U26,ComboValue!$N$2:$O$68,2,FALSE) &amp; ",") &amp; IF(ISBLANK(V26),"",VLOOKUP(V26,ComboValue!$N$2:$O$68,2,FALSE) &amp; ",") &amp; IF(ISBLANK(W26),"",VLOOKUP(W26,ComboValue!$N$2:$O$68,2,FALSE) &amp; ",") &amp; IF(ISBLANK(X26),"",VLOOKUP(X26,ComboValue!$N$2:$O$68,2,FALSE) &amp; ",") &amp; IF(ISBLANK(Y26),"",VLOOKUP(Y26,ComboValue!$N$2:$O$68,2,FALSE) &amp; ",") &amp; IF(ISBLANK(Z26),"",VLOOKUP(Z26,ComboValue!$N$2:$O$68,2,FALSE) &amp; ",") &amp; IF(ISBLANK(AA26),"",VLOOKUP(AA26,ComboValue!$N$2:$O$68,2,FALSE) &amp; ",") &amp; IF(ISBLANK(AB26),"",VLOOKUP(AB26,ComboValue!$N$2:$O$68,2,FALSE) &amp; ",") &amp; IF(ISBLANK(AC26),"",VLOOKUP(AC26,ComboValue!$N$2:$O$68,2,FALSE) &amp; ",") &amp; IF(ISBLANK(AD26),"",VLOOKUP(AD26,ComboValue!$N$2:$O$68,2,FALSE) &amp; ",") &amp; IF(ISBLANK(AE26),"",VLOOKUP(AE26,ComboValue!$N$2:$O$68,2,FALSE) &amp; ",") &amp; IF(ISBLANK(AF26),"",VLOOKUP(AF26,ComboValue!$N$2:$O$68,2,FALSE) &amp; ",") &amp; IF(ISBLANK(AG26),"",VLOOKUP(AG26,ComboValue!$N$2:$O$68,2,FALSE) &amp; ",") &amp; IF(ISBLANK(AH26),"",VLOOKUP(AH26,ComboValue!$N$2:$O$68,2,FALSE) &amp; ",") &amp; IF(ISBLANK(AI26),"",VLOOKUP(AI26,ComboValue!$N$2:$O$68,2,FALSE) &amp; ",") &amp; IF(ISBLANK(AJ26),"",VLOOKUP(AJ26,ComboValue!$N$2:$O$68,2,FALSE) &amp; ",") &amp; IF(ISBLANK(AK26),"",VLOOKUP(AK26,ComboValue!$N$2:$O$68,2,FALSE) &amp; ",") &amp; IF(ISBLANK(AL26),"",VLOOKUP(AL26,ComboValue!$N$2:$O$68,2,FALSE) &amp; ",") &amp; IF(ISBLANK(AM26),"",VLOOKUP(AM26,ComboValue!$N$2:$O$68,2,FALSE) &amp; ",") &amp; IF(ISBLANK(AN26),"",VLOOKUP(AN26,ComboValue!$N$2:$O$68,2,FALSE) &amp; ",") &amp; IF(ISBLANK(AO26),"",VLOOKUP(AO26,ComboValue!$N$2:$O$68,2,FALSE) &amp; ",") &amp; IF(ISBLANK(AP26),"",VLOOKUP(AP26,ComboValue!$N$2:$O$68,2,FALSE) &amp; ",") &amp; IF(ISBLANK(AQ26),"",VLOOKUP(AQ26,ComboValue!$N$2:$O$68,2,FALSE) &amp; ",") &amp; IF(ISBLANK(AR26),"",VLOOKUP(AR26,ComboValue!$N$2:$O$68,2,FALSE) &amp; ",") &amp; IF(ISBLANK(AS26),"",VLOOKUP(AS26,ComboValue!$N$2:$O$68,2,FALSE) &amp; ",") &amp; IF(ISBLANK(AT26),"",VLOOKUP(AT26,ComboValue!$N$2:$O$68,2,FALSE) &amp; ",")</f>
        <v/>
      </c>
      <c r="AZ26" s="162" t="str">
        <f t="shared" si="2"/>
        <v/>
      </c>
      <c r="BA26" s="120"/>
      <c r="BB26" s="135" t="str">
        <f t="shared" si="3"/>
        <v/>
      </c>
      <c r="BC26" s="136" t="str">
        <f t="shared" si="4"/>
        <v/>
      </c>
      <c r="BD26" s="136" t="str">
        <f t="shared" si="5"/>
        <v/>
      </c>
      <c r="BE26" s="136" t="str">
        <f t="shared" si="6"/>
        <v/>
      </c>
      <c r="BF26" s="136" t="str">
        <f t="shared" si="7"/>
        <v/>
      </c>
      <c r="BG26" s="136" t="str">
        <f t="shared" si="8"/>
        <v/>
      </c>
      <c r="BH26" s="136" t="str">
        <f t="shared" si="9"/>
        <v/>
      </c>
      <c r="BI26" s="136" t="str">
        <f t="shared" si="10"/>
        <v/>
      </c>
      <c r="BJ26" s="136" t="str">
        <f t="shared" si="11"/>
        <v/>
      </c>
      <c r="BK26" s="136" t="str">
        <f t="shared" si="12"/>
        <v/>
      </c>
      <c r="BL26" s="136" t="str">
        <f t="shared" si="13"/>
        <v/>
      </c>
      <c r="BM26" s="136" t="str">
        <f t="shared" si="14"/>
        <v/>
      </c>
      <c r="BN26" s="136" t="str">
        <f t="shared" si="15"/>
        <v/>
      </c>
      <c r="BO26" s="136" t="str">
        <f t="shared" si="16"/>
        <v/>
      </c>
      <c r="BP26" s="136" t="str">
        <f t="shared" si="17"/>
        <v/>
      </c>
      <c r="BQ26" s="136" t="str">
        <f t="shared" si="18"/>
        <v/>
      </c>
      <c r="BR26" s="136" t="str">
        <f t="shared" si="19"/>
        <v/>
      </c>
      <c r="BS26" s="136" t="str">
        <f t="shared" si="20"/>
        <v/>
      </c>
      <c r="BT26" s="136" t="str">
        <f t="shared" si="21"/>
        <v/>
      </c>
      <c r="BU26" s="136" t="str">
        <f t="shared" si="22"/>
        <v/>
      </c>
      <c r="BV26" s="136" t="str">
        <f t="shared" si="23"/>
        <v/>
      </c>
      <c r="BW26" s="136" t="str">
        <f t="shared" si="24"/>
        <v/>
      </c>
      <c r="BX26" s="136" t="str">
        <f t="shared" si="25"/>
        <v/>
      </c>
      <c r="BY26" s="136" t="str">
        <f t="shared" si="26"/>
        <v/>
      </c>
      <c r="BZ26" s="136" t="str">
        <f t="shared" si="27"/>
        <v/>
      </c>
      <c r="CA26" s="137" t="str">
        <f t="shared" si="28"/>
        <v/>
      </c>
      <c r="CB26" s="135" t="str">
        <f t="shared" si="29"/>
        <v/>
      </c>
      <c r="CC26" s="136" t="str">
        <f t="shared" si="30"/>
        <v/>
      </c>
      <c r="CD26" s="136" t="str">
        <f t="shared" si="31"/>
        <v/>
      </c>
      <c r="CE26" s="136" t="str">
        <f t="shared" si="32"/>
        <v/>
      </c>
      <c r="CF26" s="136" t="str">
        <f t="shared" si="33"/>
        <v/>
      </c>
      <c r="CG26" s="136" t="str">
        <f t="shared" si="34"/>
        <v/>
      </c>
      <c r="CH26" s="136" t="str">
        <f t="shared" si="35"/>
        <v/>
      </c>
      <c r="CI26" s="136" t="str">
        <f t="shared" si="36"/>
        <v/>
      </c>
      <c r="CJ26" s="136" t="str">
        <f t="shared" si="37"/>
        <v/>
      </c>
      <c r="CK26" s="137" t="str">
        <f t="shared" si="38"/>
        <v/>
      </c>
      <c r="CL26" s="135" t="str">
        <f t="shared" si="39"/>
        <v/>
      </c>
      <c r="CM26" s="136" t="str">
        <f t="shared" si="40"/>
        <v/>
      </c>
      <c r="CN26" s="136" t="str">
        <f t="shared" si="41"/>
        <v/>
      </c>
      <c r="CO26" s="137" t="str">
        <f t="shared" si="42"/>
        <v/>
      </c>
      <c r="CP26" s="120"/>
      <c r="CQ26" s="138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40"/>
    </row>
    <row r="27" spans="1:109" ht="17.399999999999999" thickTop="1" thickBot="1" x14ac:dyDescent="0.45">
      <c r="A27" s="7">
        <v>22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0"/>
      <c r="M27" s="10"/>
      <c r="N27" s="10"/>
      <c r="O27" s="209" t="str">
        <f xml:space="preserve"> IF(ISBLANK(L27),"",VLOOKUP(L27,ComboValue!$E$3:$I$15,5,FALSE))</f>
        <v/>
      </c>
      <c r="P27" s="10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35" t="str">
        <f xml:space="preserve"> IF(ISBLANK(C27),"",VLOOKUP(C27,ComboValue!$B$2:$C$11,2,FALSE) &amp; ",") &amp; IF(ISBLANK(D27),"",VLOOKUP(D27,ComboValue!$B$2:$C$11,2,FALSE) &amp; ",") &amp; IF(ISBLANK(E27),"",VLOOKUP(E27,ComboValue!$B$2:$C$11,2,FALSE) &amp; ",") &amp; IF(ISBLANK(F27),"",VLOOKUP(F27,ComboValue!$B$2:$C$11,2,FALSE) &amp; ",") &amp; IF(ISBLANK(G27),"",VLOOKUP(G27,ComboValue!$B$2:$C$11,2,FALSE) &amp; ",") &amp; IF(ISBLANK(H27),"",VLOOKUP(H27,ComboValue!$B$2:$C$11,2,FALSE) &amp; ",") &amp; IF(ISBLANK(I27),"",VLOOKUP(I27,ComboValue!$B$2:$C$11,2,FALSE) &amp; ",") &amp; IF(ISBLANK(J27),"",VLOOKUP(J27,ComboValue!$B$2:$C$11,2,FALSE) &amp; ",") &amp; IF(ISBLANK(K27),"",VLOOKUP(K27,ComboValue!$B$2:$C$11,2,FALSE) &amp; ",")</f>
        <v/>
      </c>
      <c r="AV27" s="136" t="str">
        <f t="shared" si="1"/>
        <v>Tous_Nl</v>
      </c>
      <c r="AW27" s="136" t="str">
        <f>IF(ISBLANK(L27),"",VLOOKUP(L27,ComboValue!$E$2:$G$15,3,FALSE))</f>
        <v/>
      </c>
      <c r="AX27" s="136" t="str">
        <f>IF(ISBLANK(M27),"",VLOOKUP(M27,ComboValue!$K$2:$L$5,2,FALSE))</f>
        <v/>
      </c>
      <c r="AY27" s="161" t="str">
        <f>IF(ISBLANK(Q27),"",VLOOKUP(Q27,ComboValue!$N$2:$O$68,2,FALSE) &amp; ",") &amp; IF(ISBLANK(R27),"",VLOOKUP(R27,ComboValue!$N$2:$O$68,2,FALSE) &amp; ",") &amp; IF(ISBLANK(S27),"",VLOOKUP(S27,ComboValue!$N$2:$O$68,2,FALSE) &amp; ",") &amp; IF(ISBLANK(T27),"",VLOOKUP(T27,ComboValue!$N$2:$O$68,2,FALSE) &amp; ",") &amp; IF(ISBLANK(U27),"",VLOOKUP(U27,ComboValue!$N$2:$O$68,2,FALSE) &amp; ",") &amp; IF(ISBLANK(V27),"",VLOOKUP(V27,ComboValue!$N$2:$O$68,2,FALSE) &amp; ",") &amp; IF(ISBLANK(W27),"",VLOOKUP(W27,ComboValue!$N$2:$O$68,2,FALSE) &amp; ",") &amp; IF(ISBLANK(X27),"",VLOOKUP(X27,ComboValue!$N$2:$O$68,2,FALSE) &amp; ",") &amp; IF(ISBLANK(Y27),"",VLOOKUP(Y27,ComboValue!$N$2:$O$68,2,FALSE) &amp; ",") &amp; IF(ISBLANK(Z27),"",VLOOKUP(Z27,ComboValue!$N$2:$O$68,2,FALSE) &amp; ",") &amp; IF(ISBLANK(AA27),"",VLOOKUP(AA27,ComboValue!$N$2:$O$68,2,FALSE) &amp; ",") &amp; IF(ISBLANK(AB27),"",VLOOKUP(AB27,ComboValue!$N$2:$O$68,2,FALSE) &amp; ",") &amp; IF(ISBLANK(AC27),"",VLOOKUP(AC27,ComboValue!$N$2:$O$68,2,FALSE) &amp; ",") &amp; IF(ISBLANK(AD27),"",VLOOKUP(AD27,ComboValue!$N$2:$O$68,2,FALSE) &amp; ",") &amp; IF(ISBLANK(AE27),"",VLOOKUP(AE27,ComboValue!$N$2:$O$68,2,FALSE) &amp; ",") &amp; IF(ISBLANK(AF27),"",VLOOKUP(AF27,ComboValue!$N$2:$O$68,2,FALSE) &amp; ",") &amp; IF(ISBLANK(AG27),"",VLOOKUP(AG27,ComboValue!$N$2:$O$68,2,FALSE) &amp; ",") &amp; IF(ISBLANK(AH27),"",VLOOKUP(AH27,ComboValue!$N$2:$O$68,2,FALSE) &amp; ",") &amp; IF(ISBLANK(AI27),"",VLOOKUP(AI27,ComboValue!$N$2:$O$68,2,FALSE) &amp; ",") &amp; IF(ISBLANK(AJ27),"",VLOOKUP(AJ27,ComboValue!$N$2:$O$68,2,FALSE) &amp; ",") &amp; IF(ISBLANK(AK27),"",VLOOKUP(AK27,ComboValue!$N$2:$O$68,2,FALSE) &amp; ",") &amp; IF(ISBLANK(AL27),"",VLOOKUP(AL27,ComboValue!$N$2:$O$68,2,FALSE) &amp; ",") &amp; IF(ISBLANK(AM27),"",VLOOKUP(AM27,ComboValue!$N$2:$O$68,2,FALSE) &amp; ",") &amp; IF(ISBLANK(AN27),"",VLOOKUP(AN27,ComboValue!$N$2:$O$68,2,FALSE) &amp; ",") &amp; IF(ISBLANK(AO27),"",VLOOKUP(AO27,ComboValue!$N$2:$O$68,2,FALSE) &amp; ",") &amp; IF(ISBLANK(AP27),"",VLOOKUP(AP27,ComboValue!$N$2:$O$68,2,FALSE) &amp; ",") &amp; IF(ISBLANK(AQ27),"",VLOOKUP(AQ27,ComboValue!$N$2:$O$68,2,FALSE) &amp; ",") &amp; IF(ISBLANK(AR27),"",VLOOKUP(AR27,ComboValue!$N$2:$O$68,2,FALSE) &amp; ",") &amp; IF(ISBLANK(AS27),"",VLOOKUP(AS27,ComboValue!$N$2:$O$68,2,FALSE) &amp; ",") &amp; IF(ISBLANK(AT27),"",VLOOKUP(AT27,ComboValue!$N$2:$O$68,2,FALSE) &amp; ",")</f>
        <v/>
      </c>
      <c r="AZ27" s="162" t="str">
        <f t="shared" si="2"/>
        <v/>
      </c>
      <c r="BA27" s="120"/>
      <c r="BB27" s="135" t="str">
        <f t="shared" si="3"/>
        <v/>
      </c>
      <c r="BC27" s="136" t="str">
        <f t="shared" si="4"/>
        <v/>
      </c>
      <c r="BD27" s="136" t="str">
        <f t="shared" si="5"/>
        <v/>
      </c>
      <c r="BE27" s="136" t="str">
        <f t="shared" si="6"/>
        <v/>
      </c>
      <c r="BF27" s="136" t="str">
        <f t="shared" si="7"/>
        <v/>
      </c>
      <c r="BG27" s="136" t="str">
        <f t="shared" si="8"/>
        <v/>
      </c>
      <c r="BH27" s="136" t="str">
        <f t="shared" si="9"/>
        <v/>
      </c>
      <c r="BI27" s="136" t="str">
        <f t="shared" si="10"/>
        <v/>
      </c>
      <c r="BJ27" s="136" t="str">
        <f t="shared" si="11"/>
        <v/>
      </c>
      <c r="BK27" s="136" t="str">
        <f t="shared" si="12"/>
        <v/>
      </c>
      <c r="BL27" s="136" t="str">
        <f t="shared" si="13"/>
        <v/>
      </c>
      <c r="BM27" s="136" t="str">
        <f t="shared" si="14"/>
        <v/>
      </c>
      <c r="BN27" s="136" t="str">
        <f t="shared" si="15"/>
        <v/>
      </c>
      <c r="BO27" s="136" t="str">
        <f t="shared" si="16"/>
        <v/>
      </c>
      <c r="BP27" s="136" t="str">
        <f t="shared" si="17"/>
        <v/>
      </c>
      <c r="BQ27" s="136" t="str">
        <f t="shared" si="18"/>
        <v/>
      </c>
      <c r="BR27" s="136" t="str">
        <f t="shared" si="19"/>
        <v/>
      </c>
      <c r="BS27" s="136" t="str">
        <f t="shared" si="20"/>
        <v/>
      </c>
      <c r="BT27" s="136" t="str">
        <f t="shared" si="21"/>
        <v/>
      </c>
      <c r="BU27" s="136" t="str">
        <f t="shared" si="22"/>
        <v/>
      </c>
      <c r="BV27" s="136" t="str">
        <f t="shared" si="23"/>
        <v/>
      </c>
      <c r="BW27" s="136" t="str">
        <f t="shared" si="24"/>
        <v/>
      </c>
      <c r="BX27" s="136" t="str">
        <f t="shared" si="25"/>
        <v/>
      </c>
      <c r="BY27" s="136" t="str">
        <f t="shared" si="26"/>
        <v/>
      </c>
      <c r="BZ27" s="136" t="str">
        <f t="shared" si="27"/>
        <v/>
      </c>
      <c r="CA27" s="137" t="str">
        <f t="shared" si="28"/>
        <v/>
      </c>
      <c r="CB27" s="135" t="str">
        <f t="shared" si="29"/>
        <v/>
      </c>
      <c r="CC27" s="136" t="str">
        <f t="shared" si="30"/>
        <v/>
      </c>
      <c r="CD27" s="136" t="str">
        <f t="shared" si="31"/>
        <v/>
      </c>
      <c r="CE27" s="136" t="str">
        <f t="shared" si="32"/>
        <v/>
      </c>
      <c r="CF27" s="136" t="str">
        <f t="shared" si="33"/>
        <v/>
      </c>
      <c r="CG27" s="136" t="str">
        <f t="shared" si="34"/>
        <v/>
      </c>
      <c r="CH27" s="136" t="str">
        <f t="shared" si="35"/>
        <v/>
      </c>
      <c r="CI27" s="136" t="str">
        <f t="shared" si="36"/>
        <v/>
      </c>
      <c r="CJ27" s="136" t="str">
        <f t="shared" si="37"/>
        <v/>
      </c>
      <c r="CK27" s="137" t="str">
        <f t="shared" si="38"/>
        <v/>
      </c>
      <c r="CL27" s="135" t="str">
        <f t="shared" si="39"/>
        <v/>
      </c>
      <c r="CM27" s="136" t="str">
        <f t="shared" si="40"/>
        <v/>
      </c>
      <c r="CN27" s="136" t="str">
        <f t="shared" si="41"/>
        <v/>
      </c>
      <c r="CO27" s="137" t="str">
        <f t="shared" si="42"/>
        <v/>
      </c>
      <c r="CP27" s="120"/>
      <c r="CQ27" s="138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40"/>
    </row>
    <row r="28" spans="1:109" ht="17.399999999999999" thickTop="1" thickBot="1" x14ac:dyDescent="0.45">
      <c r="A28" s="7">
        <v>23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0"/>
      <c r="M28" s="10"/>
      <c r="N28" s="10"/>
      <c r="O28" s="209" t="str">
        <f xml:space="preserve"> IF(ISBLANK(L28),"",VLOOKUP(L28,ComboValue!$E$3:$I$15,5,FALSE))</f>
        <v/>
      </c>
      <c r="P28" s="10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35" t="str">
        <f xml:space="preserve"> IF(ISBLANK(C28),"",VLOOKUP(C28,ComboValue!$B$2:$C$11,2,FALSE) &amp; ",") &amp; IF(ISBLANK(D28),"",VLOOKUP(D28,ComboValue!$B$2:$C$11,2,FALSE) &amp; ",") &amp; IF(ISBLANK(E28),"",VLOOKUP(E28,ComboValue!$B$2:$C$11,2,FALSE) &amp; ",") &amp; IF(ISBLANK(F28),"",VLOOKUP(F28,ComboValue!$B$2:$C$11,2,FALSE) &amp; ",") &amp; IF(ISBLANK(G28),"",VLOOKUP(G28,ComboValue!$B$2:$C$11,2,FALSE) &amp; ",") &amp; IF(ISBLANK(H28),"",VLOOKUP(H28,ComboValue!$B$2:$C$11,2,FALSE) &amp; ",") &amp; IF(ISBLANK(I28),"",VLOOKUP(I28,ComboValue!$B$2:$C$11,2,FALSE) &amp; ",") &amp; IF(ISBLANK(J28),"",VLOOKUP(J28,ComboValue!$B$2:$C$11,2,FALSE) &amp; ",") &amp; IF(ISBLANK(K28),"",VLOOKUP(K28,ComboValue!$B$2:$C$11,2,FALSE) &amp; ",")</f>
        <v/>
      </c>
      <c r="AV28" s="136" t="str">
        <f t="shared" si="1"/>
        <v>Tous_Nl</v>
      </c>
      <c r="AW28" s="136" t="str">
        <f>IF(ISBLANK(L28),"",VLOOKUP(L28,ComboValue!$E$2:$G$15,3,FALSE))</f>
        <v/>
      </c>
      <c r="AX28" s="136" t="str">
        <f>IF(ISBLANK(M28),"",VLOOKUP(M28,ComboValue!$K$2:$L$5,2,FALSE))</f>
        <v/>
      </c>
      <c r="AY28" s="161" t="str">
        <f>IF(ISBLANK(Q28),"",VLOOKUP(Q28,ComboValue!$N$2:$O$68,2,FALSE) &amp; ",") &amp; IF(ISBLANK(R28),"",VLOOKUP(R28,ComboValue!$N$2:$O$68,2,FALSE) &amp; ",") &amp; IF(ISBLANK(S28),"",VLOOKUP(S28,ComboValue!$N$2:$O$68,2,FALSE) &amp; ",") &amp; IF(ISBLANK(T28),"",VLOOKUP(T28,ComboValue!$N$2:$O$68,2,FALSE) &amp; ",") &amp; IF(ISBLANK(U28),"",VLOOKUP(U28,ComboValue!$N$2:$O$68,2,FALSE) &amp; ",") &amp; IF(ISBLANK(V28),"",VLOOKUP(V28,ComboValue!$N$2:$O$68,2,FALSE) &amp; ",") &amp; IF(ISBLANK(W28),"",VLOOKUP(W28,ComboValue!$N$2:$O$68,2,FALSE) &amp; ",") &amp; IF(ISBLANK(X28),"",VLOOKUP(X28,ComboValue!$N$2:$O$68,2,FALSE) &amp; ",") &amp; IF(ISBLANK(Y28),"",VLOOKUP(Y28,ComboValue!$N$2:$O$68,2,FALSE) &amp; ",") &amp; IF(ISBLANK(Z28),"",VLOOKUP(Z28,ComboValue!$N$2:$O$68,2,FALSE) &amp; ",") &amp; IF(ISBLANK(AA28),"",VLOOKUP(AA28,ComboValue!$N$2:$O$68,2,FALSE) &amp; ",") &amp; IF(ISBLANK(AB28),"",VLOOKUP(AB28,ComboValue!$N$2:$O$68,2,FALSE) &amp; ",") &amp; IF(ISBLANK(AC28),"",VLOOKUP(AC28,ComboValue!$N$2:$O$68,2,FALSE) &amp; ",") &amp; IF(ISBLANK(AD28),"",VLOOKUP(AD28,ComboValue!$N$2:$O$68,2,FALSE) &amp; ",") &amp; IF(ISBLANK(AE28),"",VLOOKUP(AE28,ComboValue!$N$2:$O$68,2,FALSE) &amp; ",") &amp; IF(ISBLANK(AF28),"",VLOOKUP(AF28,ComboValue!$N$2:$O$68,2,FALSE) &amp; ",") &amp; IF(ISBLANK(AG28),"",VLOOKUP(AG28,ComboValue!$N$2:$O$68,2,FALSE) &amp; ",") &amp; IF(ISBLANK(AH28),"",VLOOKUP(AH28,ComboValue!$N$2:$O$68,2,FALSE) &amp; ",") &amp; IF(ISBLANK(AI28),"",VLOOKUP(AI28,ComboValue!$N$2:$O$68,2,FALSE) &amp; ",") &amp; IF(ISBLANK(AJ28),"",VLOOKUP(AJ28,ComboValue!$N$2:$O$68,2,FALSE) &amp; ",") &amp; IF(ISBLANK(AK28),"",VLOOKUP(AK28,ComboValue!$N$2:$O$68,2,FALSE) &amp; ",") &amp; IF(ISBLANK(AL28),"",VLOOKUP(AL28,ComboValue!$N$2:$O$68,2,FALSE) &amp; ",") &amp; IF(ISBLANK(AM28),"",VLOOKUP(AM28,ComboValue!$N$2:$O$68,2,FALSE) &amp; ",") &amp; IF(ISBLANK(AN28),"",VLOOKUP(AN28,ComboValue!$N$2:$O$68,2,FALSE) &amp; ",") &amp; IF(ISBLANK(AO28),"",VLOOKUP(AO28,ComboValue!$N$2:$O$68,2,FALSE) &amp; ",") &amp; IF(ISBLANK(AP28),"",VLOOKUP(AP28,ComboValue!$N$2:$O$68,2,FALSE) &amp; ",") &amp; IF(ISBLANK(AQ28),"",VLOOKUP(AQ28,ComboValue!$N$2:$O$68,2,FALSE) &amp; ",") &amp; IF(ISBLANK(AR28),"",VLOOKUP(AR28,ComboValue!$N$2:$O$68,2,FALSE) &amp; ",") &amp; IF(ISBLANK(AS28),"",VLOOKUP(AS28,ComboValue!$N$2:$O$68,2,FALSE) &amp; ",") &amp; IF(ISBLANK(AT28),"",VLOOKUP(AT28,ComboValue!$N$2:$O$68,2,FALSE) &amp; ",")</f>
        <v/>
      </c>
      <c r="AZ28" s="162" t="str">
        <f t="shared" si="2"/>
        <v/>
      </c>
      <c r="BA28" s="120"/>
      <c r="BB28" s="135" t="str">
        <f t="shared" si="3"/>
        <v/>
      </c>
      <c r="BC28" s="136" t="str">
        <f t="shared" si="4"/>
        <v/>
      </c>
      <c r="BD28" s="136" t="str">
        <f t="shared" si="5"/>
        <v/>
      </c>
      <c r="BE28" s="136" t="str">
        <f t="shared" si="6"/>
        <v/>
      </c>
      <c r="BF28" s="136" t="str">
        <f t="shared" si="7"/>
        <v/>
      </c>
      <c r="BG28" s="136" t="str">
        <f t="shared" si="8"/>
        <v/>
      </c>
      <c r="BH28" s="136" t="str">
        <f t="shared" si="9"/>
        <v/>
      </c>
      <c r="BI28" s="136" t="str">
        <f t="shared" si="10"/>
        <v/>
      </c>
      <c r="BJ28" s="136" t="str">
        <f t="shared" si="11"/>
        <v/>
      </c>
      <c r="BK28" s="136" t="str">
        <f t="shared" si="12"/>
        <v/>
      </c>
      <c r="BL28" s="136" t="str">
        <f t="shared" si="13"/>
        <v/>
      </c>
      <c r="BM28" s="136" t="str">
        <f t="shared" si="14"/>
        <v/>
      </c>
      <c r="BN28" s="136" t="str">
        <f t="shared" si="15"/>
        <v/>
      </c>
      <c r="BO28" s="136" t="str">
        <f t="shared" si="16"/>
        <v/>
      </c>
      <c r="BP28" s="136" t="str">
        <f t="shared" si="17"/>
        <v/>
      </c>
      <c r="BQ28" s="136" t="str">
        <f t="shared" si="18"/>
        <v/>
      </c>
      <c r="BR28" s="136" t="str">
        <f t="shared" si="19"/>
        <v/>
      </c>
      <c r="BS28" s="136" t="str">
        <f t="shared" si="20"/>
        <v/>
      </c>
      <c r="BT28" s="136" t="str">
        <f t="shared" si="21"/>
        <v/>
      </c>
      <c r="BU28" s="136" t="str">
        <f t="shared" si="22"/>
        <v/>
      </c>
      <c r="BV28" s="136" t="str">
        <f t="shared" si="23"/>
        <v/>
      </c>
      <c r="BW28" s="136" t="str">
        <f t="shared" si="24"/>
        <v/>
      </c>
      <c r="BX28" s="136" t="str">
        <f t="shared" si="25"/>
        <v/>
      </c>
      <c r="BY28" s="136" t="str">
        <f t="shared" si="26"/>
        <v/>
      </c>
      <c r="BZ28" s="136" t="str">
        <f t="shared" si="27"/>
        <v/>
      </c>
      <c r="CA28" s="137" t="str">
        <f t="shared" si="28"/>
        <v/>
      </c>
      <c r="CB28" s="135" t="str">
        <f t="shared" si="29"/>
        <v/>
      </c>
      <c r="CC28" s="136" t="str">
        <f t="shared" si="30"/>
        <v/>
      </c>
      <c r="CD28" s="136" t="str">
        <f t="shared" si="31"/>
        <v/>
      </c>
      <c r="CE28" s="136" t="str">
        <f t="shared" si="32"/>
        <v/>
      </c>
      <c r="CF28" s="136" t="str">
        <f t="shared" si="33"/>
        <v/>
      </c>
      <c r="CG28" s="136" t="str">
        <f t="shared" si="34"/>
        <v/>
      </c>
      <c r="CH28" s="136" t="str">
        <f t="shared" si="35"/>
        <v/>
      </c>
      <c r="CI28" s="136" t="str">
        <f t="shared" si="36"/>
        <v/>
      </c>
      <c r="CJ28" s="136" t="str">
        <f t="shared" si="37"/>
        <v/>
      </c>
      <c r="CK28" s="137" t="str">
        <f t="shared" si="38"/>
        <v/>
      </c>
      <c r="CL28" s="135" t="str">
        <f t="shared" si="39"/>
        <v/>
      </c>
      <c r="CM28" s="136" t="str">
        <f t="shared" si="40"/>
        <v/>
      </c>
      <c r="CN28" s="136" t="str">
        <f t="shared" si="41"/>
        <v/>
      </c>
      <c r="CO28" s="137" t="str">
        <f t="shared" si="42"/>
        <v/>
      </c>
      <c r="CP28" s="120"/>
      <c r="CQ28" s="138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40"/>
    </row>
    <row r="29" spans="1:109" ht="17.399999999999999" thickTop="1" thickBot="1" x14ac:dyDescent="0.45">
      <c r="A29" s="7">
        <v>24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0"/>
      <c r="M29" s="10"/>
      <c r="N29" s="10"/>
      <c r="O29" s="209" t="str">
        <f xml:space="preserve"> IF(ISBLANK(L29),"",VLOOKUP(L29,ComboValue!$E$3:$I$15,5,FALSE))</f>
        <v/>
      </c>
      <c r="P29" s="10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35" t="str">
        <f xml:space="preserve"> IF(ISBLANK(C29),"",VLOOKUP(C29,ComboValue!$B$2:$C$11,2,FALSE) &amp; ",") &amp; IF(ISBLANK(D29),"",VLOOKUP(D29,ComboValue!$B$2:$C$11,2,FALSE) &amp; ",") &amp; IF(ISBLANK(E29),"",VLOOKUP(E29,ComboValue!$B$2:$C$11,2,FALSE) &amp; ",") &amp; IF(ISBLANK(F29),"",VLOOKUP(F29,ComboValue!$B$2:$C$11,2,FALSE) &amp; ",") &amp; IF(ISBLANK(G29),"",VLOOKUP(G29,ComboValue!$B$2:$C$11,2,FALSE) &amp; ",") &amp; IF(ISBLANK(H29),"",VLOOKUP(H29,ComboValue!$B$2:$C$11,2,FALSE) &amp; ",") &amp; IF(ISBLANK(I29),"",VLOOKUP(I29,ComboValue!$B$2:$C$11,2,FALSE) &amp; ",") &amp; IF(ISBLANK(J29),"",VLOOKUP(J29,ComboValue!$B$2:$C$11,2,FALSE) &amp; ",") &amp; IF(ISBLANK(K29),"",VLOOKUP(K29,ComboValue!$B$2:$C$11,2,FALSE) &amp; ",")</f>
        <v/>
      </c>
      <c r="AV29" s="136" t="str">
        <f t="shared" si="1"/>
        <v>Tous_Nl</v>
      </c>
      <c r="AW29" s="136" t="str">
        <f>IF(ISBLANK(L29),"",VLOOKUP(L29,ComboValue!$E$2:$G$15,3,FALSE))</f>
        <v/>
      </c>
      <c r="AX29" s="136" t="str">
        <f>IF(ISBLANK(M29),"",VLOOKUP(M29,ComboValue!$K$2:$L$5,2,FALSE))</f>
        <v/>
      </c>
      <c r="AY29" s="161" t="str">
        <f>IF(ISBLANK(Q29),"",VLOOKUP(Q29,ComboValue!$N$2:$O$68,2,FALSE) &amp; ",") &amp; IF(ISBLANK(R29),"",VLOOKUP(R29,ComboValue!$N$2:$O$68,2,FALSE) &amp; ",") &amp; IF(ISBLANK(S29),"",VLOOKUP(S29,ComboValue!$N$2:$O$68,2,FALSE) &amp; ",") &amp; IF(ISBLANK(T29),"",VLOOKUP(T29,ComboValue!$N$2:$O$68,2,FALSE) &amp; ",") &amp; IF(ISBLANK(U29),"",VLOOKUP(U29,ComboValue!$N$2:$O$68,2,FALSE) &amp; ",") &amp; IF(ISBLANK(V29),"",VLOOKUP(V29,ComboValue!$N$2:$O$68,2,FALSE) &amp; ",") &amp; IF(ISBLANK(W29),"",VLOOKUP(W29,ComboValue!$N$2:$O$68,2,FALSE) &amp; ",") &amp; IF(ISBLANK(X29),"",VLOOKUP(X29,ComboValue!$N$2:$O$68,2,FALSE) &amp; ",") &amp; IF(ISBLANK(Y29),"",VLOOKUP(Y29,ComboValue!$N$2:$O$68,2,FALSE) &amp; ",") &amp; IF(ISBLANK(Z29),"",VLOOKUP(Z29,ComboValue!$N$2:$O$68,2,FALSE) &amp; ",") &amp; IF(ISBLANK(AA29),"",VLOOKUP(AA29,ComboValue!$N$2:$O$68,2,FALSE) &amp; ",") &amp; IF(ISBLANK(AB29),"",VLOOKUP(AB29,ComboValue!$N$2:$O$68,2,FALSE) &amp; ",") &amp; IF(ISBLANK(AC29),"",VLOOKUP(AC29,ComboValue!$N$2:$O$68,2,FALSE) &amp; ",") &amp; IF(ISBLANK(AD29),"",VLOOKUP(AD29,ComboValue!$N$2:$O$68,2,FALSE) &amp; ",") &amp; IF(ISBLANK(AE29),"",VLOOKUP(AE29,ComboValue!$N$2:$O$68,2,FALSE) &amp; ",") &amp; IF(ISBLANK(AF29),"",VLOOKUP(AF29,ComboValue!$N$2:$O$68,2,FALSE) &amp; ",") &amp; IF(ISBLANK(AG29),"",VLOOKUP(AG29,ComboValue!$N$2:$O$68,2,FALSE) &amp; ",") &amp; IF(ISBLANK(AH29),"",VLOOKUP(AH29,ComboValue!$N$2:$O$68,2,FALSE) &amp; ",") &amp; IF(ISBLANK(AI29),"",VLOOKUP(AI29,ComboValue!$N$2:$O$68,2,FALSE) &amp; ",") &amp; IF(ISBLANK(AJ29),"",VLOOKUP(AJ29,ComboValue!$N$2:$O$68,2,FALSE) &amp; ",") &amp; IF(ISBLANK(AK29),"",VLOOKUP(AK29,ComboValue!$N$2:$O$68,2,FALSE) &amp; ",") &amp; IF(ISBLANK(AL29),"",VLOOKUP(AL29,ComboValue!$N$2:$O$68,2,FALSE) &amp; ",") &amp; IF(ISBLANK(AM29),"",VLOOKUP(AM29,ComboValue!$N$2:$O$68,2,FALSE) &amp; ",") &amp; IF(ISBLANK(AN29),"",VLOOKUP(AN29,ComboValue!$N$2:$O$68,2,FALSE) &amp; ",") &amp; IF(ISBLANK(AO29),"",VLOOKUP(AO29,ComboValue!$N$2:$O$68,2,FALSE) &amp; ",") &amp; IF(ISBLANK(AP29),"",VLOOKUP(AP29,ComboValue!$N$2:$O$68,2,FALSE) &amp; ",") &amp; IF(ISBLANK(AQ29),"",VLOOKUP(AQ29,ComboValue!$N$2:$O$68,2,FALSE) &amp; ",") &amp; IF(ISBLANK(AR29),"",VLOOKUP(AR29,ComboValue!$N$2:$O$68,2,FALSE) &amp; ",") &amp; IF(ISBLANK(AS29),"",VLOOKUP(AS29,ComboValue!$N$2:$O$68,2,FALSE) &amp; ",") &amp; IF(ISBLANK(AT29),"",VLOOKUP(AT29,ComboValue!$N$2:$O$68,2,FALSE) &amp; ",")</f>
        <v/>
      </c>
      <c r="AZ29" s="162" t="str">
        <f t="shared" si="2"/>
        <v/>
      </c>
      <c r="BA29" s="120"/>
      <c r="BB29" s="135" t="str">
        <f t="shared" si="3"/>
        <v/>
      </c>
      <c r="BC29" s="136" t="str">
        <f t="shared" si="4"/>
        <v/>
      </c>
      <c r="BD29" s="136" t="str">
        <f t="shared" si="5"/>
        <v/>
      </c>
      <c r="BE29" s="136" t="str">
        <f t="shared" si="6"/>
        <v/>
      </c>
      <c r="BF29" s="136" t="str">
        <f t="shared" si="7"/>
        <v/>
      </c>
      <c r="BG29" s="136" t="str">
        <f t="shared" si="8"/>
        <v/>
      </c>
      <c r="BH29" s="136" t="str">
        <f t="shared" si="9"/>
        <v/>
      </c>
      <c r="BI29" s="136" t="str">
        <f t="shared" si="10"/>
        <v/>
      </c>
      <c r="BJ29" s="136" t="str">
        <f t="shared" si="11"/>
        <v/>
      </c>
      <c r="BK29" s="136" t="str">
        <f t="shared" si="12"/>
        <v/>
      </c>
      <c r="BL29" s="136" t="str">
        <f t="shared" si="13"/>
        <v/>
      </c>
      <c r="BM29" s="136" t="str">
        <f t="shared" si="14"/>
        <v/>
      </c>
      <c r="BN29" s="136" t="str">
        <f t="shared" si="15"/>
        <v/>
      </c>
      <c r="BO29" s="136" t="str">
        <f t="shared" si="16"/>
        <v/>
      </c>
      <c r="BP29" s="136" t="str">
        <f t="shared" si="17"/>
        <v/>
      </c>
      <c r="BQ29" s="136" t="str">
        <f t="shared" si="18"/>
        <v/>
      </c>
      <c r="BR29" s="136" t="str">
        <f t="shared" si="19"/>
        <v/>
      </c>
      <c r="BS29" s="136" t="str">
        <f t="shared" si="20"/>
        <v/>
      </c>
      <c r="BT29" s="136" t="str">
        <f t="shared" si="21"/>
        <v/>
      </c>
      <c r="BU29" s="136" t="str">
        <f t="shared" si="22"/>
        <v/>
      </c>
      <c r="BV29" s="136" t="str">
        <f t="shared" si="23"/>
        <v/>
      </c>
      <c r="BW29" s="136" t="str">
        <f t="shared" si="24"/>
        <v/>
      </c>
      <c r="BX29" s="136" t="str">
        <f t="shared" si="25"/>
        <v/>
      </c>
      <c r="BY29" s="136" t="str">
        <f t="shared" si="26"/>
        <v/>
      </c>
      <c r="BZ29" s="136" t="str">
        <f t="shared" si="27"/>
        <v/>
      </c>
      <c r="CA29" s="137" t="str">
        <f t="shared" si="28"/>
        <v/>
      </c>
      <c r="CB29" s="135" t="str">
        <f t="shared" si="29"/>
        <v/>
      </c>
      <c r="CC29" s="136" t="str">
        <f t="shared" si="30"/>
        <v/>
      </c>
      <c r="CD29" s="136" t="str">
        <f t="shared" si="31"/>
        <v/>
      </c>
      <c r="CE29" s="136" t="str">
        <f t="shared" si="32"/>
        <v/>
      </c>
      <c r="CF29" s="136" t="str">
        <f t="shared" si="33"/>
        <v/>
      </c>
      <c r="CG29" s="136" t="str">
        <f t="shared" si="34"/>
        <v/>
      </c>
      <c r="CH29" s="136" t="str">
        <f t="shared" si="35"/>
        <v/>
      </c>
      <c r="CI29" s="136" t="str">
        <f t="shared" si="36"/>
        <v/>
      </c>
      <c r="CJ29" s="136" t="str">
        <f t="shared" si="37"/>
        <v/>
      </c>
      <c r="CK29" s="137" t="str">
        <f t="shared" si="38"/>
        <v/>
      </c>
      <c r="CL29" s="135" t="str">
        <f t="shared" si="39"/>
        <v/>
      </c>
      <c r="CM29" s="136" t="str">
        <f t="shared" si="40"/>
        <v/>
      </c>
      <c r="CN29" s="136" t="str">
        <f t="shared" si="41"/>
        <v/>
      </c>
      <c r="CO29" s="137" t="str">
        <f t="shared" si="42"/>
        <v/>
      </c>
      <c r="CP29" s="120"/>
      <c r="CQ29" s="141"/>
      <c r="CR29" s="142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3"/>
    </row>
    <row r="30" spans="1:109" ht="17.399999999999999" thickTop="1" thickBot="1" x14ac:dyDescent="0.45">
      <c r="A30" s="7">
        <v>25</v>
      </c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0"/>
      <c r="M30" s="10"/>
      <c r="N30" s="10"/>
      <c r="O30" s="209" t="str">
        <f xml:space="preserve"> IF(ISBLANK(L30),"",VLOOKUP(L30,ComboValue!$E$3:$I$15,5,FALSE))</f>
        <v/>
      </c>
      <c r="P30" s="10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35" t="str">
        <f xml:space="preserve"> IF(ISBLANK(C30),"",VLOOKUP(C30,ComboValue!$B$2:$C$11,2,FALSE) &amp; ",") &amp; IF(ISBLANK(D30),"",VLOOKUP(D30,ComboValue!$B$2:$C$11,2,FALSE) &amp; ",") &amp; IF(ISBLANK(E30),"",VLOOKUP(E30,ComboValue!$B$2:$C$11,2,FALSE) &amp; ",") &amp; IF(ISBLANK(F30),"",VLOOKUP(F30,ComboValue!$B$2:$C$11,2,FALSE) &amp; ",") &amp; IF(ISBLANK(G30),"",VLOOKUP(G30,ComboValue!$B$2:$C$11,2,FALSE) &amp; ",") &amp; IF(ISBLANK(H30),"",VLOOKUP(H30,ComboValue!$B$2:$C$11,2,FALSE) &amp; ",") &amp; IF(ISBLANK(I30),"",VLOOKUP(I30,ComboValue!$B$2:$C$11,2,FALSE) &amp; ",") &amp; IF(ISBLANK(J30),"",VLOOKUP(J30,ComboValue!$B$2:$C$11,2,FALSE) &amp; ",") &amp; IF(ISBLANK(K30),"",VLOOKUP(K30,ComboValue!$B$2:$C$11,2,FALSE) &amp; ",")</f>
        <v/>
      </c>
      <c r="AV30" s="136" t="str">
        <f t="shared" si="1"/>
        <v>Tous_Nl</v>
      </c>
      <c r="AW30" s="136" t="str">
        <f>IF(ISBLANK(L30),"",VLOOKUP(L30,ComboValue!$E$2:$G$15,3,FALSE))</f>
        <v/>
      </c>
      <c r="AX30" s="136" t="str">
        <f>IF(ISBLANK(M30),"",VLOOKUP(M30,ComboValue!$K$2:$L$5,2,FALSE))</f>
        <v/>
      </c>
      <c r="AY30" s="161" t="str">
        <f>IF(ISBLANK(Q30),"",VLOOKUP(Q30,ComboValue!$N$2:$O$68,2,FALSE) &amp; ",") &amp; IF(ISBLANK(R30),"",VLOOKUP(R30,ComboValue!$N$2:$O$68,2,FALSE) &amp; ",") &amp; IF(ISBLANK(S30),"",VLOOKUP(S30,ComboValue!$N$2:$O$68,2,FALSE) &amp; ",") &amp; IF(ISBLANK(T30),"",VLOOKUP(T30,ComboValue!$N$2:$O$68,2,FALSE) &amp; ",") &amp; IF(ISBLANK(U30),"",VLOOKUP(U30,ComboValue!$N$2:$O$68,2,FALSE) &amp; ",") &amp; IF(ISBLANK(V30),"",VLOOKUP(V30,ComboValue!$N$2:$O$68,2,FALSE) &amp; ",") &amp; IF(ISBLANK(W30),"",VLOOKUP(W30,ComboValue!$N$2:$O$68,2,FALSE) &amp; ",") &amp; IF(ISBLANK(X30),"",VLOOKUP(X30,ComboValue!$N$2:$O$68,2,FALSE) &amp; ",") &amp; IF(ISBLANK(Y30),"",VLOOKUP(Y30,ComboValue!$N$2:$O$68,2,FALSE) &amp; ",") &amp; IF(ISBLANK(Z30),"",VLOOKUP(Z30,ComboValue!$N$2:$O$68,2,FALSE) &amp; ",") &amp; IF(ISBLANK(AA30),"",VLOOKUP(AA30,ComboValue!$N$2:$O$68,2,FALSE) &amp; ",") &amp; IF(ISBLANK(AB30),"",VLOOKUP(AB30,ComboValue!$N$2:$O$68,2,FALSE) &amp; ",") &amp; IF(ISBLANK(AC30),"",VLOOKUP(AC30,ComboValue!$N$2:$O$68,2,FALSE) &amp; ",") &amp; IF(ISBLANK(AD30),"",VLOOKUP(AD30,ComboValue!$N$2:$O$68,2,FALSE) &amp; ",") &amp; IF(ISBLANK(AE30),"",VLOOKUP(AE30,ComboValue!$N$2:$O$68,2,FALSE) &amp; ",") &amp; IF(ISBLANK(AF30),"",VLOOKUP(AF30,ComboValue!$N$2:$O$68,2,FALSE) &amp; ",") &amp; IF(ISBLANK(AG30),"",VLOOKUP(AG30,ComboValue!$N$2:$O$68,2,FALSE) &amp; ",") &amp; IF(ISBLANK(AH30),"",VLOOKUP(AH30,ComboValue!$N$2:$O$68,2,FALSE) &amp; ",") &amp; IF(ISBLANK(AI30),"",VLOOKUP(AI30,ComboValue!$N$2:$O$68,2,FALSE) &amp; ",") &amp; IF(ISBLANK(AJ30),"",VLOOKUP(AJ30,ComboValue!$N$2:$O$68,2,FALSE) &amp; ",") &amp; IF(ISBLANK(AK30),"",VLOOKUP(AK30,ComboValue!$N$2:$O$68,2,FALSE) &amp; ",") &amp; IF(ISBLANK(AL30),"",VLOOKUP(AL30,ComboValue!$N$2:$O$68,2,FALSE) &amp; ",") &amp; IF(ISBLANK(AM30),"",VLOOKUP(AM30,ComboValue!$N$2:$O$68,2,FALSE) &amp; ",") &amp; IF(ISBLANK(AN30),"",VLOOKUP(AN30,ComboValue!$N$2:$O$68,2,FALSE) &amp; ",") &amp; IF(ISBLANK(AO30),"",VLOOKUP(AO30,ComboValue!$N$2:$O$68,2,FALSE) &amp; ",") &amp; IF(ISBLANK(AP30),"",VLOOKUP(AP30,ComboValue!$N$2:$O$68,2,FALSE) &amp; ",") &amp; IF(ISBLANK(AQ30),"",VLOOKUP(AQ30,ComboValue!$N$2:$O$68,2,FALSE) &amp; ",") &amp; IF(ISBLANK(AR30),"",VLOOKUP(AR30,ComboValue!$N$2:$O$68,2,FALSE) &amp; ",") &amp; IF(ISBLANK(AS30),"",VLOOKUP(AS30,ComboValue!$N$2:$O$68,2,FALSE) &amp; ",") &amp; IF(ISBLANK(AT30),"",VLOOKUP(AT30,ComboValue!$N$2:$O$68,2,FALSE) &amp; ",")</f>
        <v/>
      </c>
      <c r="AZ30" s="162" t="str">
        <f t="shared" si="2"/>
        <v/>
      </c>
      <c r="BA30" s="120"/>
      <c r="BB30" s="135" t="str">
        <f t="shared" si="3"/>
        <v/>
      </c>
      <c r="BC30" s="136" t="str">
        <f t="shared" si="4"/>
        <v/>
      </c>
      <c r="BD30" s="136" t="str">
        <f t="shared" si="5"/>
        <v/>
      </c>
      <c r="BE30" s="136" t="str">
        <f t="shared" si="6"/>
        <v/>
      </c>
      <c r="BF30" s="136" t="str">
        <f t="shared" si="7"/>
        <v/>
      </c>
      <c r="BG30" s="136" t="str">
        <f t="shared" si="8"/>
        <v/>
      </c>
      <c r="BH30" s="136" t="str">
        <f t="shared" si="9"/>
        <v/>
      </c>
      <c r="BI30" s="136" t="str">
        <f t="shared" si="10"/>
        <v/>
      </c>
      <c r="BJ30" s="136" t="str">
        <f t="shared" si="11"/>
        <v/>
      </c>
      <c r="BK30" s="136" t="str">
        <f t="shared" si="12"/>
        <v/>
      </c>
      <c r="BL30" s="136" t="str">
        <f t="shared" si="13"/>
        <v/>
      </c>
      <c r="BM30" s="136" t="str">
        <f t="shared" si="14"/>
        <v/>
      </c>
      <c r="BN30" s="136" t="str">
        <f t="shared" si="15"/>
        <v/>
      </c>
      <c r="BO30" s="136" t="str">
        <f t="shared" si="16"/>
        <v/>
      </c>
      <c r="BP30" s="136" t="str">
        <f t="shared" si="17"/>
        <v/>
      </c>
      <c r="BQ30" s="136" t="str">
        <f t="shared" si="18"/>
        <v/>
      </c>
      <c r="BR30" s="136" t="str">
        <f t="shared" si="19"/>
        <v/>
      </c>
      <c r="BS30" s="136" t="str">
        <f t="shared" si="20"/>
        <v/>
      </c>
      <c r="BT30" s="136" t="str">
        <f t="shared" si="21"/>
        <v/>
      </c>
      <c r="BU30" s="136" t="str">
        <f t="shared" si="22"/>
        <v/>
      </c>
      <c r="BV30" s="136" t="str">
        <f t="shared" si="23"/>
        <v/>
      </c>
      <c r="BW30" s="136" t="str">
        <f t="shared" si="24"/>
        <v/>
      </c>
      <c r="BX30" s="136" t="str">
        <f t="shared" si="25"/>
        <v/>
      </c>
      <c r="BY30" s="136" t="str">
        <f t="shared" si="26"/>
        <v/>
      </c>
      <c r="BZ30" s="136" t="str">
        <f t="shared" si="27"/>
        <v/>
      </c>
      <c r="CA30" s="137" t="str">
        <f t="shared" si="28"/>
        <v/>
      </c>
      <c r="CB30" s="135" t="str">
        <f t="shared" si="29"/>
        <v/>
      </c>
      <c r="CC30" s="136" t="str">
        <f t="shared" si="30"/>
        <v/>
      </c>
      <c r="CD30" s="136" t="str">
        <f t="shared" si="31"/>
        <v/>
      </c>
      <c r="CE30" s="136" t="str">
        <f t="shared" si="32"/>
        <v/>
      </c>
      <c r="CF30" s="136" t="str">
        <f t="shared" si="33"/>
        <v/>
      </c>
      <c r="CG30" s="136" t="str">
        <f t="shared" si="34"/>
        <v/>
      </c>
      <c r="CH30" s="136" t="str">
        <f t="shared" si="35"/>
        <v/>
      </c>
      <c r="CI30" s="136" t="str">
        <f t="shared" si="36"/>
        <v/>
      </c>
      <c r="CJ30" s="136" t="str">
        <f t="shared" si="37"/>
        <v/>
      </c>
      <c r="CK30" s="137" t="str">
        <f t="shared" si="38"/>
        <v/>
      </c>
      <c r="CL30" s="135" t="str">
        <f t="shared" si="39"/>
        <v/>
      </c>
      <c r="CM30" s="136" t="str">
        <f t="shared" si="40"/>
        <v/>
      </c>
      <c r="CN30" s="136" t="str">
        <f t="shared" si="41"/>
        <v/>
      </c>
      <c r="CO30" s="137" t="str">
        <f t="shared" si="42"/>
        <v/>
      </c>
      <c r="CP30" s="120"/>
      <c r="CQ30" s="144" t="str">
        <f>CQ6 &amp; CQ7 &amp; CQ8 &amp; CQ9 &amp; CQ10 &amp; CQ11 &amp; CQ12 &amp; CQ13 &amp; CQ14 &amp; CQ15 &amp; CQ16 &amp; CQ17 &amp; CQ18 &amp; CQ19 &amp; CQ20 &amp; CQ21 &amp; CQ22 &amp; CQ23 &amp; CQ24 &amp; CQ25 &amp; CQ26 &amp; CQ27 &amp; CQ28 &amp; CQ29</f>
        <v/>
      </c>
      <c r="CR30" s="145" t="str">
        <f t="shared" ref="CR30:DA30" si="43">CR6 &amp; CR7 &amp; CR8 &amp; CR9 &amp; CR10 &amp; CR11 &amp; CR12 &amp; CR13 &amp; CR14 &amp; CR15 &amp; CR16 &amp; CR17 &amp; CR18 &amp; CR19 &amp; CR20 &amp; CR21 &amp; CR22 &amp; CR23 &amp; CR24 &amp; CR25 &amp; CR26 &amp; CR27 &amp; CR28 &amp; CR29</f>
        <v/>
      </c>
      <c r="CS30" s="145" t="str">
        <f t="shared" si="43"/>
        <v/>
      </c>
      <c r="CT30" s="145" t="str">
        <f t="shared" si="43"/>
        <v/>
      </c>
      <c r="CU30" s="145" t="str">
        <f t="shared" si="43"/>
        <v/>
      </c>
      <c r="CV30" s="145" t="str">
        <f t="shared" si="43"/>
        <v/>
      </c>
      <c r="CW30" s="145" t="str">
        <f t="shared" si="43"/>
        <v/>
      </c>
      <c r="CX30" s="145" t="str">
        <f t="shared" si="43"/>
        <v/>
      </c>
      <c r="CY30" s="145" t="str">
        <f t="shared" si="43"/>
        <v/>
      </c>
      <c r="CZ30" s="145" t="str">
        <f t="shared" si="43"/>
        <v/>
      </c>
      <c r="DA30" s="145" t="str">
        <f t="shared" si="43"/>
        <v/>
      </c>
      <c r="DB30" s="145" t="str">
        <f t="shared" ref="DB30:DE30" si="44">DB6 &amp; DB7 &amp; DB8 &amp; DB9 &amp; DB10 &amp; DB11 &amp; DB12 &amp; DB13 &amp; DB14 &amp; DB15 &amp; DB16 &amp; DB17 &amp; DB18 &amp; DB19 &amp; DB20 &amp; DB21 &amp; DB22 &amp; DB23 &amp; DB24 &amp; DB25 &amp; DB26 &amp; DB27 &amp; DB28 &amp; DB29</f>
        <v/>
      </c>
      <c r="DC30" s="145" t="str">
        <f t="shared" si="44"/>
        <v/>
      </c>
      <c r="DD30" s="145" t="str">
        <f t="shared" si="44"/>
        <v/>
      </c>
      <c r="DE30" s="176" t="str">
        <f t="shared" si="44"/>
        <v/>
      </c>
    </row>
    <row r="31" spans="1:109" ht="17.399999999999999" thickTop="1" thickBot="1" x14ac:dyDescent="0.45">
      <c r="A31" s="7">
        <v>26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0"/>
      <c r="M31" s="10"/>
      <c r="N31" s="10"/>
      <c r="O31" s="209" t="str">
        <f xml:space="preserve"> IF(ISBLANK(L31),"",VLOOKUP(L31,ComboValue!$E$3:$I$15,5,FALSE))</f>
        <v/>
      </c>
      <c r="P31" s="10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35" t="str">
        <f xml:space="preserve"> IF(ISBLANK(C31),"",VLOOKUP(C31,ComboValue!$B$2:$C$11,2,FALSE) &amp; ",") &amp; IF(ISBLANK(D31),"",VLOOKUP(D31,ComboValue!$B$2:$C$11,2,FALSE) &amp; ",") &amp; IF(ISBLANK(E31),"",VLOOKUP(E31,ComboValue!$B$2:$C$11,2,FALSE) &amp; ",") &amp; IF(ISBLANK(F31),"",VLOOKUP(F31,ComboValue!$B$2:$C$11,2,FALSE) &amp; ",") &amp; IF(ISBLANK(G31),"",VLOOKUP(G31,ComboValue!$B$2:$C$11,2,FALSE) &amp; ",") &amp; IF(ISBLANK(H31),"",VLOOKUP(H31,ComboValue!$B$2:$C$11,2,FALSE) &amp; ",") &amp; IF(ISBLANK(I31),"",VLOOKUP(I31,ComboValue!$B$2:$C$11,2,FALSE) &amp; ",") &amp; IF(ISBLANK(J31),"",VLOOKUP(J31,ComboValue!$B$2:$C$11,2,FALSE) &amp; ",") &amp; IF(ISBLANK(K31),"",VLOOKUP(K31,ComboValue!$B$2:$C$11,2,FALSE) &amp; ",")</f>
        <v/>
      </c>
      <c r="AV31" s="136" t="str">
        <f t="shared" si="1"/>
        <v>Tous_Nl</v>
      </c>
      <c r="AW31" s="136" t="str">
        <f>IF(ISBLANK(L31),"",VLOOKUP(L31,ComboValue!$E$2:$G$15,3,FALSE))</f>
        <v/>
      </c>
      <c r="AX31" s="136" t="str">
        <f>IF(ISBLANK(M31),"",VLOOKUP(M31,ComboValue!$K$2:$L$5,2,FALSE))</f>
        <v/>
      </c>
      <c r="AY31" s="161" t="str">
        <f>IF(ISBLANK(Q31),"",VLOOKUP(Q31,ComboValue!$N$2:$O$68,2,FALSE) &amp; ",") &amp; IF(ISBLANK(R31),"",VLOOKUP(R31,ComboValue!$N$2:$O$68,2,FALSE) &amp; ",") &amp; IF(ISBLANK(S31),"",VLOOKUP(S31,ComboValue!$N$2:$O$68,2,FALSE) &amp; ",") &amp; IF(ISBLANK(T31),"",VLOOKUP(T31,ComboValue!$N$2:$O$68,2,FALSE) &amp; ",") &amp; IF(ISBLANK(U31),"",VLOOKUP(U31,ComboValue!$N$2:$O$68,2,FALSE) &amp; ",") &amp; IF(ISBLANK(V31),"",VLOOKUP(V31,ComboValue!$N$2:$O$68,2,FALSE) &amp; ",") &amp; IF(ISBLANK(W31),"",VLOOKUP(W31,ComboValue!$N$2:$O$68,2,FALSE) &amp; ",") &amp; IF(ISBLANK(X31),"",VLOOKUP(X31,ComboValue!$N$2:$O$68,2,FALSE) &amp; ",") &amp; IF(ISBLANK(Y31),"",VLOOKUP(Y31,ComboValue!$N$2:$O$68,2,FALSE) &amp; ",") &amp; IF(ISBLANK(Z31),"",VLOOKUP(Z31,ComboValue!$N$2:$O$68,2,FALSE) &amp; ",") &amp; IF(ISBLANK(AA31),"",VLOOKUP(AA31,ComboValue!$N$2:$O$68,2,FALSE) &amp; ",") &amp; IF(ISBLANK(AB31),"",VLOOKUP(AB31,ComboValue!$N$2:$O$68,2,FALSE) &amp; ",") &amp; IF(ISBLANK(AC31),"",VLOOKUP(AC31,ComboValue!$N$2:$O$68,2,FALSE) &amp; ",") &amp; IF(ISBLANK(AD31),"",VLOOKUP(AD31,ComboValue!$N$2:$O$68,2,FALSE) &amp; ",") &amp; IF(ISBLANK(AE31),"",VLOOKUP(AE31,ComboValue!$N$2:$O$68,2,FALSE) &amp; ",") &amp; IF(ISBLANK(AF31),"",VLOOKUP(AF31,ComboValue!$N$2:$O$68,2,FALSE) &amp; ",") &amp; IF(ISBLANK(AG31),"",VLOOKUP(AG31,ComboValue!$N$2:$O$68,2,FALSE) &amp; ",") &amp; IF(ISBLANK(AH31),"",VLOOKUP(AH31,ComboValue!$N$2:$O$68,2,FALSE) &amp; ",") &amp; IF(ISBLANK(AI31),"",VLOOKUP(AI31,ComboValue!$N$2:$O$68,2,FALSE) &amp; ",") &amp; IF(ISBLANK(AJ31),"",VLOOKUP(AJ31,ComboValue!$N$2:$O$68,2,FALSE) &amp; ",") &amp; IF(ISBLANK(AK31),"",VLOOKUP(AK31,ComboValue!$N$2:$O$68,2,FALSE) &amp; ",") &amp; IF(ISBLANK(AL31),"",VLOOKUP(AL31,ComboValue!$N$2:$O$68,2,FALSE) &amp; ",") &amp; IF(ISBLANK(AM31),"",VLOOKUP(AM31,ComboValue!$N$2:$O$68,2,FALSE) &amp; ",") &amp; IF(ISBLANK(AN31),"",VLOOKUP(AN31,ComboValue!$N$2:$O$68,2,FALSE) &amp; ",") &amp; IF(ISBLANK(AO31),"",VLOOKUP(AO31,ComboValue!$N$2:$O$68,2,FALSE) &amp; ",") &amp; IF(ISBLANK(AP31),"",VLOOKUP(AP31,ComboValue!$N$2:$O$68,2,FALSE) &amp; ",") &amp; IF(ISBLANK(AQ31),"",VLOOKUP(AQ31,ComboValue!$N$2:$O$68,2,FALSE) &amp; ",") &amp; IF(ISBLANK(AR31),"",VLOOKUP(AR31,ComboValue!$N$2:$O$68,2,FALSE) &amp; ",") &amp; IF(ISBLANK(AS31),"",VLOOKUP(AS31,ComboValue!$N$2:$O$68,2,FALSE) &amp; ",") &amp; IF(ISBLANK(AT31),"",VLOOKUP(AT31,ComboValue!$N$2:$O$68,2,FALSE) &amp; ",")</f>
        <v/>
      </c>
      <c r="AZ31" s="162" t="str">
        <f t="shared" si="2"/>
        <v/>
      </c>
      <c r="BA31" s="120"/>
      <c r="BB31" s="135" t="str">
        <f t="shared" si="3"/>
        <v/>
      </c>
      <c r="BC31" s="136" t="str">
        <f t="shared" si="4"/>
        <v/>
      </c>
      <c r="BD31" s="136" t="str">
        <f t="shared" si="5"/>
        <v/>
      </c>
      <c r="BE31" s="136" t="str">
        <f t="shared" si="6"/>
        <v/>
      </c>
      <c r="BF31" s="136" t="str">
        <f t="shared" si="7"/>
        <v/>
      </c>
      <c r="BG31" s="136" t="str">
        <f t="shared" si="8"/>
        <v/>
      </c>
      <c r="BH31" s="136" t="str">
        <f t="shared" si="9"/>
        <v/>
      </c>
      <c r="BI31" s="136" t="str">
        <f t="shared" si="10"/>
        <v/>
      </c>
      <c r="BJ31" s="136" t="str">
        <f t="shared" si="11"/>
        <v/>
      </c>
      <c r="BK31" s="136" t="str">
        <f t="shared" si="12"/>
        <v/>
      </c>
      <c r="BL31" s="136" t="str">
        <f t="shared" si="13"/>
        <v/>
      </c>
      <c r="BM31" s="136" t="str">
        <f t="shared" si="14"/>
        <v/>
      </c>
      <c r="BN31" s="136" t="str">
        <f t="shared" si="15"/>
        <v/>
      </c>
      <c r="BO31" s="136" t="str">
        <f t="shared" si="16"/>
        <v/>
      </c>
      <c r="BP31" s="136" t="str">
        <f t="shared" si="17"/>
        <v/>
      </c>
      <c r="BQ31" s="136" t="str">
        <f t="shared" si="18"/>
        <v/>
      </c>
      <c r="BR31" s="136" t="str">
        <f t="shared" si="19"/>
        <v/>
      </c>
      <c r="BS31" s="136" t="str">
        <f t="shared" si="20"/>
        <v/>
      </c>
      <c r="BT31" s="136" t="str">
        <f t="shared" si="21"/>
        <v/>
      </c>
      <c r="BU31" s="136" t="str">
        <f t="shared" si="22"/>
        <v/>
      </c>
      <c r="BV31" s="136" t="str">
        <f t="shared" si="23"/>
        <v/>
      </c>
      <c r="BW31" s="136" t="str">
        <f t="shared" si="24"/>
        <v/>
      </c>
      <c r="BX31" s="136" t="str">
        <f t="shared" si="25"/>
        <v/>
      </c>
      <c r="BY31" s="136" t="str">
        <f t="shared" si="26"/>
        <v/>
      </c>
      <c r="BZ31" s="136" t="str">
        <f t="shared" si="27"/>
        <v/>
      </c>
      <c r="CA31" s="137" t="str">
        <f t="shared" si="28"/>
        <v/>
      </c>
      <c r="CB31" s="135" t="str">
        <f t="shared" si="29"/>
        <v/>
      </c>
      <c r="CC31" s="136" t="str">
        <f t="shared" si="30"/>
        <v/>
      </c>
      <c r="CD31" s="136" t="str">
        <f t="shared" si="31"/>
        <v/>
      </c>
      <c r="CE31" s="136" t="str">
        <f t="shared" si="32"/>
        <v/>
      </c>
      <c r="CF31" s="136" t="str">
        <f t="shared" si="33"/>
        <v/>
      </c>
      <c r="CG31" s="136" t="str">
        <f t="shared" si="34"/>
        <v/>
      </c>
      <c r="CH31" s="136" t="str">
        <f t="shared" si="35"/>
        <v/>
      </c>
      <c r="CI31" s="136" t="str">
        <f t="shared" si="36"/>
        <v/>
      </c>
      <c r="CJ31" s="136" t="str">
        <f t="shared" si="37"/>
        <v/>
      </c>
      <c r="CK31" s="137" t="str">
        <f t="shared" si="38"/>
        <v/>
      </c>
      <c r="CL31" s="135" t="str">
        <f t="shared" si="39"/>
        <v/>
      </c>
      <c r="CM31" s="136" t="str">
        <f t="shared" si="40"/>
        <v/>
      </c>
      <c r="CN31" s="136" t="str">
        <f t="shared" si="41"/>
        <v/>
      </c>
      <c r="CO31" s="137" t="str">
        <f t="shared" si="42"/>
        <v/>
      </c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</row>
    <row r="32" spans="1:109" ht="17.399999999999999" thickTop="1" thickBot="1" x14ac:dyDescent="0.45">
      <c r="A32" s="7">
        <v>27</v>
      </c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0"/>
      <c r="M32" s="10"/>
      <c r="N32" s="10"/>
      <c r="O32" s="209" t="str">
        <f xml:space="preserve"> IF(ISBLANK(L32),"",VLOOKUP(L32,ComboValue!$E$3:$I$15,5,FALSE))</f>
        <v/>
      </c>
      <c r="P32" s="10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35" t="str">
        <f xml:space="preserve"> IF(ISBLANK(C32),"",VLOOKUP(C32,ComboValue!$B$2:$C$11,2,FALSE) &amp; ",") &amp; IF(ISBLANK(D32),"",VLOOKUP(D32,ComboValue!$B$2:$C$11,2,FALSE) &amp; ",") &amp; IF(ISBLANK(E32),"",VLOOKUP(E32,ComboValue!$B$2:$C$11,2,FALSE) &amp; ",") &amp; IF(ISBLANK(F32),"",VLOOKUP(F32,ComboValue!$B$2:$C$11,2,FALSE) &amp; ",") &amp; IF(ISBLANK(G32),"",VLOOKUP(G32,ComboValue!$B$2:$C$11,2,FALSE) &amp; ",") &amp; IF(ISBLANK(H32),"",VLOOKUP(H32,ComboValue!$B$2:$C$11,2,FALSE) &amp; ",") &amp; IF(ISBLANK(I32),"",VLOOKUP(I32,ComboValue!$B$2:$C$11,2,FALSE) &amp; ",") &amp; IF(ISBLANK(J32),"",VLOOKUP(J32,ComboValue!$B$2:$C$11,2,FALSE) &amp; ",") &amp; IF(ISBLANK(K32),"",VLOOKUP(K32,ComboValue!$B$2:$C$11,2,FALSE) &amp; ",")</f>
        <v/>
      </c>
      <c r="AV32" s="136" t="str">
        <f t="shared" si="1"/>
        <v>Tous_Nl</v>
      </c>
      <c r="AW32" s="136" t="str">
        <f>IF(ISBLANK(L32),"",VLOOKUP(L32,ComboValue!$E$2:$G$15,3,FALSE))</f>
        <v/>
      </c>
      <c r="AX32" s="136" t="str">
        <f>IF(ISBLANK(M32),"",VLOOKUP(M32,ComboValue!$K$2:$L$5,2,FALSE))</f>
        <v/>
      </c>
      <c r="AY32" s="161" t="str">
        <f>IF(ISBLANK(Q32),"",VLOOKUP(Q32,ComboValue!$N$2:$O$68,2,FALSE) &amp; ",") &amp; IF(ISBLANK(R32),"",VLOOKUP(R32,ComboValue!$N$2:$O$68,2,FALSE) &amp; ",") &amp; IF(ISBLANK(S32),"",VLOOKUP(S32,ComboValue!$N$2:$O$68,2,FALSE) &amp; ",") &amp; IF(ISBLANK(T32),"",VLOOKUP(T32,ComboValue!$N$2:$O$68,2,FALSE) &amp; ",") &amp; IF(ISBLANK(U32),"",VLOOKUP(U32,ComboValue!$N$2:$O$68,2,FALSE) &amp; ",") &amp; IF(ISBLANK(V32),"",VLOOKUP(V32,ComboValue!$N$2:$O$68,2,FALSE) &amp; ",") &amp; IF(ISBLANK(W32),"",VLOOKUP(W32,ComboValue!$N$2:$O$68,2,FALSE) &amp; ",") &amp; IF(ISBLANK(X32),"",VLOOKUP(X32,ComboValue!$N$2:$O$68,2,FALSE) &amp; ",") &amp; IF(ISBLANK(Y32),"",VLOOKUP(Y32,ComboValue!$N$2:$O$68,2,FALSE) &amp; ",") &amp; IF(ISBLANK(Z32),"",VLOOKUP(Z32,ComboValue!$N$2:$O$68,2,FALSE) &amp; ",") &amp; IF(ISBLANK(AA32),"",VLOOKUP(AA32,ComboValue!$N$2:$O$68,2,FALSE) &amp; ",") &amp; IF(ISBLANK(AB32),"",VLOOKUP(AB32,ComboValue!$N$2:$O$68,2,FALSE) &amp; ",") &amp; IF(ISBLANK(AC32),"",VLOOKUP(AC32,ComboValue!$N$2:$O$68,2,FALSE) &amp; ",") &amp; IF(ISBLANK(AD32),"",VLOOKUP(AD32,ComboValue!$N$2:$O$68,2,FALSE) &amp; ",") &amp; IF(ISBLANK(AE32),"",VLOOKUP(AE32,ComboValue!$N$2:$O$68,2,FALSE) &amp; ",") &amp; IF(ISBLANK(AF32),"",VLOOKUP(AF32,ComboValue!$N$2:$O$68,2,FALSE) &amp; ",") &amp; IF(ISBLANK(AG32),"",VLOOKUP(AG32,ComboValue!$N$2:$O$68,2,FALSE) &amp; ",") &amp; IF(ISBLANK(AH32),"",VLOOKUP(AH32,ComboValue!$N$2:$O$68,2,FALSE) &amp; ",") &amp; IF(ISBLANK(AI32),"",VLOOKUP(AI32,ComboValue!$N$2:$O$68,2,FALSE) &amp; ",") &amp; IF(ISBLANK(AJ32),"",VLOOKUP(AJ32,ComboValue!$N$2:$O$68,2,FALSE) &amp; ",") &amp; IF(ISBLANK(AK32),"",VLOOKUP(AK32,ComboValue!$N$2:$O$68,2,FALSE) &amp; ",") &amp; IF(ISBLANK(AL32),"",VLOOKUP(AL32,ComboValue!$N$2:$O$68,2,FALSE) &amp; ",") &amp; IF(ISBLANK(AM32),"",VLOOKUP(AM32,ComboValue!$N$2:$O$68,2,FALSE) &amp; ",") &amp; IF(ISBLANK(AN32),"",VLOOKUP(AN32,ComboValue!$N$2:$O$68,2,FALSE) &amp; ",") &amp; IF(ISBLANK(AO32),"",VLOOKUP(AO32,ComboValue!$N$2:$O$68,2,FALSE) &amp; ",") &amp; IF(ISBLANK(AP32),"",VLOOKUP(AP32,ComboValue!$N$2:$O$68,2,FALSE) &amp; ",") &amp; IF(ISBLANK(AQ32),"",VLOOKUP(AQ32,ComboValue!$N$2:$O$68,2,FALSE) &amp; ",") &amp; IF(ISBLANK(AR32),"",VLOOKUP(AR32,ComboValue!$N$2:$O$68,2,FALSE) &amp; ",") &amp; IF(ISBLANK(AS32),"",VLOOKUP(AS32,ComboValue!$N$2:$O$68,2,FALSE) &amp; ",") &amp; IF(ISBLANK(AT32),"",VLOOKUP(AT32,ComboValue!$N$2:$O$68,2,FALSE) &amp; ",")</f>
        <v/>
      </c>
      <c r="AZ32" s="162" t="str">
        <f t="shared" si="2"/>
        <v/>
      </c>
      <c r="BA32" s="120"/>
      <c r="BB32" s="135" t="str">
        <f t="shared" si="3"/>
        <v/>
      </c>
      <c r="BC32" s="136" t="str">
        <f t="shared" si="4"/>
        <v/>
      </c>
      <c r="BD32" s="136" t="str">
        <f t="shared" si="5"/>
        <v/>
      </c>
      <c r="BE32" s="136" t="str">
        <f t="shared" si="6"/>
        <v/>
      </c>
      <c r="BF32" s="136" t="str">
        <f t="shared" si="7"/>
        <v/>
      </c>
      <c r="BG32" s="136" t="str">
        <f t="shared" si="8"/>
        <v/>
      </c>
      <c r="BH32" s="136" t="str">
        <f t="shared" si="9"/>
        <v/>
      </c>
      <c r="BI32" s="136" t="str">
        <f t="shared" si="10"/>
        <v/>
      </c>
      <c r="BJ32" s="136" t="str">
        <f t="shared" si="11"/>
        <v/>
      </c>
      <c r="BK32" s="136" t="str">
        <f t="shared" si="12"/>
        <v/>
      </c>
      <c r="BL32" s="136" t="str">
        <f t="shared" si="13"/>
        <v/>
      </c>
      <c r="BM32" s="136" t="str">
        <f t="shared" si="14"/>
        <v/>
      </c>
      <c r="BN32" s="136" t="str">
        <f t="shared" si="15"/>
        <v/>
      </c>
      <c r="BO32" s="136" t="str">
        <f t="shared" si="16"/>
        <v/>
      </c>
      <c r="BP32" s="136" t="str">
        <f t="shared" si="17"/>
        <v/>
      </c>
      <c r="BQ32" s="136" t="str">
        <f t="shared" si="18"/>
        <v/>
      </c>
      <c r="BR32" s="136" t="str">
        <f t="shared" si="19"/>
        <v/>
      </c>
      <c r="BS32" s="136" t="str">
        <f t="shared" si="20"/>
        <v/>
      </c>
      <c r="BT32" s="136" t="str">
        <f t="shared" si="21"/>
        <v/>
      </c>
      <c r="BU32" s="136" t="str">
        <f t="shared" si="22"/>
        <v/>
      </c>
      <c r="BV32" s="136" t="str">
        <f t="shared" si="23"/>
        <v/>
      </c>
      <c r="BW32" s="136" t="str">
        <f t="shared" si="24"/>
        <v/>
      </c>
      <c r="BX32" s="136" t="str">
        <f t="shared" si="25"/>
        <v/>
      </c>
      <c r="BY32" s="136" t="str">
        <f t="shared" si="26"/>
        <v/>
      </c>
      <c r="BZ32" s="136" t="str">
        <f t="shared" si="27"/>
        <v/>
      </c>
      <c r="CA32" s="137" t="str">
        <f t="shared" si="28"/>
        <v/>
      </c>
      <c r="CB32" s="135" t="str">
        <f t="shared" si="29"/>
        <v/>
      </c>
      <c r="CC32" s="136" t="str">
        <f t="shared" si="30"/>
        <v/>
      </c>
      <c r="CD32" s="136" t="str">
        <f t="shared" si="31"/>
        <v/>
      </c>
      <c r="CE32" s="136" t="str">
        <f t="shared" si="32"/>
        <v/>
      </c>
      <c r="CF32" s="136" t="str">
        <f t="shared" si="33"/>
        <v/>
      </c>
      <c r="CG32" s="136" t="str">
        <f t="shared" si="34"/>
        <v/>
      </c>
      <c r="CH32" s="136" t="str">
        <f t="shared" si="35"/>
        <v/>
      </c>
      <c r="CI32" s="136" t="str">
        <f t="shared" si="36"/>
        <v/>
      </c>
      <c r="CJ32" s="136" t="str">
        <f t="shared" si="37"/>
        <v/>
      </c>
      <c r="CK32" s="137" t="str">
        <f t="shared" si="38"/>
        <v/>
      </c>
      <c r="CL32" s="135" t="str">
        <f t="shared" si="39"/>
        <v/>
      </c>
      <c r="CM32" s="136" t="str">
        <f t="shared" si="40"/>
        <v/>
      </c>
      <c r="CN32" s="136" t="str">
        <f t="shared" si="41"/>
        <v/>
      </c>
      <c r="CO32" s="137" t="str">
        <f t="shared" si="42"/>
        <v/>
      </c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</row>
    <row r="33" spans="1:106" ht="17.399999999999999" thickTop="1" thickBot="1" x14ac:dyDescent="0.45">
      <c r="A33" s="7">
        <v>28</v>
      </c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0"/>
      <c r="M33" s="10"/>
      <c r="N33" s="10"/>
      <c r="O33" s="209" t="str">
        <f xml:space="preserve"> IF(ISBLANK(L33),"",VLOOKUP(L33,ComboValue!$E$3:$I$15,5,FALSE))</f>
        <v/>
      </c>
      <c r="P33" s="1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35" t="str">
        <f xml:space="preserve"> IF(ISBLANK(C33),"",VLOOKUP(C33,ComboValue!$B$2:$C$11,2,FALSE) &amp; ",") &amp; IF(ISBLANK(D33),"",VLOOKUP(D33,ComboValue!$B$2:$C$11,2,FALSE) &amp; ",") &amp; IF(ISBLANK(E33),"",VLOOKUP(E33,ComboValue!$B$2:$C$11,2,FALSE) &amp; ",") &amp; IF(ISBLANK(F33),"",VLOOKUP(F33,ComboValue!$B$2:$C$11,2,FALSE) &amp; ",") &amp; IF(ISBLANK(G33),"",VLOOKUP(G33,ComboValue!$B$2:$C$11,2,FALSE) &amp; ",") &amp; IF(ISBLANK(H33),"",VLOOKUP(H33,ComboValue!$B$2:$C$11,2,FALSE) &amp; ",") &amp; IF(ISBLANK(I33),"",VLOOKUP(I33,ComboValue!$B$2:$C$11,2,FALSE) &amp; ",") &amp; IF(ISBLANK(J33),"",VLOOKUP(J33,ComboValue!$B$2:$C$11,2,FALSE) &amp; ",") &amp; IF(ISBLANK(K33),"",VLOOKUP(K33,ComboValue!$B$2:$C$11,2,FALSE) &amp; ",")</f>
        <v/>
      </c>
      <c r="AV33" s="136" t="str">
        <f t="shared" si="1"/>
        <v>Tous_Nl</v>
      </c>
      <c r="AW33" s="136" t="str">
        <f>IF(ISBLANK(L33),"",VLOOKUP(L33,ComboValue!$E$2:$G$15,3,FALSE))</f>
        <v/>
      </c>
      <c r="AX33" s="136" t="str">
        <f>IF(ISBLANK(M33),"",VLOOKUP(M33,ComboValue!$K$2:$L$5,2,FALSE))</f>
        <v/>
      </c>
      <c r="AY33" s="161" t="str">
        <f>IF(ISBLANK(Q33),"",VLOOKUP(Q33,ComboValue!$N$2:$O$68,2,FALSE) &amp; ",") &amp; IF(ISBLANK(R33),"",VLOOKUP(R33,ComboValue!$N$2:$O$68,2,FALSE) &amp; ",") &amp; IF(ISBLANK(S33),"",VLOOKUP(S33,ComboValue!$N$2:$O$68,2,FALSE) &amp; ",") &amp; IF(ISBLANK(T33),"",VLOOKUP(T33,ComboValue!$N$2:$O$68,2,FALSE) &amp; ",") &amp; IF(ISBLANK(U33),"",VLOOKUP(U33,ComboValue!$N$2:$O$68,2,FALSE) &amp; ",") &amp; IF(ISBLANK(V33),"",VLOOKUP(V33,ComboValue!$N$2:$O$68,2,FALSE) &amp; ",") &amp; IF(ISBLANK(W33),"",VLOOKUP(W33,ComboValue!$N$2:$O$68,2,FALSE) &amp; ",") &amp; IF(ISBLANK(X33),"",VLOOKUP(X33,ComboValue!$N$2:$O$68,2,FALSE) &amp; ",") &amp; IF(ISBLANK(Y33),"",VLOOKUP(Y33,ComboValue!$N$2:$O$68,2,FALSE) &amp; ",") &amp; IF(ISBLANK(Z33),"",VLOOKUP(Z33,ComboValue!$N$2:$O$68,2,FALSE) &amp; ",") &amp; IF(ISBLANK(AA33),"",VLOOKUP(AA33,ComboValue!$N$2:$O$68,2,FALSE) &amp; ",") &amp; IF(ISBLANK(AB33),"",VLOOKUP(AB33,ComboValue!$N$2:$O$68,2,FALSE) &amp; ",") &amp; IF(ISBLANK(AC33),"",VLOOKUP(AC33,ComboValue!$N$2:$O$68,2,FALSE) &amp; ",") &amp; IF(ISBLANK(AD33),"",VLOOKUP(AD33,ComboValue!$N$2:$O$68,2,FALSE) &amp; ",") &amp; IF(ISBLANK(AE33),"",VLOOKUP(AE33,ComboValue!$N$2:$O$68,2,FALSE) &amp; ",") &amp; IF(ISBLANK(AF33),"",VLOOKUP(AF33,ComboValue!$N$2:$O$68,2,FALSE) &amp; ",") &amp; IF(ISBLANK(AG33),"",VLOOKUP(AG33,ComboValue!$N$2:$O$68,2,FALSE) &amp; ",") &amp; IF(ISBLANK(AH33),"",VLOOKUP(AH33,ComboValue!$N$2:$O$68,2,FALSE) &amp; ",") &amp; IF(ISBLANK(AI33),"",VLOOKUP(AI33,ComboValue!$N$2:$O$68,2,FALSE) &amp; ",") &amp; IF(ISBLANK(AJ33),"",VLOOKUP(AJ33,ComboValue!$N$2:$O$68,2,FALSE) &amp; ",") &amp; IF(ISBLANK(AK33),"",VLOOKUP(AK33,ComboValue!$N$2:$O$68,2,FALSE) &amp; ",") &amp; IF(ISBLANK(AL33),"",VLOOKUP(AL33,ComboValue!$N$2:$O$68,2,FALSE) &amp; ",") &amp; IF(ISBLANK(AM33),"",VLOOKUP(AM33,ComboValue!$N$2:$O$68,2,FALSE) &amp; ",") &amp; IF(ISBLANK(AN33),"",VLOOKUP(AN33,ComboValue!$N$2:$O$68,2,FALSE) &amp; ",") &amp; IF(ISBLANK(AO33),"",VLOOKUP(AO33,ComboValue!$N$2:$O$68,2,FALSE) &amp; ",") &amp; IF(ISBLANK(AP33),"",VLOOKUP(AP33,ComboValue!$N$2:$O$68,2,FALSE) &amp; ",") &amp; IF(ISBLANK(AQ33),"",VLOOKUP(AQ33,ComboValue!$N$2:$O$68,2,FALSE) &amp; ",") &amp; IF(ISBLANK(AR33),"",VLOOKUP(AR33,ComboValue!$N$2:$O$68,2,FALSE) &amp; ",") &amp; IF(ISBLANK(AS33),"",VLOOKUP(AS33,ComboValue!$N$2:$O$68,2,FALSE) &amp; ",") &amp; IF(ISBLANK(AT33),"",VLOOKUP(AT33,ComboValue!$N$2:$O$68,2,FALSE) &amp; ",")</f>
        <v/>
      </c>
      <c r="AZ33" s="162" t="str">
        <f t="shared" si="2"/>
        <v/>
      </c>
      <c r="BA33" s="120"/>
      <c r="BB33" s="135" t="str">
        <f t="shared" si="3"/>
        <v/>
      </c>
      <c r="BC33" s="136" t="str">
        <f t="shared" si="4"/>
        <v/>
      </c>
      <c r="BD33" s="136" t="str">
        <f t="shared" si="5"/>
        <v/>
      </c>
      <c r="BE33" s="136" t="str">
        <f t="shared" si="6"/>
        <v/>
      </c>
      <c r="BF33" s="136" t="str">
        <f t="shared" si="7"/>
        <v/>
      </c>
      <c r="BG33" s="136" t="str">
        <f t="shared" si="8"/>
        <v/>
      </c>
      <c r="BH33" s="136" t="str">
        <f t="shared" si="9"/>
        <v/>
      </c>
      <c r="BI33" s="136" t="str">
        <f t="shared" si="10"/>
        <v/>
      </c>
      <c r="BJ33" s="136" t="str">
        <f t="shared" si="11"/>
        <v/>
      </c>
      <c r="BK33" s="136" t="str">
        <f t="shared" si="12"/>
        <v/>
      </c>
      <c r="BL33" s="136" t="str">
        <f t="shared" si="13"/>
        <v/>
      </c>
      <c r="BM33" s="136" t="str">
        <f t="shared" si="14"/>
        <v/>
      </c>
      <c r="BN33" s="136" t="str">
        <f t="shared" si="15"/>
        <v/>
      </c>
      <c r="BO33" s="136" t="str">
        <f t="shared" si="16"/>
        <v/>
      </c>
      <c r="BP33" s="136" t="str">
        <f t="shared" si="17"/>
        <v/>
      </c>
      <c r="BQ33" s="136" t="str">
        <f t="shared" si="18"/>
        <v/>
      </c>
      <c r="BR33" s="136" t="str">
        <f t="shared" si="19"/>
        <v/>
      </c>
      <c r="BS33" s="136" t="str">
        <f t="shared" si="20"/>
        <v/>
      </c>
      <c r="BT33" s="136" t="str">
        <f t="shared" si="21"/>
        <v/>
      </c>
      <c r="BU33" s="136" t="str">
        <f t="shared" si="22"/>
        <v/>
      </c>
      <c r="BV33" s="136" t="str">
        <f t="shared" si="23"/>
        <v/>
      </c>
      <c r="BW33" s="136" t="str">
        <f t="shared" si="24"/>
        <v/>
      </c>
      <c r="BX33" s="136" t="str">
        <f t="shared" si="25"/>
        <v/>
      </c>
      <c r="BY33" s="136" t="str">
        <f t="shared" si="26"/>
        <v/>
      </c>
      <c r="BZ33" s="136" t="str">
        <f t="shared" si="27"/>
        <v/>
      </c>
      <c r="CA33" s="137" t="str">
        <f t="shared" si="28"/>
        <v/>
      </c>
      <c r="CB33" s="135" t="str">
        <f t="shared" si="29"/>
        <v/>
      </c>
      <c r="CC33" s="136" t="str">
        <f t="shared" si="30"/>
        <v/>
      </c>
      <c r="CD33" s="136" t="str">
        <f t="shared" si="31"/>
        <v/>
      </c>
      <c r="CE33" s="136" t="str">
        <f t="shared" si="32"/>
        <v/>
      </c>
      <c r="CF33" s="136" t="str">
        <f t="shared" si="33"/>
        <v/>
      </c>
      <c r="CG33" s="136" t="str">
        <f t="shared" si="34"/>
        <v/>
      </c>
      <c r="CH33" s="136" t="str">
        <f t="shared" si="35"/>
        <v/>
      </c>
      <c r="CI33" s="136" t="str">
        <f t="shared" si="36"/>
        <v/>
      </c>
      <c r="CJ33" s="136" t="str">
        <f t="shared" si="37"/>
        <v/>
      </c>
      <c r="CK33" s="137" t="str">
        <f t="shared" si="38"/>
        <v/>
      </c>
      <c r="CL33" s="135" t="str">
        <f t="shared" si="39"/>
        <v/>
      </c>
      <c r="CM33" s="136" t="str">
        <f t="shared" si="40"/>
        <v/>
      </c>
      <c r="CN33" s="136" t="str">
        <f t="shared" si="41"/>
        <v/>
      </c>
      <c r="CO33" s="137" t="str">
        <f t="shared" si="42"/>
        <v/>
      </c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</row>
    <row r="34" spans="1:106" ht="17.399999999999999" thickTop="1" thickBot="1" x14ac:dyDescent="0.45">
      <c r="A34" s="7">
        <v>29</v>
      </c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0"/>
      <c r="M34" s="10"/>
      <c r="N34" s="10"/>
      <c r="O34" s="209" t="str">
        <f xml:space="preserve"> IF(ISBLANK(L34),"",VLOOKUP(L34,ComboValue!$E$3:$I$15,5,FALSE))</f>
        <v/>
      </c>
      <c r="P34" s="10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35" t="str">
        <f xml:space="preserve"> IF(ISBLANK(C34),"",VLOOKUP(C34,ComboValue!$B$2:$C$11,2,FALSE) &amp; ",") &amp; IF(ISBLANK(D34),"",VLOOKUP(D34,ComboValue!$B$2:$C$11,2,FALSE) &amp; ",") &amp; IF(ISBLANK(E34),"",VLOOKUP(E34,ComboValue!$B$2:$C$11,2,FALSE) &amp; ",") &amp; IF(ISBLANK(F34),"",VLOOKUP(F34,ComboValue!$B$2:$C$11,2,FALSE) &amp; ",") &amp; IF(ISBLANK(G34),"",VLOOKUP(G34,ComboValue!$B$2:$C$11,2,FALSE) &amp; ",") &amp; IF(ISBLANK(H34),"",VLOOKUP(H34,ComboValue!$B$2:$C$11,2,FALSE) &amp; ",") &amp; IF(ISBLANK(I34),"",VLOOKUP(I34,ComboValue!$B$2:$C$11,2,FALSE) &amp; ",") &amp; IF(ISBLANK(J34),"",VLOOKUP(J34,ComboValue!$B$2:$C$11,2,FALSE) &amp; ",") &amp; IF(ISBLANK(K34),"",VLOOKUP(K34,ComboValue!$B$2:$C$11,2,FALSE) &amp; ",")</f>
        <v/>
      </c>
      <c r="AV34" s="136" t="str">
        <f t="shared" si="1"/>
        <v>Tous_Nl</v>
      </c>
      <c r="AW34" s="136" t="str">
        <f>IF(ISBLANK(L34),"",VLOOKUP(L34,ComboValue!$E$2:$G$15,3,FALSE))</f>
        <v/>
      </c>
      <c r="AX34" s="136" t="str">
        <f>IF(ISBLANK(M34),"",VLOOKUP(M34,ComboValue!$K$2:$L$5,2,FALSE))</f>
        <v/>
      </c>
      <c r="AY34" s="161" t="str">
        <f>IF(ISBLANK(Q34),"",VLOOKUP(Q34,ComboValue!$N$2:$O$68,2,FALSE) &amp; ",") &amp; IF(ISBLANK(R34),"",VLOOKUP(R34,ComboValue!$N$2:$O$68,2,FALSE) &amp; ",") &amp; IF(ISBLANK(S34),"",VLOOKUP(S34,ComboValue!$N$2:$O$68,2,FALSE) &amp; ",") &amp; IF(ISBLANK(T34),"",VLOOKUP(T34,ComboValue!$N$2:$O$68,2,FALSE) &amp; ",") &amp; IF(ISBLANK(U34),"",VLOOKUP(U34,ComboValue!$N$2:$O$68,2,FALSE) &amp; ",") &amp; IF(ISBLANK(V34),"",VLOOKUP(V34,ComboValue!$N$2:$O$68,2,FALSE) &amp; ",") &amp; IF(ISBLANK(W34),"",VLOOKUP(W34,ComboValue!$N$2:$O$68,2,FALSE) &amp; ",") &amp; IF(ISBLANK(X34),"",VLOOKUP(X34,ComboValue!$N$2:$O$68,2,FALSE) &amp; ",") &amp; IF(ISBLANK(Y34),"",VLOOKUP(Y34,ComboValue!$N$2:$O$68,2,FALSE) &amp; ",") &amp; IF(ISBLANK(Z34),"",VLOOKUP(Z34,ComboValue!$N$2:$O$68,2,FALSE) &amp; ",") &amp; IF(ISBLANK(AA34),"",VLOOKUP(AA34,ComboValue!$N$2:$O$68,2,FALSE) &amp; ",") &amp; IF(ISBLANK(AB34),"",VLOOKUP(AB34,ComboValue!$N$2:$O$68,2,FALSE) &amp; ",") &amp; IF(ISBLANK(AC34),"",VLOOKUP(AC34,ComboValue!$N$2:$O$68,2,FALSE) &amp; ",") &amp; IF(ISBLANK(AD34),"",VLOOKUP(AD34,ComboValue!$N$2:$O$68,2,FALSE) &amp; ",") &amp; IF(ISBLANK(AE34),"",VLOOKUP(AE34,ComboValue!$N$2:$O$68,2,FALSE) &amp; ",") &amp; IF(ISBLANK(AF34),"",VLOOKUP(AF34,ComboValue!$N$2:$O$68,2,FALSE) &amp; ",") &amp; IF(ISBLANK(AG34),"",VLOOKUP(AG34,ComboValue!$N$2:$O$68,2,FALSE) &amp; ",") &amp; IF(ISBLANK(AH34),"",VLOOKUP(AH34,ComboValue!$N$2:$O$68,2,FALSE) &amp; ",") &amp; IF(ISBLANK(AI34),"",VLOOKUP(AI34,ComboValue!$N$2:$O$68,2,FALSE) &amp; ",") &amp; IF(ISBLANK(AJ34),"",VLOOKUP(AJ34,ComboValue!$N$2:$O$68,2,FALSE) &amp; ",") &amp; IF(ISBLANK(AK34),"",VLOOKUP(AK34,ComboValue!$N$2:$O$68,2,FALSE) &amp; ",") &amp; IF(ISBLANK(AL34),"",VLOOKUP(AL34,ComboValue!$N$2:$O$68,2,FALSE) &amp; ",") &amp; IF(ISBLANK(AM34),"",VLOOKUP(AM34,ComboValue!$N$2:$O$68,2,FALSE) &amp; ",") &amp; IF(ISBLANK(AN34),"",VLOOKUP(AN34,ComboValue!$N$2:$O$68,2,FALSE) &amp; ",") &amp; IF(ISBLANK(AO34),"",VLOOKUP(AO34,ComboValue!$N$2:$O$68,2,FALSE) &amp; ",") &amp; IF(ISBLANK(AP34),"",VLOOKUP(AP34,ComboValue!$N$2:$O$68,2,FALSE) &amp; ",") &amp; IF(ISBLANK(AQ34),"",VLOOKUP(AQ34,ComboValue!$N$2:$O$68,2,FALSE) &amp; ",") &amp; IF(ISBLANK(AR34),"",VLOOKUP(AR34,ComboValue!$N$2:$O$68,2,FALSE) &amp; ",") &amp; IF(ISBLANK(AS34),"",VLOOKUP(AS34,ComboValue!$N$2:$O$68,2,FALSE) &amp; ",") &amp; IF(ISBLANK(AT34),"",VLOOKUP(AT34,ComboValue!$N$2:$O$68,2,FALSE) &amp; ",")</f>
        <v/>
      </c>
      <c r="AZ34" s="162" t="str">
        <f t="shared" si="2"/>
        <v/>
      </c>
      <c r="BA34" s="120"/>
      <c r="BB34" s="135" t="str">
        <f t="shared" si="3"/>
        <v/>
      </c>
      <c r="BC34" s="136" t="str">
        <f t="shared" si="4"/>
        <v/>
      </c>
      <c r="BD34" s="136" t="str">
        <f t="shared" si="5"/>
        <v/>
      </c>
      <c r="BE34" s="136" t="str">
        <f t="shared" si="6"/>
        <v/>
      </c>
      <c r="BF34" s="136" t="str">
        <f t="shared" si="7"/>
        <v/>
      </c>
      <c r="BG34" s="136" t="str">
        <f t="shared" si="8"/>
        <v/>
      </c>
      <c r="BH34" s="136" t="str">
        <f t="shared" si="9"/>
        <v/>
      </c>
      <c r="BI34" s="136" t="str">
        <f t="shared" si="10"/>
        <v/>
      </c>
      <c r="BJ34" s="136" t="str">
        <f t="shared" si="11"/>
        <v/>
      </c>
      <c r="BK34" s="136" t="str">
        <f t="shared" si="12"/>
        <v/>
      </c>
      <c r="BL34" s="136" t="str">
        <f t="shared" si="13"/>
        <v/>
      </c>
      <c r="BM34" s="136" t="str">
        <f t="shared" si="14"/>
        <v/>
      </c>
      <c r="BN34" s="136" t="str">
        <f t="shared" si="15"/>
        <v/>
      </c>
      <c r="BO34" s="136" t="str">
        <f t="shared" si="16"/>
        <v/>
      </c>
      <c r="BP34" s="136" t="str">
        <f t="shared" si="17"/>
        <v/>
      </c>
      <c r="BQ34" s="136" t="str">
        <f t="shared" si="18"/>
        <v/>
      </c>
      <c r="BR34" s="136" t="str">
        <f t="shared" si="19"/>
        <v/>
      </c>
      <c r="BS34" s="136" t="str">
        <f t="shared" si="20"/>
        <v/>
      </c>
      <c r="BT34" s="136" t="str">
        <f t="shared" si="21"/>
        <v/>
      </c>
      <c r="BU34" s="136" t="str">
        <f t="shared" si="22"/>
        <v/>
      </c>
      <c r="BV34" s="136" t="str">
        <f t="shared" si="23"/>
        <v/>
      </c>
      <c r="BW34" s="136" t="str">
        <f t="shared" si="24"/>
        <v/>
      </c>
      <c r="BX34" s="136" t="str">
        <f t="shared" si="25"/>
        <v/>
      </c>
      <c r="BY34" s="136" t="str">
        <f t="shared" si="26"/>
        <v/>
      </c>
      <c r="BZ34" s="136" t="str">
        <f t="shared" si="27"/>
        <v/>
      </c>
      <c r="CA34" s="137" t="str">
        <f t="shared" si="28"/>
        <v/>
      </c>
      <c r="CB34" s="135" t="str">
        <f t="shared" si="29"/>
        <v/>
      </c>
      <c r="CC34" s="136" t="str">
        <f t="shared" si="30"/>
        <v/>
      </c>
      <c r="CD34" s="136" t="str">
        <f t="shared" si="31"/>
        <v/>
      </c>
      <c r="CE34" s="136" t="str">
        <f t="shared" si="32"/>
        <v/>
      </c>
      <c r="CF34" s="136" t="str">
        <f t="shared" si="33"/>
        <v/>
      </c>
      <c r="CG34" s="136" t="str">
        <f t="shared" si="34"/>
        <v/>
      </c>
      <c r="CH34" s="136" t="str">
        <f t="shared" si="35"/>
        <v/>
      </c>
      <c r="CI34" s="136" t="str">
        <f t="shared" si="36"/>
        <v/>
      </c>
      <c r="CJ34" s="136" t="str">
        <f t="shared" si="37"/>
        <v/>
      </c>
      <c r="CK34" s="137" t="str">
        <f t="shared" si="38"/>
        <v/>
      </c>
      <c r="CL34" s="135" t="str">
        <f t="shared" si="39"/>
        <v/>
      </c>
      <c r="CM34" s="136" t="str">
        <f t="shared" si="40"/>
        <v/>
      </c>
      <c r="CN34" s="136" t="str">
        <f t="shared" si="41"/>
        <v/>
      </c>
      <c r="CO34" s="137" t="str">
        <f t="shared" si="42"/>
        <v/>
      </c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</row>
    <row r="35" spans="1:106" ht="17.399999999999999" thickTop="1" thickBot="1" x14ac:dyDescent="0.45">
      <c r="A35" s="7">
        <v>30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0"/>
      <c r="M35" s="10"/>
      <c r="N35" s="10"/>
      <c r="O35" s="209" t="str">
        <f xml:space="preserve"> IF(ISBLANK(L35),"",VLOOKUP(L35,ComboValue!$E$3:$I$15,5,FALSE))</f>
        <v/>
      </c>
      <c r="P35" s="10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35" t="str">
        <f xml:space="preserve"> IF(ISBLANK(C35),"",VLOOKUP(C35,ComboValue!$B$2:$C$11,2,FALSE) &amp; ",") &amp; IF(ISBLANK(D35),"",VLOOKUP(D35,ComboValue!$B$2:$C$11,2,FALSE) &amp; ",") &amp; IF(ISBLANK(E35),"",VLOOKUP(E35,ComboValue!$B$2:$C$11,2,FALSE) &amp; ",") &amp; IF(ISBLANK(F35),"",VLOOKUP(F35,ComboValue!$B$2:$C$11,2,FALSE) &amp; ",") &amp; IF(ISBLANK(G35),"",VLOOKUP(G35,ComboValue!$B$2:$C$11,2,FALSE) &amp; ",") &amp; IF(ISBLANK(H35),"",VLOOKUP(H35,ComboValue!$B$2:$C$11,2,FALSE) &amp; ",") &amp; IF(ISBLANK(I35),"",VLOOKUP(I35,ComboValue!$B$2:$C$11,2,FALSE) &amp; ",") &amp; IF(ISBLANK(J35),"",VLOOKUP(J35,ComboValue!$B$2:$C$11,2,FALSE) &amp; ",") &amp; IF(ISBLANK(K35),"",VLOOKUP(K35,ComboValue!$B$2:$C$11,2,FALSE) &amp; ",")</f>
        <v/>
      </c>
      <c r="AV35" s="136" t="str">
        <f t="shared" si="1"/>
        <v>Tous_Nl</v>
      </c>
      <c r="AW35" s="136" t="str">
        <f>IF(ISBLANK(L35),"",VLOOKUP(L35,ComboValue!$E$2:$G$15,3,FALSE))</f>
        <v/>
      </c>
      <c r="AX35" s="136" t="str">
        <f>IF(ISBLANK(M35),"",VLOOKUP(M35,ComboValue!$K$2:$L$5,2,FALSE))</f>
        <v/>
      </c>
      <c r="AY35" s="161" t="str">
        <f>IF(ISBLANK(Q35),"",VLOOKUP(Q35,ComboValue!$N$2:$O$68,2,FALSE) &amp; ",") &amp; IF(ISBLANK(R35),"",VLOOKUP(R35,ComboValue!$N$2:$O$68,2,FALSE) &amp; ",") &amp; IF(ISBLANK(S35),"",VLOOKUP(S35,ComboValue!$N$2:$O$68,2,FALSE) &amp; ",") &amp; IF(ISBLANK(T35),"",VLOOKUP(T35,ComboValue!$N$2:$O$68,2,FALSE) &amp; ",") &amp; IF(ISBLANK(U35),"",VLOOKUP(U35,ComboValue!$N$2:$O$68,2,FALSE) &amp; ",") &amp; IF(ISBLANK(V35),"",VLOOKUP(V35,ComboValue!$N$2:$O$68,2,FALSE) &amp; ",") &amp; IF(ISBLANK(W35),"",VLOOKUP(W35,ComboValue!$N$2:$O$68,2,FALSE) &amp; ",") &amp; IF(ISBLANK(X35),"",VLOOKUP(X35,ComboValue!$N$2:$O$68,2,FALSE) &amp; ",") &amp; IF(ISBLANK(Y35),"",VLOOKUP(Y35,ComboValue!$N$2:$O$68,2,FALSE) &amp; ",") &amp; IF(ISBLANK(Z35),"",VLOOKUP(Z35,ComboValue!$N$2:$O$68,2,FALSE) &amp; ",") &amp; IF(ISBLANK(AA35),"",VLOOKUP(AA35,ComboValue!$N$2:$O$68,2,FALSE) &amp; ",") &amp; IF(ISBLANK(AB35),"",VLOOKUP(AB35,ComboValue!$N$2:$O$68,2,FALSE) &amp; ",") &amp; IF(ISBLANK(AC35),"",VLOOKUP(AC35,ComboValue!$N$2:$O$68,2,FALSE) &amp; ",") &amp; IF(ISBLANK(AD35),"",VLOOKUP(AD35,ComboValue!$N$2:$O$68,2,FALSE) &amp; ",") &amp; IF(ISBLANK(AE35),"",VLOOKUP(AE35,ComboValue!$N$2:$O$68,2,FALSE) &amp; ",") &amp; IF(ISBLANK(AF35),"",VLOOKUP(AF35,ComboValue!$N$2:$O$68,2,FALSE) &amp; ",") &amp; IF(ISBLANK(AG35),"",VLOOKUP(AG35,ComboValue!$N$2:$O$68,2,FALSE) &amp; ",") &amp; IF(ISBLANK(AH35),"",VLOOKUP(AH35,ComboValue!$N$2:$O$68,2,FALSE) &amp; ",") &amp; IF(ISBLANK(AI35),"",VLOOKUP(AI35,ComboValue!$N$2:$O$68,2,FALSE) &amp; ",") &amp; IF(ISBLANK(AJ35),"",VLOOKUP(AJ35,ComboValue!$N$2:$O$68,2,FALSE) &amp; ",") &amp; IF(ISBLANK(AK35),"",VLOOKUP(AK35,ComboValue!$N$2:$O$68,2,FALSE) &amp; ",") &amp; IF(ISBLANK(AL35),"",VLOOKUP(AL35,ComboValue!$N$2:$O$68,2,FALSE) &amp; ",") &amp; IF(ISBLANK(AM35),"",VLOOKUP(AM35,ComboValue!$N$2:$O$68,2,FALSE) &amp; ",") &amp; IF(ISBLANK(AN35),"",VLOOKUP(AN35,ComboValue!$N$2:$O$68,2,FALSE) &amp; ",") &amp; IF(ISBLANK(AO35),"",VLOOKUP(AO35,ComboValue!$N$2:$O$68,2,FALSE) &amp; ",") &amp; IF(ISBLANK(AP35),"",VLOOKUP(AP35,ComboValue!$N$2:$O$68,2,FALSE) &amp; ",") &amp; IF(ISBLANK(AQ35),"",VLOOKUP(AQ35,ComboValue!$N$2:$O$68,2,FALSE) &amp; ",") &amp; IF(ISBLANK(AR35),"",VLOOKUP(AR35,ComboValue!$N$2:$O$68,2,FALSE) &amp; ",") &amp; IF(ISBLANK(AS35),"",VLOOKUP(AS35,ComboValue!$N$2:$O$68,2,FALSE) &amp; ",") &amp; IF(ISBLANK(AT35),"",VLOOKUP(AT35,ComboValue!$N$2:$O$68,2,FALSE) &amp; ",")</f>
        <v/>
      </c>
      <c r="AZ35" s="162" t="str">
        <f t="shared" si="2"/>
        <v/>
      </c>
      <c r="BA35" s="120"/>
      <c r="BB35" s="135" t="str">
        <f t="shared" si="3"/>
        <v/>
      </c>
      <c r="BC35" s="136" t="str">
        <f t="shared" si="4"/>
        <v/>
      </c>
      <c r="BD35" s="136" t="str">
        <f t="shared" si="5"/>
        <v/>
      </c>
      <c r="BE35" s="136" t="str">
        <f t="shared" si="6"/>
        <v/>
      </c>
      <c r="BF35" s="136" t="str">
        <f t="shared" si="7"/>
        <v/>
      </c>
      <c r="BG35" s="136" t="str">
        <f t="shared" si="8"/>
        <v/>
      </c>
      <c r="BH35" s="136" t="str">
        <f t="shared" si="9"/>
        <v/>
      </c>
      <c r="BI35" s="136" t="str">
        <f t="shared" si="10"/>
        <v/>
      </c>
      <c r="BJ35" s="136" t="str">
        <f t="shared" si="11"/>
        <v/>
      </c>
      <c r="BK35" s="136" t="str">
        <f t="shared" si="12"/>
        <v/>
      </c>
      <c r="BL35" s="136" t="str">
        <f t="shared" si="13"/>
        <v/>
      </c>
      <c r="BM35" s="136" t="str">
        <f t="shared" si="14"/>
        <v/>
      </c>
      <c r="BN35" s="136" t="str">
        <f t="shared" si="15"/>
        <v/>
      </c>
      <c r="BO35" s="136" t="str">
        <f t="shared" si="16"/>
        <v/>
      </c>
      <c r="BP35" s="136" t="str">
        <f t="shared" si="17"/>
        <v/>
      </c>
      <c r="BQ35" s="136" t="str">
        <f t="shared" si="18"/>
        <v/>
      </c>
      <c r="BR35" s="136" t="str">
        <f t="shared" si="19"/>
        <v/>
      </c>
      <c r="BS35" s="136" t="str">
        <f t="shared" si="20"/>
        <v/>
      </c>
      <c r="BT35" s="136" t="str">
        <f t="shared" si="21"/>
        <v/>
      </c>
      <c r="BU35" s="136" t="str">
        <f t="shared" si="22"/>
        <v/>
      </c>
      <c r="BV35" s="136" t="str">
        <f t="shared" si="23"/>
        <v/>
      </c>
      <c r="BW35" s="136" t="str">
        <f t="shared" si="24"/>
        <v/>
      </c>
      <c r="BX35" s="136" t="str">
        <f t="shared" si="25"/>
        <v/>
      </c>
      <c r="BY35" s="136" t="str">
        <f t="shared" si="26"/>
        <v/>
      </c>
      <c r="BZ35" s="136" t="str">
        <f t="shared" si="27"/>
        <v/>
      </c>
      <c r="CA35" s="137" t="str">
        <f t="shared" si="28"/>
        <v/>
      </c>
      <c r="CB35" s="135" t="str">
        <f t="shared" si="29"/>
        <v/>
      </c>
      <c r="CC35" s="136" t="str">
        <f t="shared" si="30"/>
        <v/>
      </c>
      <c r="CD35" s="136" t="str">
        <f t="shared" si="31"/>
        <v/>
      </c>
      <c r="CE35" s="136" t="str">
        <f t="shared" si="32"/>
        <v/>
      </c>
      <c r="CF35" s="136" t="str">
        <f t="shared" si="33"/>
        <v/>
      </c>
      <c r="CG35" s="136" t="str">
        <f t="shared" si="34"/>
        <v/>
      </c>
      <c r="CH35" s="136" t="str">
        <f t="shared" si="35"/>
        <v/>
      </c>
      <c r="CI35" s="136" t="str">
        <f t="shared" si="36"/>
        <v/>
      </c>
      <c r="CJ35" s="136" t="str">
        <f t="shared" si="37"/>
        <v/>
      </c>
      <c r="CK35" s="137" t="str">
        <f t="shared" si="38"/>
        <v/>
      </c>
      <c r="CL35" s="135" t="str">
        <f t="shared" si="39"/>
        <v/>
      </c>
      <c r="CM35" s="136" t="str">
        <f t="shared" si="40"/>
        <v/>
      </c>
      <c r="CN35" s="136" t="str">
        <f t="shared" si="41"/>
        <v/>
      </c>
      <c r="CO35" s="137" t="str">
        <f t="shared" si="42"/>
        <v/>
      </c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</row>
    <row r="36" spans="1:106" ht="17.399999999999999" thickTop="1" thickBot="1" x14ac:dyDescent="0.45">
      <c r="A36" s="7">
        <v>31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0"/>
      <c r="M36" s="10"/>
      <c r="N36" s="10"/>
      <c r="O36" s="209" t="str">
        <f xml:space="preserve"> IF(ISBLANK(L36),"",VLOOKUP(L36,ComboValue!$E$3:$I$15,5,FALSE))</f>
        <v/>
      </c>
      <c r="P36" s="10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35" t="str">
        <f xml:space="preserve"> IF(ISBLANK(C36),"",VLOOKUP(C36,ComboValue!$B$2:$C$11,2,FALSE) &amp; ",") &amp; IF(ISBLANK(D36),"",VLOOKUP(D36,ComboValue!$B$2:$C$11,2,FALSE) &amp; ",") &amp; IF(ISBLANK(E36),"",VLOOKUP(E36,ComboValue!$B$2:$C$11,2,FALSE) &amp; ",") &amp; IF(ISBLANK(F36),"",VLOOKUP(F36,ComboValue!$B$2:$C$11,2,FALSE) &amp; ",") &amp; IF(ISBLANK(G36),"",VLOOKUP(G36,ComboValue!$B$2:$C$11,2,FALSE) &amp; ",") &amp; IF(ISBLANK(H36),"",VLOOKUP(H36,ComboValue!$B$2:$C$11,2,FALSE) &amp; ",") &amp; IF(ISBLANK(I36),"",VLOOKUP(I36,ComboValue!$B$2:$C$11,2,FALSE) &amp; ",") &amp; IF(ISBLANK(J36),"",VLOOKUP(J36,ComboValue!$B$2:$C$11,2,FALSE) &amp; ",") &amp; IF(ISBLANK(K36),"",VLOOKUP(K36,ComboValue!$B$2:$C$11,2,FALSE) &amp; ",")</f>
        <v/>
      </c>
      <c r="AV36" s="136" t="str">
        <f t="shared" si="1"/>
        <v>Tous_Nl</v>
      </c>
      <c r="AW36" s="136" t="str">
        <f>IF(ISBLANK(L36),"",VLOOKUP(L36,ComboValue!$E$2:$G$15,3,FALSE))</f>
        <v/>
      </c>
      <c r="AX36" s="136" t="str">
        <f>IF(ISBLANK(M36),"",VLOOKUP(M36,ComboValue!$K$2:$L$5,2,FALSE))</f>
        <v/>
      </c>
      <c r="AY36" s="161" t="str">
        <f>IF(ISBLANK(Q36),"",VLOOKUP(Q36,ComboValue!$N$2:$O$68,2,FALSE) &amp; ",") &amp; IF(ISBLANK(R36),"",VLOOKUP(R36,ComboValue!$N$2:$O$68,2,FALSE) &amp; ",") &amp; IF(ISBLANK(S36),"",VLOOKUP(S36,ComboValue!$N$2:$O$68,2,FALSE) &amp; ",") &amp; IF(ISBLANK(T36),"",VLOOKUP(T36,ComboValue!$N$2:$O$68,2,FALSE) &amp; ",") &amp; IF(ISBLANK(U36),"",VLOOKUP(U36,ComboValue!$N$2:$O$68,2,FALSE) &amp; ",") &amp; IF(ISBLANK(V36),"",VLOOKUP(V36,ComboValue!$N$2:$O$68,2,FALSE) &amp; ",") &amp; IF(ISBLANK(W36),"",VLOOKUP(W36,ComboValue!$N$2:$O$68,2,FALSE) &amp; ",") &amp; IF(ISBLANK(X36),"",VLOOKUP(X36,ComboValue!$N$2:$O$68,2,FALSE) &amp; ",") &amp; IF(ISBLANK(Y36),"",VLOOKUP(Y36,ComboValue!$N$2:$O$68,2,FALSE) &amp; ",") &amp; IF(ISBLANK(Z36),"",VLOOKUP(Z36,ComboValue!$N$2:$O$68,2,FALSE) &amp; ",") &amp; IF(ISBLANK(AA36),"",VLOOKUP(AA36,ComboValue!$N$2:$O$68,2,FALSE) &amp; ",") &amp; IF(ISBLANK(AB36),"",VLOOKUP(AB36,ComboValue!$N$2:$O$68,2,FALSE) &amp; ",") &amp; IF(ISBLANK(AC36),"",VLOOKUP(AC36,ComboValue!$N$2:$O$68,2,FALSE) &amp; ",") &amp; IF(ISBLANK(AD36),"",VLOOKUP(AD36,ComboValue!$N$2:$O$68,2,FALSE) &amp; ",") &amp; IF(ISBLANK(AE36),"",VLOOKUP(AE36,ComboValue!$N$2:$O$68,2,FALSE) &amp; ",") &amp; IF(ISBLANK(AF36),"",VLOOKUP(AF36,ComboValue!$N$2:$O$68,2,FALSE) &amp; ",") &amp; IF(ISBLANK(AG36),"",VLOOKUP(AG36,ComboValue!$N$2:$O$68,2,FALSE) &amp; ",") &amp; IF(ISBLANK(AH36),"",VLOOKUP(AH36,ComboValue!$N$2:$O$68,2,FALSE) &amp; ",") &amp; IF(ISBLANK(AI36),"",VLOOKUP(AI36,ComboValue!$N$2:$O$68,2,FALSE) &amp; ",") &amp; IF(ISBLANK(AJ36),"",VLOOKUP(AJ36,ComboValue!$N$2:$O$68,2,FALSE) &amp; ",") &amp; IF(ISBLANK(AK36),"",VLOOKUP(AK36,ComboValue!$N$2:$O$68,2,FALSE) &amp; ",") &amp; IF(ISBLANK(AL36),"",VLOOKUP(AL36,ComboValue!$N$2:$O$68,2,FALSE) &amp; ",") &amp; IF(ISBLANK(AM36),"",VLOOKUP(AM36,ComboValue!$N$2:$O$68,2,FALSE) &amp; ",") &amp; IF(ISBLANK(AN36),"",VLOOKUP(AN36,ComboValue!$N$2:$O$68,2,FALSE) &amp; ",") &amp; IF(ISBLANK(AO36),"",VLOOKUP(AO36,ComboValue!$N$2:$O$68,2,FALSE) &amp; ",") &amp; IF(ISBLANK(AP36),"",VLOOKUP(AP36,ComboValue!$N$2:$O$68,2,FALSE) &amp; ",") &amp; IF(ISBLANK(AQ36),"",VLOOKUP(AQ36,ComboValue!$N$2:$O$68,2,FALSE) &amp; ",") &amp; IF(ISBLANK(AR36),"",VLOOKUP(AR36,ComboValue!$N$2:$O$68,2,FALSE) &amp; ",") &amp; IF(ISBLANK(AS36),"",VLOOKUP(AS36,ComboValue!$N$2:$O$68,2,FALSE) &amp; ",") &amp; IF(ISBLANK(AT36),"",VLOOKUP(AT36,ComboValue!$N$2:$O$68,2,FALSE) &amp; ",")</f>
        <v/>
      </c>
      <c r="AZ36" s="162" t="str">
        <f t="shared" si="2"/>
        <v/>
      </c>
      <c r="BA36" s="120"/>
      <c r="BB36" s="135" t="str">
        <f t="shared" si="3"/>
        <v/>
      </c>
      <c r="BC36" s="136" t="str">
        <f t="shared" si="4"/>
        <v/>
      </c>
      <c r="BD36" s="136" t="str">
        <f t="shared" si="5"/>
        <v/>
      </c>
      <c r="BE36" s="136" t="str">
        <f t="shared" si="6"/>
        <v/>
      </c>
      <c r="BF36" s="136" t="str">
        <f t="shared" si="7"/>
        <v/>
      </c>
      <c r="BG36" s="136" t="str">
        <f t="shared" si="8"/>
        <v/>
      </c>
      <c r="BH36" s="136" t="str">
        <f t="shared" si="9"/>
        <v/>
      </c>
      <c r="BI36" s="136" t="str">
        <f t="shared" si="10"/>
        <v/>
      </c>
      <c r="BJ36" s="136" t="str">
        <f t="shared" si="11"/>
        <v/>
      </c>
      <c r="BK36" s="136" t="str">
        <f t="shared" si="12"/>
        <v/>
      </c>
      <c r="BL36" s="136" t="str">
        <f t="shared" si="13"/>
        <v/>
      </c>
      <c r="BM36" s="136" t="str">
        <f t="shared" si="14"/>
        <v/>
      </c>
      <c r="BN36" s="136" t="str">
        <f t="shared" si="15"/>
        <v/>
      </c>
      <c r="BO36" s="136" t="str">
        <f t="shared" si="16"/>
        <v/>
      </c>
      <c r="BP36" s="136" t="str">
        <f t="shared" si="17"/>
        <v/>
      </c>
      <c r="BQ36" s="136" t="str">
        <f t="shared" si="18"/>
        <v/>
      </c>
      <c r="BR36" s="136" t="str">
        <f t="shared" si="19"/>
        <v/>
      </c>
      <c r="BS36" s="136" t="str">
        <f t="shared" si="20"/>
        <v/>
      </c>
      <c r="BT36" s="136" t="str">
        <f t="shared" si="21"/>
        <v/>
      </c>
      <c r="BU36" s="136" t="str">
        <f t="shared" si="22"/>
        <v/>
      </c>
      <c r="BV36" s="136" t="str">
        <f t="shared" si="23"/>
        <v/>
      </c>
      <c r="BW36" s="136" t="str">
        <f t="shared" si="24"/>
        <v/>
      </c>
      <c r="BX36" s="136" t="str">
        <f t="shared" si="25"/>
        <v/>
      </c>
      <c r="BY36" s="136" t="str">
        <f t="shared" si="26"/>
        <v/>
      </c>
      <c r="BZ36" s="136" t="str">
        <f t="shared" si="27"/>
        <v/>
      </c>
      <c r="CA36" s="137" t="str">
        <f t="shared" si="28"/>
        <v/>
      </c>
      <c r="CB36" s="135" t="str">
        <f t="shared" si="29"/>
        <v/>
      </c>
      <c r="CC36" s="136" t="str">
        <f t="shared" si="30"/>
        <v/>
      </c>
      <c r="CD36" s="136" t="str">
        <f t="shared" si="31"/>
        <v/>
      </c>
      <c r="CE36" s="136" t="str">
        <f t="shared" si="32"/>
        <v/>
      </c>
      <c r="CF36" s="136" t="str">
        <f t="shared" si="33"/>
        <v/>
      </c>
      <c r="CG36" s="136" t="str">
        <f t="shared" si="34"/>
        <v/>
      </c>
      <c r="CH36" s="136" t="str">
        <f t="shared" si="35"/>
        <v/>
      </c>
      <c r="CI36" s="136" t="str">
        <f t="shared" si="36"/>
        <v/>
      </c>
      <c r="CJ36" s="136" t="str">
        <f t="shared" si="37"/>
        <v/>
      </c>
      <c r="CK36" s="137" t="str">
        <f t="shared" si="38"/>
        <v/>
      </c>
      <c r="CL36" s="135" t="str">
        <f t="shared" si="39"/>
        <v/>
      </c>
      <c r="CM36" s="136" t="str">
        <f t="shared" si="40"/>
        <v/>
      </c>
      <c r="CN36" s="136" t="str">
        <f t="shared" si="41"/>
        <v/>
      </c>
      <c r="CO36" s="137" t="str">
        <f t="shared" si="42"/>
        <v/>
      </c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</row>
    <row r="37" spans="1:106" ht="17.399999999999999" thickTop="1" thickBot="1" x14ac:dyDescent="0.45">
      <c r="A37" s="7">
        <v>32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0"/>
      <c r="M37" s="10"/>
      <c r="N37" s="10"/>
      <c r="O37" s="209" t="str">
        <f xml:space="preserve"> IF(ISBLANK(L37),"",VLOOKUP(L37,ComboValue!$E$3:$I$15,5,FALSE))</f>
        <v/>
      </c>
      <c r="P37" s="10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35" t="str">
        <f xml:space="preserve"> IF(ISBLANK(C37),"",VLOOKUP(C37,ComboValue!$B$2:$C$11,2,FALSE) &amp; ",") &amp; IF(ISBLANK(D37),"",VLOOKUP(D37,ComboValue!$B$2:$C$11,2,FALSE) &amp; ",") &amp; IF(ISBLANK(E37),"",VLOOKUP(E37,ComboValue!$B$2:$C$11,2,FALSE) &amp; ",") &amp; IF(ISBLANK(F37),"",VLOOKUP(F37,ComboValue!$B$2:$C$11,2,FALSE) &amp; ",") &amp; IF(ISBLANK(G37),"",VLOOKUP(G37,ComboValue!$B$2:$C$11,2,FALSE) &amp; ",") &amp; IF(ISBLANK(H37),"",VLOOKUP(H37,ComboValue!$B$2:$C$11,2,FALSE) &amp; ",") &amp; IF(ISBLANK(I37),"",VLOOKUP(I37,ComboValue!$B$2:$C$11,2,FALSE) &amp; ",") &amp; IF(ISBLANK(J37),"",VLOOKUP(J37,ComboValue!$B$2:$C$11,2,FALSE) &amp; ",") &amp; IF(ISBLANK(K37),"",VLOOKUP(K37,ComboValue!$B$2:$C$11,2,FALSE) &amp; ",")</f>
        <v/>
      </c>
      <c r="AV37" s="136" t="str">
        <f t="shared" si="1"/>
        <v>Tous_Nl</v>
      </c>
      <c r="AW37" s="136" t="str">
        <f>IF(ISBLANK(L37),"",VLOOKUP(L37,ComboValue!$E$2:$G$15,3,FALSE))</f>
        <v/>
      </c>
      <c r="AX37" s="136" t="str">
        <f>IF(ISBLANK(M37),"",VLOOKUP(M37,ComboValue!$K$2:$L$5,2,FALSE))</f>
        <v/>
      </c>
      <c r="AY37" s="161" t="str">
        <f>IF(ISBLANK(Q37),"",VLOOKUP(Q37,ComboValue!$N$2:$O$68,2,FALSE) &amp; ",") &amp; IF(ISBLANK(R37),"",VLOOKUP(R37,ComboValue!$N$2:$O$68,2,FALSE) &amp; ",") &amp; IF(ISBLANK(S37),"",VLOOKUP(S37,ComboValue!$N$2:$O$68,2,FALSE) &amp; ",") &amp; IF(ISBLANK(T37),"",VLOOKUP(T37,ComboValue!$N$2:$O$68,2,FALSE) &amp; ",") &amp; IF(ISBLANK(U37),"",VLOOKUP(U37,ComboValue!$N$2:$O$68,2,FALSE) &amp; ",") &amp; IF(ISBLANK(V37),"",VLOOKUP(V37,ComboValue!$N$2:$O$68,2,FALSE) &amp; ",") &amp; IF(ISBLANK(W37),"",VLOOKUP(W37,ComboValue!$N$2:$O$68,2,FALSE) &amp; ",") &amp; IF(ISBLANK(X37),"",VLOOKUP(X37,ComboValue!$N$2:$O$68,2,FALSE) &amp; ",") &amp; IF(ISBLANK(Y37),"",VLOOKUP(Y37,ComboValue!$N$2:$O$68,2,FALSE) &amp; ",") &amp; IF(ISBLANK(Z37),"",VLOOKUP(Z37,ComboValue!$N$2:$O$68,2,FALSE) &amp; ",") &amp; IF(ISBLANK(AA37),"",VLOOKUP(AA37,ComboValue!$N$2:$O$68,2,FALSE) &amp; ",") &amp; IF(ISBLANK(AB37),"",VLOOKUP(AB37,ComboValue!$N$2:$O$68,2,FALSE) &amp; ",") &amp; IF(ISBLANK(AC37),"",VLOOKUP(AC37,ComboValue!$N$2:$O$68,2,FALSE) &amp; ",") &amp; IF(ISBLANK(AD37),"",VLOOKUP(AD37,ComboValue!$N$2:$O$68,2,FALSE) &amp; ",") &amp; IF(ISBLANK(AE37),"",VLOOKUP(AE37,ComboValue!$N$2:$O$68,2,FALSE) &amp; ",") &amp; IF(ISBLANK(AF37),"",VLOOKUP(AF37,ComboValue!$N$2:$O$68,2,FALSE) &amp; ",") &amp; IF(ISBLANK(AG37),"",VLOOKUP(AG37,ComboValue!$N$2:$O$68,2,FALSE) &amp; ",") &amp; IF(ISBLANK(AH37),"",VLOOKUP(AH37,ComboValue!$N$2:$O$68,2,FALSE) &amp; ",") &amp; IF(ISBLANK(AI37),"",VLOOKUP(AI37,ComboValue!$N$2:$O$68,2,FALSE) &amp; ",") &amp; IF(ISBLANK(AJ37),"",VLOOKUP(AJ37,ComboValue!$N$2:$O$68,2,FALSE) &amp; ",") &amp; IF(ISBLANK(AK37),"",VLOOKUP(AK37,ComboValue!$N$2:$O$68,2,FALSE) &amp; ",") &amp; IF(ISBLANK(AL37),"",VLOOKUP(AL37,ComboValue!$N$2:$O$68,2,FALSE) &amp; ",") &amp; IF(ISBLANK(AM37),"",VLOOKUP(AM37,ComboValue!$N$2:$O$68,2,FALSE) &amp; ",") &amp; IF(ISBLANK(AN37),"",VLOOKUP(AN37,ComboValue!$N$2:$O$68,2,FALSE) &amp; ",") &amp; IF(ISBLANK(AO37),"",VLOOKUP(AO37,ComboValue!$N$2:$O$68,2,FALSE) &amp; ",") &amp; IF(ISBLANK(AP37),"",VLOOKUP(AP37,ComboValue!$N$2:$O$68,2,FALSE) &amp; ",") &amp; IF(ISBLANK(AQ37),"",VLOOKUP(AQ37,ComboValue!$N$2:$O$68,2,FALSE) &amp; ",") &amp; IF(ISBLANK(AR37),"",VLOOKUP(AR37,ComboValue!$N$2:$O$68,2,FALSE) &amp; ",") &amp; IF(ISBLANK(AS37),"",VLOOKUP(AS37,ComboValue!$N$2:$O$68,2,FALSE) &amp; ",") &amp; IF(ISBLANK(AT37),"",VLOOKUP(AT37,ComboValue!$N$2:$O$68,2,FALSE) &amp; ",")</f>
        <v/>
      </c>
      <c r="AZ37" s="162" t="str">
        <f t="shared" si="2"/>
        <v/>
      </c>
      <c r="BA37" s="120"/>
      <c r="BB37" s="135" t="str">
        <f t="shared" si="3"/>
        <v/>
      </c>
      <c r="BC37" s="136" t="str">
        <f t="shared" si="4"/>
        <v/>
      </c>
      <c r="BD37" s="136" t="str">
        <f t="shared" si="5"/>
        <v/>
      </c>
      <c r="BE37" s="136" t="str">
        <f t="shared" si="6"/>
        <v/>
      </c>
      <c r="BF37" s="136" t="str">
        <f t="shared" si="7"/>
        <v/>
      </c>
      <c r="BG37" s="136" t="str">
        <f t="shared" si="8"/>
        <v/>
      </c>
      <c r="BH37" s="136" t="str">
        <f t="shared" si="9"/>
        <v/>
      </c>
      <c r="BI37" s="136" t="str">
        <f t="shared" si="10"/>
        <v/>
      </c>
      <c r="BJ37" s="136" t="str">
        <f t="shared" si="11"/>
        <v/>
      </c>
      <c r="BK37" s="136" t="str">
        <f t="shared" si="12"/>
        <v/>
      </c>
      <c r="BL37" s="136" t="str">
        <f t="shared" si="13"/>
        <v/>
      </c>
      <c r="BM37" s="136" t="str">
        <f t="shared" si="14"/>
        <v/>
      </c>
      <c r="BN37" s="136" t="str">
        <f t="shared" si="15"/>
        <v/>
      </c>
      <c r="BO37" s="136" t="str">
        <f t="shared" si="16"/>
        <v/>
      </c>
      <c r="BP37" s="136" t="str">
        <f t="shared" si="17"/>
        <v/>
      </c>
      <c r="BQ37" s="136" t="str">
        <f t="shared" si="18"/>
        <v/>
      </c>
      <c r="BR37" s="136" t="str">
        <f t="shared" si="19"/>
        <v/>
      </c>
      <c r="BS37" s="136" t="str">
        <f t="shared" si="20"/>
        <v/>
      </c>
      <c r="BT37" s="136" t="str">
        <f t="shared" si="21"/>
        <v/>
      </c>
      <c r="BU37" s="136" t="str">
        <f t="shared" si="22"/>
        <v/>
      </c>
      <c r="BV37" s="136" t="str">
        <f t="shared" si="23"/>
        <v/>
      </c>
      <c r="BW37" s="136" t="str">
        <f t="shared" si="24"/>
        <v/>
      </c>
      <c r="BX37" s="136" t="str">
        <f t="shared" si="25"/>
        <v/>
      </c>
      <c r="BY37" s="136" t="str">
        <f t="shared" si="26"/>
        <v/>
      </c>
      <c r="BZ37" s="136" t="str">
        <f t="shared" si="27"/>
        <v/>
      </c>
      <c r="CA37" s="137" t="str">
        <f t="shared" si="28"/>
        <v/>
      </c>
      <c r="CB37" s="135" t="str">
        <f t="shared" si="29"/>
        <v/>
      </c>
      <c r="CC37" s="136" t="str">
        <f t="shared" si="30"/>
        <v/>
      </c>
      <c r="CD37" s="136" t="str">
        <f t="shared" si="31"/>
        <v/>
      </c>
      <c r="CE37" s="136" t="str">
        <f t="shared" si="32"/>
        <v/>
      </c>
      <c r="CF37" s="136" t="str">
        <f t="shared" si="33"/>
        <v/>
      </c>
      <c r="CG37" s="136" t="str">
        <f t="shared" si="34"/>
        <v/>
      </c>
      <c r="CH37" s="136" t="str">
        <f t="shared" si="35"/>
        <v/>
      </c>
      <c r="CI37" s="136" t="str">
        <f t="shared" si="36"/>
        <v/>
      </c>
      <c r="CJ37" s="136" t="str">
        <f t="shared" si="37"/>
        <v/>
      </c>
      <c r="CK37" s="137" t="str">
        <f t="shared" si="38"/>
        <v/>
      </c>
      <c r="CL37" s="135" t="str">
        <f t="shared" si="39"/>
        <v/>
      </c>
      <c r="CM37" s="136" t="str">
        <f t="shared" si="40"/>
        <v/>
      </c>
      <c r="CN37" s="136" t="str">
        <f t="shared" si="41"/>
        <v/>
      </c>
      <c r="CO37" s="137" t="str">
        <f t="shared" si="42"/>
        <v/>
      </c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</row>
    <row r="38" spans="1:106" ht="17.399999999999999" thickTop="1" thickBot="1" x14ac:dyDescent="0.45">
      <c r="A38" s="7">
        <v>33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0"/>
      <c r="M38" s="10"/>
      <c r="N38" s="10"/>
      <c r="O38" s="209" t="str">
        <f xml:space="preserve"> IF(ISBLANK(L38),"",VLOOKUP(L38,ComboValue!$E$3:$I$15,5,FALSE))</f>
        <v/>
      </c>
      <c r="P38" s="10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35" t="str">
        <f xml:space="preserve"> IF(ISBLANK(C38),"",VLOOKUP(C38,ComboValue!$B$2:$C$11,2,FALSE) &amp; ",") &amp; IF(ISBLANK(D38),"",VLOOKUP(D38,ComboValue!$B$2:$C$11,2,FALSE) &amp; ",") &amp; IF(ISBLANK(E38),"",VLOOKUP(E38,ComboValue!$B$2:$C$11,2,FALSE) &amp; ",") &amp; IF(ISBLANK(F38),"",VLOOKUP(F38,ComboValue!$B$2:$C$11,2,FALSE) &amp; ",") &amp; IF(ISBLANK(G38),"",VLOOKUP(G38,ComboValue!$B$2:$C$11,2,FALSE) &amp; ",") &amp; IF(ISBLANK(H38),"",VLOOKUP(H38,ComboValue!$B$2:$C$11,2,FALSE) &amp; ",") &amp; IF(ISBLANK(I38),"",VLOOKUP(I38,ComboValue!$B$2:$C$11,2,FALSE) &amp; ",") &amp; IF(ISBLANK(J38),"",VLOOKUP(J38,ComboValue!$B$2:$C$11,2,FALSE) &amp; ",") &amp; IF(ISBLANK(K38),"",VLOOKUP(K38,ComboValue!$B$2:$C$11,2,FALSE) &amp; ",")</f>
        <v/>
      </c>
      <c r="AV38" s="136" t="str">
        <f t="shared" si="1"/>
        <v>Tous_Nl</v>
      </c>
      <c r="AW38" s="136" t="str">
        <f>IF(ISBLANK(L38),"",VLOOKUP(L38,ComboValue!$E$2:$G$15,3,FALSE))</f>
        <v/>
      </c>
      <c r="AX38" s="136" t="str">
        <f>IF(ISBLANK(M38),"",VLOOKUP(M38,ComboValue!$K$2:$L$5,2,FALSE))</f>
        <v/>
      </c>
      <c r="AY38" s="161" t="str">
        <f>IF(ISBLANK(Q38),"",VLOOKUP(Q38,ComboValue!$N$2:$O$68,2,FALSE) &amp; ",") &amp; IF(ISBLANK(R38),"",VLOOKUP(R38,ComboValue!$N$2:$O$68,2,FALSE) &amp; ",") &amp; IF(ISBLANK(S38),"",VLOOKUP(S38,ComboValue!$N$2:$O$68,2,FALSE) &amp; ",") &amp; IF(ISBLANK(T38),"",VLOOKUP(T38,ComboValue!$N$2:$O$68,2,FALSE) &amp; ",") &amp; IF(ISBLANK(U38),"",VLOOKUP(U38,ComboValue!$N$2:$O$68,2,FALSE) &amp; ",") &amp; IF(ISBLANK(V38),"",VLOOKUP(V38,ComboValue!$N$2:$O$68,2,FALSE) &amp; ",") &amp; IF(ISBLANK(W38),"",VLOOKUP(W38,ComboValue!$N$2:$O$68,2,FALSE) &amp; ",") &amp; IF(ISBLANK(X38),"",VLOOKUP(X38,ComboValue!$N$2:$O$68,2,FALSE) &amp; ",") &amp; IF(ISBLANK(Y38),"",VLOOKUP(Y38,ComboValue!$N$2:$O$68,2,FALSE) &amp; ",") &amp; IF(ISBLANK(Z38),"",VLOOKUP(Z38,ComboValue!$N$2:$O$68,2,FALSE) &amp; ",") &amp; IF(ISBLANK(AA38),"",VLOOKUP(AA38,ComboValue!$N$2:$O$68,2,FALSE) &amp; ",") &amp; IF(ISBLANK(AB38),"",VLOOKUP(AB38,ComboValue!$N$2:$O$68,2,FALSE) &amp; ",") &amp; IF(ISBLANK(AC38),"",VLOOKUP(AC38,ComboValue!$N$2:$O$68,2,FALSE) &amp; ",") &amp; IF(ISBLANK(AD38),"",VLOOKUP(AD38,ComboValue!$N$2:$O$68,2,FALSE) &amp; ",") &amp; IF(ISBLANK(AE38),"",VLOOKUP(AE38,ComboValue!$N$2:$O$68,2,FALSE) &amp; ",") &amp; IF(ISBLANK(AF38),"",VLOOKUP(AF38,ComboValue!$N$2:$O$68,2,FALSE) &amp; ",") &amp; IF(ISBLANK(AG38),"",VLOOKUP(AG38,ComboValue!$N$2:$O$68,2,FALSE) &amp; ",") &amp; IF(ISBLANK(AH38),"",VLOOKUP(AH38,ComboValue!$N$2:$O$68,2,FALSE) &amp; ",") &amp; IF(ISBLANK(AI38),"",VLOOKUP(AI38,ComboValue!$N$2:$O$68,2,FALSE) &amp; ",") &amp; IF(ISBLANK(AJ38),"",VLOOKUP(AJ38,ComboValue!$N$2:$O$68,2,FALSE) &amp; ",") &amp; IF(ISBLANK(AK38),"",VLOOKUP(AK38,ComboValue!$N$2:$O$68,2,FALSE) &amp; ",") &amp; IF(ISBLANK(AL38),"",VLOOKUP(AL38,ComboValue!$N$2:$O$68,2,FALSE) &amp; ",") &amp; IF(ISBLANK(AM38),"",VLOOKUP(AM38,ComboValue!$N$2:$O$68,2,FALSE) &amp; ",") &amp; IF(ISBLANK(AN38),"",VLOOKUP(AN38,ComboValue!$N$2:$O$68,2,FALSE) &amp; ",") &amp; IF(ISBLANK(AO38),"",VLOOKUP(AO38,ComboValue!$N$2:$O$68,2,FALSE) &amp; ",") &amp; IF(ISBLANK(AP38),"",VLOOKUP(AP38,ComboValue!$N$2:$O$68,2,FALSE) &amp; ",") &amp; IF(ISBLANK(AQ38),"",VLOOKUP(AQ38,ComboValue!$N$2:$O$68,2,FALSE) &amp; ",") &amp; IF(ISBLANK(AR38),"",VLOOKUP(AR38,ComboValue!$N$2:$O$68,2,FALSE) &amp; ",") &amp; IF(ISBLANK(AS38),"",VLOOKUP(AS38,ComboValue!$N$2:$O$68,2,FALSE) &amp; ",") &amp; IF(ISBLANK(AT38),"",VLOOKUP(AT38,ComboValue!$N$2:$O$68,2,FALSE) &amp; ",")</f>
        <v/>
      </c>
      <c r="AZ38" s="162" t="str">
        <f t="shared" si="2"/>
        <v/>
      </c>
      <c r="BA38" s="120"/>
      <c r="BB38" s="135" t="str">
        <f t="shared" si="3"/>
        <v/>
      </c>
      <c r="BC38" s="136" t="str">
        <f t="shared" si="4"/>
        <v/>
      </c>
      <c r="BD38" s="136" t="str">
        <f t="shared" si="5"/>
        <v/>
      </c>
      <c r="BE38" s="136" t="str">
        <f t="shared" si="6"/>
        <v/>
      </c>
      <c r="BF38" s="136" t="str">
        <f t="shared" si="7"/>
        <v/>
      </c>
      <c r="BG38" s="136" t="str">
        <f t="shared" si="8"/>
        <v/>
      </c>
      <c r="BH38" s="136" t="str">
        <f t="shared" si="9"/>
        <v/>
      </c>
      <c r="BI38" s="136" t="str">
        <f t="shared" si="10"/>
        <v/>
      </c>
      <c r="BJ38" s="136" t="str">
        <f t="shared" si="11"/>
        <v/>
      </c>
      <c r="BK38" s="136" t="str">
        <f t="shared" si="12"/>
        <v/>
      </c>
      <c r="BL38" s="136" t="str">
        <f t="shared" si="13"/>
        <v/>
      </c>
      <c r="BM38" s="136" t="str">
        <f t="shared" si="14"/>
        <v/>
      </c>
      <c r="BN38" s="136" t="str">
        <f t="shared" si="15"/>
        <v/>
      </c>
      <c r="BO38" s="136" t="str">
        <f t="shared" si="16"/>
        <v/>
      </c>
      <c r="BP38" s="136" t="str">
        <f t="shared" si="17"/>
        <v/>
      </c>
      <c r="BQ38" s="136" t="str">
        <f t="shared" si="18"/>
        <v/>
      </c>
      <c r="BR38" s="136" t="str">
        <f t="shared" si="19"/>
        <v/>
      </c>
      <c r="BS38" s="136" t="str">
        <f t="shared" si="20"/>
        <v/>
      </c>
      <c r="BT38" s="136" t="str">
        <f t="shared" si="21"/>
        <v/>
      </c>
      <c r="BU38" s="136" t="str">
        <f t="shared" si="22"/>
        <v/>
      </c>
      <c r="BV38" s="136" t="str">
        <f t="shared" si="23"/>
        <v/>
      </c>
      <c r="BW38" s="136" t="str">
        <f t="shared" si="24"/>
        <v/>
      </c>
      <c r="BX38" s="136" t="str">
        <f t="shared" si="25"/>
        <v/>
      </c>
      <c r="BY38" s="136" t="str">
        <f t="shared" si="26"/>
        <v/>
      </c>
      <c r="BZ38" s="136" t="str">
        <f t="shared" si="27"/>
        <v/>
      </c>
      <c r="CA38" s="137" t="str">
        <f t="shared" si="28"/>
        <v/>
      </c>
      <c r="CB38" s="135" t="str">
        <f t="shared" si="29"/>
        <v/>
      </c>
      <c r="CC38" s="136" t="str">
        <f t="shared" si="30"/>
        <v/>
      </c>
      <c r="CD38" s="136" t="str">
        <f t="shared" si="31"/>
        <v/>
      </c>
      <c r="CE38" s="136" t="str">
        <f t="shared" si="32"/>
        <v/>
      </c>
      <c r="CF38" s="136" t="str">
        <f t="shared" si="33"/>
        <v/>
      </c>
      <c r="CG38" s="136" t="str">
        <f t="shared" si="34"/>
        <v/>
      </c>
      <c r="CH38" s="136" t="str">
        <f t="shared" si="35"/>
        <v/>
      </c>
      <c r="CI38" s="136" t="str">
        <f t="shared" si="36"/>
        <v/>
      </c>
      <c r="CJ38" s="136" t="str">
        <f t="shared" si="37"/>
        <v/>
      </c>
      <c r="CK38" s="137" t="str">
        <f t="shared" si="38"/>
        <v/>
      </c>
      <c r="CL38" s="135" t="str">
        <f t="shared" si="39"/>
        <v/>
      </c>
      <c r="CM38" s="136" t="str">
        <f t="shared" si="40"/>
        <v/>
      </c>
      <c r="CN38" s="136" t="str">
        <f t="shared" si="41"/>
        <v/>
      </c>
      <c r="CO38" s="137" t="str">
        <f t="shared" si="42"/>
        <v/>
      </c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</row>
    <row r="39" spans="1:106" ht="17.399999999999999" thickTop="1" thickBot="1" x14ac:dyDescent="0.45">
      <c r="A39" s="7">
        <v>34</v>
      </c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0"/>
      <c r="M39" s="10"/>
      <c r="N39" s="10"/>
      <c r="O39" s="209" t="str">
        <f xml:space="preserve"> IF(ISBLANK(L39),"",VLOOKUP(L39,ComboValue!$E$3:$I$15,5,FALSE))</f>
        <v/>
      </c>
      <c r="P39" s="10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35" t="str">
        <f xml:space="preserve"> IF(ISBLANK(C39),"",VLOOKUP(C39,ComboValue!$B$2:$C$11,2,FALSE) &amp; ",") &amp; IF(ISBLANK(D39),"",VLOOKUP(D39,ComboValue!$B$2:$C$11,2,FALSE) &amp; ",") &amp; IF(ISBLANK(E39),"",VLOOKUP(E39,ComboValue!$B$2:$C$11,2,FALSE) &amp; ",") &amp; IF(ISBLANK(F39),"",VLOOKUP(F39,ComboValue!$B$2:$C$11,2,FALSE) &amp; ",") &amp; IF(ISBLANK(G39),"",VLOOKUP(G39,ComboValue!$B$2:$C$11,2,FALSE) &amp; ",") &amp; IF(ISBLANK(H39),"",VLOOKUP(H39,ComboValue!$B$2:$C$11,2,FALSE) &amp; ",") &amp; IF(ISBLANK(I39),"",VLOOKUP(I39,ComboValue!$B$2:$C$11,2,FALSE) &amp; ",") &amp; IF(ISBLANK(J39),"",VLOOKUP(J39,ComboValue!$B$2:$C$11,2,FALSE) &amp; ",") &amp; IF(ISBLANK(K39),"",VLOOKUP(K39,ComboValue!$B$2:$C$11,2,FALSE) &amp; ",")</f>
        <v/>
      </c>
      <c r="AV39" s="136" t="str">
        <f t="shared" si="1"/>
        <v>Tous_Nl</v>
      </c>
      <c r="AW39" s="136" t="str">
        <f>IF(ISBLANK(L39),"",VLOOKUP(L39,ComboValue!$E$2:$G$15,3,FALSE))</f>
        <v/>
      </c>
      <c r="AX39" s="136" t="str">
        <f>IF(ISBLANK(M39),"",VLOOKUP(M39,ComboValue!$K$2:$L$5,2,FALSE))</f>
        <v/>
      </c>
      <c r="AY39" s="161" t="str">
        <f>IF(ISBLANK(Q39),"",VLOOKUP(Q39,ComboValue!$N$2:$O$68,2,FALSE) &amp; ",") &amp; IF(ISBLANK(R39),"",VLOOKUP(R39,ComboValue!$N$2:$O$68,2,FALSE) &amp; ",") &amp; IF(ISBLANK(S39),"",VLOOKUP(S39,ComboValue!$N$2:$O$68,2,FALSE) &amp; ",") &amp; IF(ISBLANK(T39),"",VLOOKUP(T39,ComboValue!$N$2:$O$68,2,FALSE) &amp; ",") &amp; IF(ISBLANK(U39),"",VLOOKUP(U39,ComboValue!$N$2:$O$68,2,FALSE) &amp; ",") &amp; IF(ISBLANK(V39),"",VLOOKUP(V39,ComboValue!$N$2:$O$68,2,FALSE) &amp; ",") &amp; IF(ISBLANK(W39),"",VLOOKUP(W39,ComboValue!$N$2:$O$68,2,FALSE) &amp; ",") &amp; IF(ISBLANK(X39),"",VLOOKUP(X39,ComboValue!$N$2:$O$68,2,FALSE) &amp; ",") &amp; IF(ISBLANK(Y39),"",VLOOKUP(Y39,ComboValue!$N$2:$O$68,2,FALSE) &amp; ",") &amp; IF(ISBLANK(Z39),"",VLOOKUP(Z39,ComboValue!$N$2:$O$68,2,FALSE) &amp; ",") &amp; IF(ISBLANK(AA39),"",VLOOKUP(AA39,ComboValue!$N$2:$O$68,2,FALSE) &amp; ",") &amp; IF(ISBLANK(AB39),"",VLOOKUP(AB39,ComboValue!$N$2:$O$68,2,FALSE) &amp; ",") &amp; IF(ISBLANK(AC39),"",VLOOKUP(AC39,ComboValue!$N$2:$O$68,2,FALSE) &amp; ",") &amp; IF(ISBLANK(AD39),"",VLOOKUP(AD39,ComboValue!$N$2:$O$68,2,FALSE) &amp; ",") &amp; IF(ISBLANK(AE39),"",VLOOKUP(AE39,ComboValue!$N$2:$O$68,2,FALSE) &amp; ",") &amp; IF(ISBLANK(AF39),"",VLOOKUP(AF39,ComboValue!$N$2:$O$68,2,FALSE) &amp; ",") &amp; IF(ISBLANK(AG39),"",VLOOKUP(AG39,ComboValue!$N$2:$O$68,2,FALSE) &amp; ",") &amp; IF(ISBLANK(AH39),"",VLOOKUP(AH39,ComboValue!$N$2:$O$68,2,FALSE) &amp; ",") &amp; IF(ISBLANK(AI39),"",VLOOKUP(AI39,ComboValue!$N$2:$O$68,2,FALSE) &amp; ",") &amp; IF(ISBLANK(AJ39),"",VLOOKUP(AJ39,ComboValue!$N$2:$O$68,2,FALSE) &amp; ",") &amp; IF(ISBLANK(AK39),"",VLOOKUP(AK39,ComboValue!$N$2:$O$68,2,FALSE) &amp; ",") &amp; IF(ISBLANK(AL39),"",VLOOKUP(AL39,ComboValue!$N$2:$O$68,2,FALSE) &amp; ",") &amp; IF(ISBLANK(AM39),"",VLOOKUP(AM39,ComboValue!$N$2:$O$68,2,FALSE) &amp; ",") &amp; IF(ISBLANK(AN39),"",VLOOKUP(AN39,ComboValue!$N$2:$O$68,2,FALSE) &amp; ",") &amp; IF(ISBLANK(AO39),"",VLOOKUP(AO39,ComboValue!$N$2:$O$68,2,FALSE) &amp; ",") &amp; IF(ISBLANK(AP39),"",VLOOKUP(AP39,ComboValue!$N$2:$O$68,2,FALSE) &amp; ",") &amp; IF(ISBLANK(AQ39),"",VLOOKUP(AQ39,ComboValue!$N$2:$O$68,2,FALSE) &amp; ",") &amp; IF(ISBLANK(AR39),"",VLOOKUP(AR39,ComboValue!$N$2:$O$68,2,FALSE) &amp; ",") &amp; IF(ISBLANK(AS39),"",VLOOKUP(AS39,ComboValue!$N$2:$O$68,2,FALSE) &amp; ",") &amp; IF(ISBLANK(AT39),"",VLOOKUP(AT39,ComboValue!$N$2:$O$68,2,FALSE) &amp; ",")</f>
        <v/>
      </c>
      <c r="AZ39" s="162" t="str">
        <f t="shared" si="2"/>
        <v/>
      </c>
      <c r="BA39" s="120"/>
      <c r="BB39" s="135" t="str">
        <f t="shared" si="3"/>
        <v/>
      </c>
      <c r="BC39" s="136" t="str">
        <f t="shared" si="4"/>
        <v/>
      </c>
      <c r="BD39" s="136" t="str">
        <f t="shared" si="5"/>
        <v/>
      </c>
      <c r="BE39" s="136" t="str">
        <f t="shared" si="6"/>
        <v/>
      </c>
      <c r="BF39" s="136" t="str">
        <f t="shared" si="7"/>
        <v/>
      </c>
      <c r="BG39" s="136" t="str">
        <f t="shared" si="8"/>
        <v/>
      </c>
      <c r="BH39" s="136" t="str">
        <f t="shared" si="9"/>
        <v/>
      </c>
      <c r="BI39" s="136" t="str">
        <f t="shared" si="10"/>
        <v/>
      </c>
      <c r="BJ39" s="136" t="str">
        <f t="shared" si="11"/>
        <v/>
      </c>
      <c r="BK39" s="136" t="str">
        <f t="shared" si="12"/>
        <v/>
      </c>
      <c r="BL39" s="136" t="str">
        <f t="shared" si="13"/>
        <v/>
      </c>
      <c r="BM39" s="136" t="str">
        <f t="shared" si="14"/>
        <v/>
      </c>
      <c r="BN39" s="136" t="str">
        <f t="shared" si="15"/>
        <v/>
      </c>
      <c r="BO39" s="136" t="str">
        <f t="shared" si="16"/>
        <v/>
      </c>
      <c r="BP39" s="136" t="str">
        <f t="shared" si="17"/>
        <v/>
      </c>
      <c r="BQ39" s="136" t="str">
        <f t="shared" si="18"/>
        <v/>
      </c>
      <c r="BR39" s="136" t="str">
        <f t="shared" si="19"/>
        <v/>
      </c>
      <c r="BS39" s="136" t="str">
        <f t="shared" si="20"/>
        <v/>
      </c>
      <c r="BT39" s="136" t="str">
        <f t="shared" si="21"/>
        <v/>
      </c>
      <c r="BU39" s="136" t="str">
        <f t="shared" si="22"/>
        <v/>
      </c>
      <c r="BV39" s="136" t="str">
        <f t="shared" si="23"/>
        <v/>
      </c>
      <c r="BW39" s="136" t="str">
        <f t="shared" si="24"/>
        <v/>
      </c>
      <c r="BX39" s="136" t="str">
        <f t="shared" si="25"/>
        <v/>
      </c>
      <c r="BY39" s="136" t="str">
        <f t="shared" si="26"/>
        <v/>
      </c>
      <c r="BZ39" s="136" t="str">
        <f t="shared" si="27"/>
        <v/>
      </c>
      <c r="CA39" s="137" t="str">
        <f t="shared" si="28"/>
        <v/>
      </c>
      <c r="CB39" s="135" t="str">
        <f t="shared" si="29"/>
        <v/>
      </c>
      <c r="CC39" s="136" t="str">
        <f t="shared" si="30"/>
        <v/>
      </c>
      <c r="CD39" s="136" t="str">
        <f t="shared" si="31"/>
        <v/>
      </c>
      <c r="CE39" s="136" t="str">
        <f t="shared" si="32"/>
        <v/>
      </c>
      <c r="CF39" s="136" t="str">
        <f t="shared" si="33"/>
        <v/>
      </c>
      <c r="CG39" s="136" t="str">
        <f t="shared" si="34"/>
        <v/>
      </c>
      <c r="CH39" s="136" t="str">
        <f t="shared" si="35"/>
        <v/>
      </c>
      <c r="CI39" s="136" t="str">
        <f t="shared" si="36"/>
        <v/>
      </c>
      <c r="CJ39" s="136" t="str">
        <f t="shared" si="37"/>
        <v/>
      </c>
      <c r="CK39" s="137" t="str">
        <f t="shared" si="38"/>
        <v/>
      </c>
      <c r="CL39" s="135" t="str">
        <f t="shared" si="39"/>
        <v/>
      </c>
      <c r="CM39" s="136" t="str">
        <f t="shared" si="40"/>
        <v/>
      </c>
      <c r="CN39" s="136" t="str">
        <f t="shared" si="41"/>
        <v/>
      </c>
      <c r="CO39" s="137" t="str">
        <f t="shared" si="42"/>
        <v/>
      </c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</row>
    <row r="40" spans="1:106" ht="17.399999999999999" thickTop="1" thickBot="1" x14ac:dyDescent="0.45">
      <c r="A40" s="7">
        <v>35</v>
      </c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0"/>
      <c r="M40" s="10"/>
      <c r="N40" s="10"/>
      <c r="O40" s="209" t="str">
        <f xml:space="preserve"> IF(ISBLANK(L40),"",VLOOKUP(L40,ComboValue!$E$3:$I$15,5,FALSE))</f>
        <v/>
      </c>
      <c r="P40" s="10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35" t="str">
        <f xml:space="preserve"> IF(ISBLANK(C40),"",VLOOKUP(C40,ComboValue!$B$2:$C$11,2,FALSE) &amp; ",") &amp; IF(ISBLANK(D40),"",VLOOKUP(D40,ComboValue!$B$2:$C$11,2,FALSE) &amp; ",") &amp; IF(ISBLANK(E40),"",VLOOKUP(E40,ComboValue!$B$2:$C$11,2,FALSE) &amp; ",") &amp; IF(ISBLANK(F40),"",VLOOKUP(F40,ComboValue!$B$2:$C$11,2,FALSE) &amp; ",") &amp; IF(ISBLANK(G40),"",VLOOKUP(G40,ComboValue!$B$2:$C$11,2,FALSE) &amp; ",") &amp; IF(ISBLANK(H40),"",VLOOKUP(H40,ComboValue!$B$2:$C$11,2,FALSE) &amp; ",") &amp; IF(ISBLANK(I40),"",VLOOKUP(I40,ComboValue!$B$2:$C$11,2,FALSE) &amp; ",") &amp; IF(ISBLANK(J40),"",VLOOKUP(J40,ComboValue!$B$2:$C$11,2,FALSE) &amp; ",") &amp; IF(ISBLANK(K40),"",VLOOKUP(K40,ComboValue!$B$2:$C$11,2,FALSE) &amp; ",")</f>
        <v/>
      </c>
      <c r="AV40" s="136" t="str">
        <f t="shared" si="1"/>
        <v>Tous_Nl</v>
      </c>
      <c r="AW40" s="136" t="str">
        <f>IF(ISBLANK(L40),"",VLOOKUP(L40,ComboValue!$E$2:$G$15,3,FALSE))</f>
        <v/>
      </c>
      <c r="AX40" s="136" t="str">
        <f>IF(ISBLANK(M40),"",VLOOKUP(M40,ComboValue!$K$2:$L$5,2,FALSE))</f>
        <v/>
      </c>
      <c r="AY40" s="161" t="str">
        <f>IF(ISBLANK(Q40),"",VLOOKUP(Q40,ComboValue!$N$2:$O$68,2,FALSE) &amp; ",") &amp; IF(ISBLANK(R40),"",VLOOKUP(R40,ComboValue!$N$2:$O$68,2,FALSE) &amp; ",") &amp; IF(ISBLANK(S40),"",VLOOKUP(S40,ComboValue!$N$2:$O$68,2,FALSE) &amp; ",") &amp; IF(ISBLANK(T40),"",VLOOKUP(T40,ComboValue!$N$2:$O$68,2,FALSE) &amp; ",") &amp; IF(ISBLANK(U40),"",VLOOKUP(U40,ComboValue!$N$2:$O$68,2,FALSE) &amp; ",") &amp; IF(ISBLANK(V40),"",VLOOKUP(V40,ComboValue!$N$2:$O$68,2,FALSE) &amp; ",") &amp; IF(ISBLANK(W40),"",VLOOKUP(W40,ComboValue!$N$2:$O$68,2,FALSE) &amp; ",") &amp; IF(ISBLANK(X40),"",VLOOKUP(X40,ComboValue!$N$2:$O$68,2,FALSE) &amp; ",") &amp; IF(ISBLANK(Y40),"",VLOOKUP(Y40,ComboValue!$N$2:$O$68,2,FALSE) &amp; ",") &amp; IF(ISBLANK(Z40),"",VLOOKUP(Z40,ComboValue!$N$2:$O$68,2,FALSE) &amp; ",") &amp; IF(ISBLANK(AA40),"",VLOOKUP(AA40,ComboValue!$N$2:$O$68,2,FALSE) &amp; ",") &amp; IF(ISBLANK(AB40),"",VLOOKUP(AB40,ComboValue!$N$2:$O$68,2,FALSE) &amp; ",") &amp; IF(ISBLANK(AC40),"",VLOOKUP(AC40,ComboValue!$N$2:$O$68,2,FALSE) &amp; ",") &amp; IF(ISBLANK(AD40),"",VLOOKUP(AD40,ComboValue!$N$2:$O$68,2,FALSE) &amp; ",") &amp; IF(ISBLANK(AE40),"",VLOOKUP(AE40,ComboValue!$N$2:$O$68,2,FALSE) &amp; ",") &amp; IF(ISBLANK(AF40),"",VLOOKUP(AF40,ComboValue!$N$2:$O$68,2,FALSE) &amp; ",") &amp; IF(ISBLANK(AG40),"",VLOOKUP(AG40,ComboValue!$N$2:$O$68,2,FALSE) &amp; ",") &amp; IF(ISBLANK(AH40),"",VLOOKUP(AH40,ComboValue!$N$2:$O$68,2,FALSE) &amp; ",") &amp; IF(ISBLANK(AI40),"",VLOOKUP(AI40,ComboValue!$N$2:$O$68,2,FALSE) &amp; ",") &amp; IF(ISBLANK(AJ40),"",VLOOKUP(AJ40,ComboValue!$N$2:$O$68,2,FALSE) &amp; ",") &amp; IF(ISBLANK(AK40),"",VLOOKUP(AK40,ComboValue!$N$2:$O$68,2,FALSE) &amp; ",") &amp; IF(ISBLANK(AL40),"",VLOOKUP(AL40,ComboValue!$N$2:$O$68,2,FALSE) &amp; ",") &amp; IF(ISBLANK(AM40),"",VLOOKUP(AM40,ComboValue!$N$2:$O$68,2,FALSE) &amp; ",") &amp; IF(ISBLANK(AN40),"",VLOOKUP(AN40,ComboValue!$N$2:$O$68,2,FALSE) &amp; ",") &amp; IF(ISBLANK(AO40),"",VLOOKUP(AO40,ComboValue!$N$2:$O$68,2,FALSE) &amp; ",") &amp; IF(ISBLANK(AP40),"",VLOOKUP(AP40,ComboValue!$N$2:$O$68,2,FALSE) &amp; ",") &amp; IF(ISBLANK(AQ40),"",VLOOKUP(AQ40,ComboValue!$N$2:$O$68,2,FALSE) &amp; ",") &amp; IF(ISBLANK(AR40),"",VLOOKUP(AR40,ComboValue!$N$2:$O$68,2,FALSE) &amp; ",") &amp; IF(ISBLANK(AS40),"",VLOOKUP(AS40,ComboValue!$N$2:$O$68,2,FALSE) &amp; ",") &amp; IF(ISBLANK(AT40),"",VLOOKUP(AT40,ComboValue!$N$2:$O$68,2,FALSE) &amp; ",")</f>
        <v/>
      </c>
      <c r="AZ40" s="162" t="str">
        <f t="shared" si="2"/>
        <v/>
      </c>
      <c r="BA40" s="120"/>
      <c r="BB40" s="135" t="str">
        <f t="shared" si="3"/>
        <v/>
      </c>
      <c r="BC40" s="136" t="str">
        <f t="shared" si="4"/>
        <v/>
      </c>
      <c r="BD40" s="136" t="str">
        <f t="shared" si="5"/>
        <v/>
      </c>
      <c r="BE40" s="136" t="str">
        <f t="shared" si="6"/>
        <v/>
      </c>
      <c r="BF40" s="136" t="str">
        <f t="shared" si="7"/>
        <v/>
      </c>
      <c r="BG40" s="136" t="str">
        <f t="shared" si="8"/>
        <v/>
      </c>
      <c r="BH40" s="136" t="str">
        <f t="shared" si="9"/>
        <v/>
      </c>
      <c r="BI40" s="136" t="str">
        <f t="shared" si="10"/>
        <v/>
      </c>
      <c r="BJ40" s="136" t="str">
        <f t="shared" si="11"/>
        <v/>
      </c>
      <c r="BK40" s="136" t="str">
        <f t="shared" si="12"/>
        <v/>
      </c>
      <c r="BL40" s="136" t="str">
        <f t="shared" si="13"/>
        <v/>
      </c>
      <c r="BM40" s="136" t="str">
        <f t="shared" si="14"/>
        <v/>
      </c>
      <c r="BN40" s="136" t="str">
        <f t="shared" si="15"/>
        <v/>
      </c>
      <c r="BO40" s="136" t="str">
        <f t="shared" si="16"/>
        <v/>
      </c>
      <c r="BP40" s="136" t="str">
        <f t="shared" si="17"/>
        <v/>
      </c>
      <c r="BQ40" s="136" t="str">
        <f t="shared" si="18"/>
        <v/>
      </c>
      <c r="BR40" s="136" t="str">
        <f t="shared" si="19"/>
        <v/>
      </c>
      <c r="BS40" s="136" t="str">
        <f t="shared" si="20"/>
        <v/>
      </c>
      <c r="BT40" s="136" t="str">
        <f t="shared" si="21"/>
        <v/>
      </c>
      <c r="BU40" s="136" t="str">
        <f t="shared" si="22"/>
        <v/>
      </c>
      <c r="BV40" s="136" t="str">
        <f t="shared" si="23"/>
        <v/>
      </c>
      <c r="BW40" s="136" t="str">
        <f t="shared" si="24"/>
        <v/>
      </c>
      <c r="BX40" s="136" t="str">
        <f t="shared" si="25"/>
        <v/>
      </c>
      <c r="BY40" s="136" t="str">
        <f t="shared" si="26"/>
        <v/>
      </c>
      <c r="BZ40" s="136" t="str">
        <f t="shared" si="27"/>
        <v/>
      </c>
      <c r="CA40" s="137" t="str">
        <f t="shared" si="28"/>
        <v/>
      </c>
      <c r="CB40" s="135" t="str">
        <f t="shared" si="29"/>
        <v/>
      </c>
      <c r="CC40" s="136" t="str">
        <f t="shared" si="30"/>
        <v/>
      </c>
      <c r="CD40" s="136" t="str">
        <f t="shared" si="31"/>
        <v/>
      </c>
      <c r="CE40" s="136" t="str">
        <f t="shared" si="32"/>
        <v/>
      </c>
      <c r="CF40" s="136" t="str">
        <f t="shared" si="33"/>
        <v/>
      </c>
      <c r="CG40" s="136" t="str">
        <f t="shared" si="34"/>
        <v/>
      </c>
      <c r="CH40" s="136" t="str">
        <f t="shared" si="35"/>
        <v/>
      </c>
      <c r="CI40" s="136" t="str">
        <f t="shared" si="36"/>
        <v/>
      </c>
      <c r="CJ40" s="136" t="str">
        <f t="shared" si="37"/>
        <v/>
      </c>
      <c r="CK40" s="137" t="str">
        <f t="shared" si="38"/>
        <v/>
      </c>
      <c r="CL40" s="135" t="str">
        <f t="shared" si="39"/>
        <v/>
      </c>
      <c r="CM40" s="136" t="str">
        <f t="shared" si="40"/>
        <v/>
      </c>
      <c r="CN40" s="136" t="str">
        <f t="shared" si="41"/>
        <v/>
      </c>
      <c r="CO40" s="137" t="str">
        <f t="shared" si="42"/>
        <v/>
      </c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</row>
    <row r="41" spans="1:106" ht="17.399999999999999" thickTop="1" thickBot="1" x14ac:dyDescent="0.45">
      <c r="A41" s="7">
        <v>36</v>
      </c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0"/>
      <c r="M41" s="10"/>
      <c r="N41" s="10"/>
      <c r="O41" s="209" t="str">
        <f xml:space="preserve"> IF(ISBLANK(L41),"",VLOOKUP(L41,ComboValue!$E$3:$I$15,5,FALSE))</f>
        <v/>
      </c>
      <c r="P41" s="10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35" t="str">
        <f xml:space="preserve"> IF(ISBLANK(C41),"",VLOOKUP(C41,ComboValue!$B$2:$C$11,2,FALSE) &amp; ",") &amp; IF(ISBLANK(D41),"",VLOOKUP(D41,ComboValue!$B$2:$C$11,2,FALSE) &amp; ",") &amp; IF(ISBLANK(E41),"",VLOOKUP(E41,ComboValue!$B$2:$C$11,2,FALSE) &amp; ",") &amp; IF(ISBLANK(F41),"",VLOOKUP(F41,ComboValue!$B$2:$C$11,2,FALSE) &amp; ",") &amp; IF(ISBLANK(G41),"",VLOOKUP(G41,ComboValue!$B$2:$C$11,2,FALSE) &amp; ",") &amp; IF(ISBLANK(H41),"",VLOOKUP(H41,ComboValue!$B$2:$C$11,2,FALSE) &amp; ",") &amp; IF(ISBLANK(I41),"",VLOOKUP(I41,ComboValue!$B$2:$C$11,2,FALSE) &amp; ",") &amp; IF(ISBLANK(J41),"",VLOOKUP(J41,ComboValue!$B$2:$C$11,2,FALSE) &amp; ",") &amp; IF(ISBLANK(K41),"",VLOOKUP(K41,ComboValue!$B$2:$C$11,2,FALSE) &amp; ",")</f>
        <v/>
      </c>
      <c r="AV41" s="136" t="str">
        <f t="shared" si="1"/>
        <v>Tous_Nl</v>
      </c>
      <c r="AW41" s="136" t="str">
        <f>IF(ISBLANK(L41),"",VLOOKUP(L41,ComboValue!$E$2:$G$15,3,FALSE))</f>
        <v/>
      </c>
      <c r="AX41" s="136" t="str">
        <f>IF(ISBLANK(M41),"",VLOOKUP(M41,ComboValue!$K$2:$L$5,2,FALSE))</f>
        <v/>
      </c>
      <c r="AY41" s="161" t="str">
        <f>IF(ISBLANK(Q41),"",VLOOKUP(Q41,ComboValue!$N$2:$O$68,2,FALSE) &amp; ",") &amp; IF(ISBLANK(R41),"",VLOOKUP(R41,ComboValue!$N$2:$O$68,2,FALSE) &amp; ",") &amp; IF(ISBLANK(S41),"",VLOOKUP(S41,ComboValue!$N$2:$O$68,2,FALSE) &amp; ",") &amp; IF(ISBLANK(T41),"",VLOOKUP(T41,ComboValue!$N$2:$O$68,2,FALSE) &amp; ",") &amp; IF(ISBLANK(U41),"",VLOOKUP(U41,ComboValue!$N$2:$O$68,2,FALSE) &amp; ",") &amp; IF(ISBLANK(V41),"",VLOOKUP(V41,ComboValue!$N$2:$O$68,2,FALSE) &amp; ",") &amp; IF(ISBLANK(W41),"",VLOOKUP(W41,ComboValue!$N$2:$O$68,2,FALSE) &amp; ",") &amp; IF(ISBLANK(X41),"",VLOOKUP(X41,ComboValue!$N$2:$O$68,2,FALSE) &amp; ",") &amp; IF(ISBLANK(Y41),"",VLOOKUP(Y41,ComboValue!$N$2:$O$68,2,FALSE) &amp; ",") &amp; IF(ISBLANK(Z41),"",VLOOKUP(Z41,ComboValue!$N$2:$O$68,2,FALSE) &amp; ",") &amp; IF(ISBLANK(AA41),"",VLOOKUP(AA41,ComboValue!$N$2:$O$68,2,FALSE) &amp; ",") &amp; IF(ISBLANK(AB41),"",VLOOKUP(AB41,ComboValue!$N$2:$O$68,2,FALSE) &amp; ",") &amp; IF(ISBLANK(AC41),"",VLOOKUP(AC41,ComboValue!$N$2:$O$68,2,FALSE) &amp; ",") &amp; IF(ISBLANK(AD41),"",VLOOKUP(AD41,ComboValue!$N$2:$O$68,2,FALSE) &amp; ",") &amp; IF(ISBLANK(AE41),"",VLOOKUP(AE41,ComboValue!$N$2:$O$68,2,FALSE) &amp; ",") &amp; IF(ISBLANK(AF41),"",VLOOKUP(AF41,ComboValue!$N$2:$O$68,2,FALSE) &amp; ",") &amp; IF(ISBLANK(AG41),"",VLOOKUP(AG41,ComboValue!$N$2:$O$68,2,FALSE) &amp; ",") &amp; IF(ISBLANK(AH41),"",VLOOKUP(AH41,ComboValue!$N$2:$O$68,2,FALSE) &amp; ",") &amp; IF(ISBLANK(AI41),"",VLOOKUP(AI41,ComboValue!$N$2:$O$68,2,FALSE) &amp; ",") &amp; IF(ISBLANK(AJ41),"",VLOOKUP(AJ41,ComboValue!$N$2:$O$68,2,FALSE) &amp; ",") &amp; IF(ISBLANK(AK41),"",VLOOKUP(AK41,ComboValue!$N$2:$O$68,2,FALSE) &amp; ",") &amp; IF(ISBLANK(AL41),"",VLOOKUP(AL41,ComboValue!$N$2:$O$68,2,FALSE) &amp; ",") &amp; IF(ISBLANK(AM41),"",VLOOKUP(AM41,ComboValue!$N$2:$O$68,2,FALSE) &amp; ",") &amp; IF(ISBLANK(AN41),"",VLOOKUP(AN41,ComboValue!$N$2:$O$68,2,FALSE) &amp; ",") &amp; IF(ISBLANK(AO41),"",VLOOKUP(AO41,ComboValue!$N$2:$O$68,2,FALSE) &amp; ",") &amp; IF(ISBLANK(AP41),"",VLOOKUP(AP41,ComboValue!$N$2:$O$68,2,FALSE) &amp; ",") &amp; IF(ISBLANK(AQ41),"",VLOOKUP(AQ41,ComboValue!$N$2:$O$68,2,FALSE) &amp; ",") &amp; IF(ISBLANK(AR41),"",VLOOKUP(AR41,ComboValue!$N$2:$O$68,2,FALSE) &amp; ",") &amp; IF(ISBLANK(AS41),"",VLOOKUP(AS41,ComboValue!$N$2:$O$68,2,FALSE) &amp; ",") &amp; IF(ISBLANK(AT41),"",VLOOKUP(AT41,ComboValue!$N$2:$O$68,2,FALSE) &amp; ",")</f>
        <v/>
      </c>
      <c r="AZ41" s="162" t="str">
        <f t="shared" si="2"/>
        <v/>
      </c>
      <c r="BA41" s="120"/>
      <c r="BB41" s="135" t="str">
        <f t="shared" si="3"/>
        <v/>
      </c>
      <c r="BC41" s="136" t="str">
        <f t="shared" si="4"/>
        <v/>
      </c>
      <c r="BD41" s="136" t="str">
        <f t="shared" si="5"/>
        <v/>
      </c>
      <c r="BE41" s="136" t="str">
        <f t="shared" si="6"/>
        <v/>
      </c>
      <c r="BF41" s="136" t="str">
        <f t="shared" si="7"/>
        <v/>
      </c>
      <c r="BG41" s="136" t="str">
        <f t="shared" si="8"/>
        <v/>
      </c>
      <c r="BH41" s="136" t="str">
        <f t="shared" si="9"/>
        <v/>
      </c>
      <c r="BI41" s="136" t="str">
        <f t="shared" si="10"/>
        <v/>
      </c>
      <c r="BJ41" s="136" t="str">
        <f t="shared" si="11"/>
        <v/>
      </c>
      <c r="BK41" s="136" t="str">
        <f t="shared" si="12"/>
        <v/>
      </c>
      <c r="BL41" s="136" t="str">
        <f t="shared" si="13"/>
        <v/>
      </c>
      <c r="BM41" s="136" t="str">
        <f t="shared" si="14"/>
        <v/>
      </c>
      <c r="BN41" s="136" t="str">
        <f t="shared" si="15"/>
        <v/>
      </c>
      <c r="BO41" s="136" t="str">
        <f t="shared" si="16"/>
        <v/>
      </c>
      <c r="BP41" s="136" t="str">
        <f t="shared" si="17"/>
        <v/>
      </c>
      <c r="BQ41" s="136" t="str">
        <f t="shared" si="18"/>
        <v/>
      </c>
      <c r="BR41" s="136" t="str">
        <f t="shared" si="19"/>
        <v/>
      </c>
      <c r="BS41" s="136" t="str">
        <f t="shared" si="20"/>
        <v/>
      </c>
      <c r="BT41" s="136" t="str">
        <f t="shared" si="21"/>
        <v/>
      </c>
      <c r="BU41" s="136" t="str">
        <f t="shared" si="22"/>
        <v/>
      </c>
      <c r="BV41" s="136" t="str">
        <f t="shared" si="23"/>
        <v/>
      </c>
      <c r="BW41" s="136" t="str">
        <f t="shared" si="24"/>
        <v/>
      </c>
      <c r="BX41" s="136" t="str">
        <f t="shared" si="25"/>
        <v/>
      </c>
      <c r="BY41" s="136" t="str">
        <f t="shared" si="26"/>
        <v/>
      </c>
      <c r="BZ41" s="136" t="str">
        <f t="shared" si="27"/>
        <v/>
      </c>
      <c r="CA41" s="137" t="str">
        <f t="shared" si="28"/>
        <v/>
      </c>
      <c r="CB41" s="135" t="str">
        <f t="shared" si="29"/>
        <v/>
      </c>
      <c r="CC41" s="136" t="str">
        <f t="shared" si="30"/>
        <v/>
      </c>
      <c r="CD41" s="136" t="str">
        <f t="shared" si="31"/>
        <v/>
      </c>
      <c r="CE41" s="136" t="str">
        <f t="shared" si="32"/>
        <v/>
      </c>
      <c r="CF41" s="136" t="str">
        <f t="shared" si="33"/>
        <v/>
      </c>
      <c r="CG41" s="136" t="str">
        <f t="shared" si="34"/>
        <v/>
      </c>
      <c r="CH41" s="136" t="str">
        <f t="shared" si="35"/>
        <v/>
      </c>
      <c r="CI41" s="136" t="str">
        <f t="shared" si="36"/>
        <v/>
      </c>
      <c r="CJ41" s="136" t="str">
        <f t="shared" si="37"/>
        <v/>
      </c>
      <c r="CK41" s="137" t="str">
        <f t="shared" si="38"/>
        <v/>
      </c>
      <c r="CL41" s="135" t="str">
        <f t="shared" si="39"/>
        <v/>
      </c>
      <c r="CM41" s="136" t="str">
        <f t="shared" si="40"/>
        <v/>
      </c>
      <c r="CN41" s="136" t="str">
        <f t="shared" si="41"/>
        <v/>
      </c>
      <c r="CO41" s="137" t="str">
        <f t="shared" si="42"/>
        <v/>
      </c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</row>
    <row r="42" spans="1:106" ht="17.399999999999999" thickTop="1" thickBot="1" x14ac:dyDescent="0.45">
      <c r="A42" s="7">
        <v>37</v>
      </c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0"/>
      <c r="M42" s="10"/>
      <c r="N42" s="10"/>
      <c r="O42" s="209" t="str">
        <f xml:space="preserve"> IF(ISBLANK(L42),"",VLOOKUP(L42,ComboValue!$E$3:$I$15,5,FALSE))</f>
        <v/>
      </c>
      <c r="P42" s="10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35" t="str">
        <f xml:space="preserve"> IF(ISBLANK(C42),"",VLOOKUP(C42,ComboValue!$B$2:$C$11,2,FALSE) &amp; ",") &amp; IF(ISBLANK(D42),"",VLOOKUP(D42,ComboValue!$B$2:$C$11,2,FALSE) &amp; ",") &amp; IF(ISBLANK(E42),"",VLOOKUP(E42,ComboValue!$B$2:$C$11,2,FALSE) &amp; ",") &amp; IF(ISBLANK(F42),"",VLOOKUP(F42,ComboValue!$B$2:$C$11,2,FALSE) &amp; ",") &amp; IF(ISBLANK(G42),"",VLOOKUP(G42,ComboValue!$B$2:$C$11,2,FALSE) &amp; ",") &amp; IF(ISBLANK(H42),"",VLOOKUP(H42,ComboValue!$B$2:$C$11,2,FALSE) &amp; ",") &amp; IF(ISBLANK(I42),"",VLOOKUP(I42,ComboValue!$B$2:$C$11,2,FALSE) &amp; ",") &amp; IF(ISBLANK(J42),"",VLOOKUP(J42,ComboValue!$B$2:$C$11,2,FALSE) &amp; ",") &amp; IF(ISBLANK(K42),"",VLOOKUP(K42,ComboValue!$B$2:$C$11,2,FALSE) &amp; ",")</f>
        <v/>
      </c>
      <c r="AV42" s="136" t="str">
        <f t="shared" si="1"/>
        <v>Tous_Nl</v>
      </c>
      <c r="AW42" s="136" t="str">
        <f>IF(ISBLANK(L42),"",VLOOKUP(L42,ComboValue!$E$2:$G$15,3,FALSE))</f>
        <v/>
      </c>
      <c r="AX42" s="136" t="str">
        <f>IF(ISBLANK(M42),"",VLOOKUP(M42,ComboValue!$K$2:$L$5,2,FALSE))</f>
        <v/>
      </c>
      <c r="AY42" s="161" t="str">
        <f>IF(ISBLANK(Q42),"",VLOOKUP(Q42,ComboValue!$N$2:$O$68,2,FALSE) &amp; ",") &amp; IF(ISBLANK(R42),"",VLOOKUP(R42,ComboValue!$N$2:$O$68,2,FALSE) &amp; ",") &amp; IF(ISBLANK(S42),"",VLOOKUP(S42,ComboValue!$N$2:$O$68,2,FALSE) &amp; ",") &amp; IF(ISBLANK(T42),"",VLOOKUP(T42,ComboValue!$N$2:$O$68,2,FALSE) &amp; ",") &amp; IF(ISBLANK(U42),"",VLOOKUP(U42,ComboValue!$N$2:$O$68,2,FALSE) &amp; ",") &amp; IF(ISBLANK(V42),"",VLOOKUP(V42,ComboValue!$N$2:$O$68,2,FALSE) &amp; ",") &amp; IF(ISBLANK(W42),"",VLOOKUP(W42,ComboValue!$N$2:$O$68,2,FALSE) &amp; ",") &amp; IF(ISBLANK(X42),"",VLOOKUP(X42,ComboValue!$N$2:$O$68,2,FALSE) &amp; ",") &amp; IF(ISBLANK(Y42),"",VLOOKUP(Y42,ComboValue!$N$2:$O$68,2,FALSE) &amp; ",") &amp; IF(ISBLANK(Z42),"",VLOOKUP(Z42,ComboValue!$N$2:$O$68,2,FALSE) &amp; ",") &amp; IF(ISBLANK(AA42),"",VLOOKUP(AA42,ComboValue!$N$2:$O$68,2,FALSE) &amp; ",") &amp; IF(ISBLANK(AB42),"",VLOOKUP(AB42,ComboValue!$N$2:$O$68,2,FALSE) &amp; ",") &amp; IF(ISBLANK(AC42),"",VLOOKUP(AC42,ComboValue!$N$2:$O$68,2,FALSE) &amp; ",") &amp; IF(ISBLANK(AD42),"",VLOOKUP(AD42,ComboValue!$N$2:$O$68,2,FALSE) &amp; ",") &amp; IF(ISBLANK(AE42),"",VLOOKUP(AE42,ComboValue!$N$2:$O$68,2,FALSE) &amp; ",") &amp; IF(ISBLANK(AF42),"",VLOOKUP(AF42,ComboValue!$N$2:$O$68,2,FALSE) &amp; ",") &amp; IF(ISBLANK(AG42),"",VLOOKUP(AG42,ComboValue!$N$2:$O$68,2,FALSE) &amp; ",") &amp; IF(ISBLANK(AH42),"",VLOOKUP(AH42,ComboValue!$N$2:$O$68,2,FALSE) &amp; ",") &amp; IF(ISBLANK(AI42),"",VLOOKUP(AI42,ComboValue!$N$2:$O$68,2,FALSE) &amp; ",") &amp; IF(ISBLANK(AJ42),"",VLOOKUP(AJ42,ComboValue!$N$2:$O$68,2,FALSE) &amp; ",") &amp; IF(ISBLANK(AK42),"",VLOOKUP(AK42,ComboValue!$N$2:$O$68,2,FALSE) &amp; ",") &amp; IF(ISBLANK(AL42),"",VLOOKUP(AL42,ComboValue!$N$2:$O$68,2,FALSE) &amp; ",") &amp; IF(ISBLANK(AM42),"",VLOOKUP(AM42,ComboValue!$N$2:$O$68,2,FALSE) &amp; ",") &amp; IF(ISBLANK(AN42),"",VLOOKUP(AN42,ComboValue!$N$2:$O$68,2,FALSE) &amp; ",") &amp; IF(ISBLANK(AO42),"",VLOOKUP(AO42,ComboValue!$N$2:$O$68,2,FALSE) &amp; ",") &amp; IF(ISBLANK(AP42),"",VLOOKUP(AP42,ComboValue!$N$2:$O$68,2,FALSE) &amp; ",") &amp; IF(ISBLANK(AQ42),"",VLOOKUP(AQ42,ComboValue!$N$2:$O$68,2,FALSE) &amp; ",") &amp; IF(ISBLANK(AR42),"",VLOOKUP(AR42,ComboValue!$N$2:$O$68,2,FALSE) &amp; ",") &amp; IF(ISBLANK(AS42),"",VLOOKUP(AS42,ComboValue!$N$2:$O$68,2,FALSE) &amp; ",") &amp; IF(ISBLANK(AT42),"",VLOOKUP(AT42,ComboValue!$N$2:$O$68,2,FALSE) &amp; ",")</f>
        <v/>
      </c>
      <c r="AZ42" s="162" t="str">
        <f t="shared" si="2"/>
        <v/>
      </c>
      <c r="BA42" s="120"/>
      <c r="BB42" s="135" t="str">
        <f t="shared" si="3"/>
        <v/>
      </c>
      <c r="BC42" s="136" t="str">
        <f t="shared" si="4"/>
        <v/>
      </c>
      <c r="BD42" s="136" t="str">
        <f t="shared" si="5"/>
        <v/>
      </c>
      <c r="BE42" s="136" t="str">
        <f t="shared" si="6"/>
        <v/>
      </c>
      <c r="BF42" s="136" t="str">
        <f t="shared" si="7"/>
        <v/>
      </c>
      <c r="BG42" s="136" t="str">
        <f t="shared" si="8"/>
        <v/>
      </c>
      <c r="BH42" s="136" t="str">
        <f t="shared" si="9"/>
        <v/>
      </c>
      <c r="BI42" s="136" t="str">
        <f t="shared" si="10"/>
        <v/>
      </c>
      <c r="BJ42" s="136" t="str">
        <f t="shared" si="11"/>
        <v/>
      </c>
      <c r="BK42" s="136" t="str">
        <f t="shared" si="12"/>
        <v/>
      </c>
      <c r="BL42" s="136" t="str">
        <f t="shared" si="13"/>
        <v/>
      </c>
      <c r="BM42" s="136" t="str">
        <f t="shared" si="14"/>
        <v/>
      </c>
      <c r="BN42" s="136" t="str">
        <f t="shared" si="15"/>
        <v/>
      </c>
      <c r="BO42" s="136" t="str">
        <f t="shared" si="16"/>
        <v/>
      </c>
      <c r="BP42" s="136" t="str">
        <f t="shared" si="17"/>
        <v/>
      </c>
      <c r="BQ42" s="136" t="str">
        <f t="shared" si="18"/>
        <v/>
      </c>
      <c r="BR42" s="136" t="str">
        <f t="shared" si="19"/>
        <v/>
      </c>
      <c r="BS42" s="136" t="str">
        <f t="shared" si="20"/>
        <v/>
      </c>
      <c r="BT42" s="136" t="str">
        <f t="shared" si="21"/>
        <v/>
      </c>
      <c r="BU42" s="136" t="str">
        <f t="shared" si="22"/>
        <v/>
      </c>
      <c r="BV42" s="136" t="str">
        <f t="shared" si="23"/>
        <v/>
      </c>
      <c r="BW42" s="136" t="str">
        <f t="shared" si="24"/>
        <v/>
      </c>
      <c r="BX42" s="136" t="str">
        <f t="shared" si="25"/>
        <v/>
      </c>
      <c r="BY42" s="136" t="str">
        <f t="shared" si="26"/>
        <v/>
      </c>
      <c r="BZ42" s="136" t="str">
        <f t="shared" si="27"/>
        <v/>
      </c>
      <c r="CA42" s="137" t="str">
        <f t="shared" si="28"/>
        <v/>
      </c>
      <c r="CB42" s="135" t="str">
        <f t="shared" si="29"/>
        <v/>
      </c>
      <c r="CC42" s="136" t="str">
        <f t="shared" si="30"/>
        <v/>
      </c>
      <c r="CD42" s="136" t="str">
        <f t="shared" si="31"/>
        <v/>
      </c>
      <c r="CE42" s="136" t="str">
        <f t="shared" si="32"/>
        <v/>
      </c>
      <c r="CF42" s="136" t="str">
        <f t="shared" si="33"/>
        <v/>
      </c>
      <c r="CG42" s="136" t="str">
        <f t="shared" si="34"/>
        <v/>
      </c>
      <c r="CH42" s="136" t="str">
        <f t="shared" si="35"/>
        <v/>
      </c>
      <c r="CI42" s="136" t="str">
        <f t="shared" si="36"/>
        <v/>
      </c>
      <c r="CJ42" s="136" t="str">
        <f t="shared" si="37"/>
        <v/>
      </c>
      <c r="CK42" s="137" t="str">
        <f t="shared" si="38"/>
        <v/>
      </c>
      <c r="CL42" s="135" t="str">
        <f t="shared" si="39"/>
        <v/>
      </c>
      <c r="CM42" s="136" t="str">
        <f t="shared" si="40"/>
        <v/>
      </c>
      <c r="CN42" s="136" t="str">
        <f t="shared" si="41"/>
        <v/>
      </c>
      <c r="CO42" s="137" t="str">
        <f t="shared" si="42"/>
        <v/>
      </c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</row>
    <row r="43" spans="1:106" ht="17.399999999999999" thickTop="1" thickBot="1" x14ac:dyDescent="0.45">
      <c r="A43" s="7">
        <v>38</v>
      </c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0"/>
      <c r="M43" s="10"/>
      <c r="N43" s="10"/>
      <c r="O43" s="209" t="str">
        <f xml:space="preserve"> IF(ISBLANK(L43),"",VLOOKUP(L43,ComboValue!$E$3:$I$15,5,FALSE))</f>
        <v/>
      </c>
      <c r="P43" s="10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35" t="str">
        <f xml:space="preserve"> IF(ISBLANK(C43),"",VLOOKUP(C43,ComboValue!$B$2:$C$11,2,FALSE) &amp; ",") &amp; IF(ISBLANK(D43),"",VLOOKUP(D43,ComboValue!$B$2:$C$11,2,FALSE) &amp; ",") &amp; IF(ISBLANK(E43),"",VLOOKUP(E43,ComboValue!$B$2:$C$11,2,FALSE) &amp; ",") &amp; IF(ISBLANK(F43),"",VLOOKUP(F43,ComboValue!$B$2:$C$11,2,FALSE) &amp; ",") &amp; IF(ISBLANK(G43),"",VLOOKUP(G43,ComboValue!$B$2:$C$11,2,FALSE) &amp; ",") &amp; IF(ISBLANK(H43),"",VLOOKUP(H43,ComboValue!$B$2:$C$11,2,FALSE) &amp; ",") &amp; IF(ISBLANK(I43),"",VLOOKUP(I43,ComboValue!$B$2:$C$11,2,FALSE) &amp; ",") &amp; IF(ISBLANK(J43),"",VLOOKUP(J43,ComboValue!$B$2:$C$11,2,FALSE) &amp; ",") &amp; IF(ISBLANK(K43),"",VLOOKUP(K43,ComboValue!$B$2:$C$11,2,FALSE) &amp; ",")</f>
        <v/>
      </c>
      <c r="AV43" s="136" t="str">
        <f t="shared" si="1"/>
        <v>Tous_Nl</v>
      </c>
      <c r="AW43" s="136" t="str">
        <f>IF(ISBLANK(L43),"",VLOOKUP(L43,ComboValue!$E$2:$G$15,3,FALSE))</f>
        <v/>
      </c>
      <c r="AX43" s="136" t="str">
        <f>IF(ISBLANK(M43),"",VLOOKUP(M43,ComboValue!$K$2:$L$5,2,FALSE))</f>
        <v/>
      </c>
      <c r="AY43" s="161" t="str">
        <f>IF(ISBLANK(Q43),"",VLOOKUP(Q43,ComboValue!$N$2:$O$68,2,FALSE) &amp; ",") &amp; IF(ISBLANK(R43),"",VLOOKUP(R43,ComboValue!$N$2:$O$68,2,FALSE) &amp; ",") &amp; IF(ISBLANK(S43),"",VLOOKUP(S43,ComboValue!$N$2:$O$68,2,FALSE) &amp; ",") &amp; IF(ISBLANK(T43),"",VLOOKUP(T43,ComboValue!$N$2:$O$68,2,FALSE) &amp; ",") &amp; IF(ISBLANK(U43),"",VLOOKUP(U43,ComboValue!$N$2:$O$68,2,FALSE) &amp; ",") &amp; IF(ISBLANK(V43),"",VLOOKUP(V43,ComboValue!$N$2:$O$68,2,FALSE) &amp; ",") &amp; IF(ISBLANK(W43),"",VLOOKUP(W43,ComboValue!$N$2:$O$68,2,FALSE) &amp; ",") &amp; IF(ISBLANK(X43),"",VLOOKUP(X43,ComboValue!$N$2:$O$68,2,FALSE) &amp; ",") &amp; IF(ISBLANK(Y43),"",VLOOKUP(Y43,ComboValue!$N$2:$O$68,2,FALSE) &amp; ",") &amp; IF(ISBLANK(Z43),"",VLOOKUP(Z43,ComboValue!$N$2:$O$68,2,FALSE) &amp; ",") &amp; IF(ISBLANK(AA43),"",VLOOKUP(AA43,ComboValue!$N$2:$O$68,2,FALSE) &amp; ",") &amp; IF(ISBLANK(AB43),"",VLOOKUP(AB43,ComboValue!$N$2:$O$68,2,FALSE) &amp; ",") &amp; IF(ISBLANK(AC43),"",VLOOKUP(AC43,ComboValue!$N$2:$O$68,2,FALSE) &amp; ",") &amp; IF(ISBLANK(AD43),"",VLOOKUP(AD43,ComboValue!$N$2:$O$68,2,FALSE) &amp; ",") &amp; IF(ISBLANK(AE43),"",VLOOKUP(AE43,ComboValue!$N$2:$O$68,2,FALSE) &amp; ",") &amp; IF(ISBLANK(AF43),"",VLOOKUP(AF43,ComboValue!$N$2:$O$68,2,FALSE) &amp; ",") &amp; IF(ISBLANK(AG43),"",VLOOKUP(AG43,ComboValue!$N$2:$O$68,2,FALSE) &amp; ",") &amp; IF(ISBLANK(AH43),"",VLOOKUP(AH43,ComboValue!$N$2:$O$68,2,FALSE) &amp; ",") &amp; IF(ISBLANK(AI43),"",VLOOKUP(AI43,ComboValue!$N$2:$O$68,2,FALSE) &amp; ",") &amp; IF(ISBLANK(AJ43),"",VLOOKUP(AJ43,ComboValue!$N$2:$O$68,2,FALSE) &amp; ",") &amp; IF(ISBLANK(AK43),"",VLOOKUP(AK43,ComboValue!$N$2:$O$68,2,FALSE) &amp; ",") &amp; IF(ISBLANK(AL43),"",VLOOKUP(AL43,ComboValue!$N$2:$O$68,2,FALSE) &amp; ",") &amp; IF(ISBLANK(AM43),"",VLOOKUP(AM43,ComboValue!$N$2:$O$68,2,FALSE) &amp; ",") &amp; IF(ISBLANK(AN43),"",VLOOKUP(AN43,ComboValue!$N$2:$O$68,2,FALSE) &amp; ",") &amp; IF(ISBLANK(AO43),"",VLOOKUP(AO43,ComboValue!$N$2:$O$68,2,FALSE) &amp; ",") &amp; IF(ISBLANK(AP43),"",VLOOKUP(AP43,ComboValue!$N$2:$O$68,2,FALSE) &amp; ",") &amp; IF(ISBLANK(AQ43),"",VLOOKUP(AQ43,ComboValue!$N$2:$O$68,2,FALSE) &amp; ",") &amp; IF(ISBLANK(AR43),"",VLOOKUP(AR43,ComboValue!$N$2:$O$68,2,FALSE) &amp; ",") &amp; IF(ISBLANK(AS43),"",VLOOKUP(AS43,ComboValue!$N$2:$O$68,2,FALSE) &amp; ",") &amp; IF(ISBLANK(AT43),"",VLOOKUP(AT43,ComboValue!$N$2:$O$68,2,FALSE) &amp; ",")</f>
        <v/>
      </c>
      <c r="AZ43" s="162" t="str">
        <f t="shared" si="2"/>
        <v/>
      </c>
      <c r="BA43" s="120"/>
      <c r="BB43" s="135" t="str">
        <f t="shared" si="3"/>
        <v/>
      </c>
      <c r="BC43" s="136" t="str">
        <f t="shared" si="4"/>
        <v/>
      </c>
      <c r="BD43" s="136" t="str">
        <f t="shared" si="5"/>
        <v/>
      </c>
      <c r="BE43" s="136" t="str">
        <f t="shared" si="6"/>
        <v/>
      </c>
      <c r="BF43" s="136" t="str">
        <f t="shared" si="7"/>
        <v/>
      </c>
      <c r="BG43" s="136" t="str">
        <f t="shared" si="8"/>
        <v/>
      </c>
      <c r="BH43" s="136" t="str">
        <f t="shared" si="9"/>
        <v/>
      </c>
      <c r="BI43" s="136" t="str">
        <f t="shared" si="10"/>
        <v/>
      </c>
      <c r="BJ43" s="136" t="str">
        <f t="shared" si="11"/>
        <v/>
      </c>
      <c r="BK43" s="136" t="str">
        <f t="shared" si="12"/>
        <v/>
      </c>
      <c r="BL43" s="136" t="str">
        <f t="shared" si="13"/>
        <v/>
      </c>
      <c r="BM43" s="136" t="str">
        <f t="shared" si="14"/>
        <v/>
      </c>
      <c r="BN43" s="136" t="str">
        <f t="shared" si="15"/>
        <v/>
      </c>
      <c r="BO43" s="136" t="str">
        <f t="shared" si="16"/>
        <v/>
      </c>
      <c r="BP43" s="136" t="str">
        <f t="shared" si="17"/>
        <v/>
      </c>
      <c r="BQ43" s="136" t="str">
        <f t="shared" si="18"/>
        <v/>
      </c>
      <c r="BR43" s="136" t="str">
        <f t="shared" si="19"/>
        <v/>
      </c>
      <c r="BS43" s="136" t="str">
        <f t="shared" si="20"/>
        <v/>
      </c>
      <c r="BT43" s="136" t="str">
        <f t="shared" si="21"/>
        <v/>
      </c>
      <c r="BU43" s="136" t="str">
        <f t="shared" si="22"/>
        <v/>
      </c>
      <c r="BV43" s="136" t="str">
        <f t="shared" si="23"/>
        <v/>
      </c>
      <c r="BW43" s="136" t="str">
        <f t="shared" si="24"/>
        <v/>
      </c>
      <c r="BX43" s="136" t="str">
        <f t="shared" si="25"/>
        <v/>
      </c>
      <c r="BY43" s="136" t="str">
        <f t="shared" si="26"/>
        <v/>
      </c>
      <c r="BZ43" s="136" t="str">
        <f t="shared" si="27"/>
        <v/>
      </c>
      <c r="CA43" s="137" t="str">
        <f t="shared" si="28"/>
        <v/>
      </c>
      <c r="CB43" s="135" t="str">
        <f t="shared" si="29"/>
        <v/>
      </c>
      <c r="CC43" s="136" t="str">
        <f t="shared" si="30"/>
        <v/>
      </c>
      <c r="CD43" s="136" t="str">
        <f t="shared" si="31"/>
        <v/>
      </c>
      <c r="CE43" s="136" t="str">
        <f t="shared" si="32"/>
        <v/>
      </c>
      <c r="CF43" s="136" t="str">
        <f t="shared" si="33"/>
        <v/>
      </c>
      <c r="CG43" s="136" t="str">
        <f t="shared" si="34"/>
        <v/>
      </c>
      <c r="CH43" s="136" t="str">
        <f t="shared" si="35"/>
        <v/>
      </c>
      <c r="CI43" s="136" t="str">
        <f t="shared" si="36"/>
        <v/>
      </c>
      <c r="CJ43" s="136" t="str">
        <f t="shared" si="37"/>
        <v/>
      </c>
      <c r="CK43" s="137" t="str">
        <f t="shared" si="38"/>
        <v/>
      </c>
      <c r="CL43" s="135" t="str">
        <f t="shared" si="39"/>
        <v/>
      </c>
      <c r="CM43" s="136" t="str">
        <f t="shared" si="40"/>
        <v/>
      </c>
      <c r="CN43" s="136" t="str">
        <f t="shared" si="41"/>
        <v/>
      </c>
      <c r="CO43" s="137" t="str">
        <f t="shared" si="42"/>
        <v/>
      </c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</row>
    <row r="44" spans="1:106" ht="17.399999999999999" thickTop="1" thickBot="1" x14ac:dyDescent="0.45">
      <c r="A44" s="7">
        <v>39</v>
      </c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0"/>
      <c r="M44" s="10"/>
      <c r="N44" s="10"/>
      <c r="O44" s="209" t="str">
        <f xml:space="preserve"> IF(ISBLANK(L44),"",VLOOKUP(L44,ComboValue!$E$3:$I$15,5,FALSE))</f>
        <v/>
      </c>
      <c r="P44" s="10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35" t="str">
        <f xml:space="preserve"> IF(ISBLANK(C44),"",VLOOKUP(C44,ComboValue!$B$2:$C$11,2,FALSE) &amp; ",") &amp; IF(ISBLANK(D44),"",VLOOKUP(D44,ComboValue!$B$2:$C$11,2,FALSE) &amp; ",") &amp; IF(ISBLANK(E44),"",VLOOKUP(E44,ComboValue!$B$2:$C$11,2,FALSE) &amp; ",") &amp; IF(ISBLANK(F44),"",VLOOKUP(F44,ComboValue!$B$2:$C$11,2,FALSE) &amp; ",") &amp; IF(ISBLANK(G44),"",VLOOKUP(G44,ComboValue!$B$2:$C$11,2,FALSE) &amp; ",") &amp; IF(ISBLANK(H44),"",VLOOKUP(H44,ComboValue!$B$2:$C$11,2,FALSE) &amp; ",") &amp; IF(ISBLANK(I44),"",VLOOKUP(I44,ComboValue!$B$2:$C$11,2,FALSE) &amp; ",") &amp; IF(ISBLANK(J44),"",VLOOKUP(J44,ComboValue!$B$2:$C$11,2,FALSE) &amp; ",") &amp; IF(ISBLANK(K44),"",VLOOKUP(K44,ComboValue!$B$2:$C$11,2,FALSE) &amp; ",")</f>
        <v/>
      </c>
      <c r="AV44" s="136" t="str">
        <f t="shared" si="1"/>
        <v>Tous_Nl</v>
      </c>
      <c r="AW44" s="136" t="str">
        <f>IF(ISBLANK(L44),"",VLOOKUP(L44,ComboValue!$E$2:$G$15,3,FALSE))</f>
        <v/>
      </c>
      <c r="AX44" s="136" t="str">
        <f>IF(ISBLANK(M44),"",VLOOKUP(M44,ComboValue!$K$2:$L$5,2,FALSE))</f>
        <v/>
      </c>
      <c r="AY44" s="161" t="str">
        <f>IF(ISBLANK(Q44),"",VLOOKUP(Q44,ComboValue!$N$2:$O$68,2,FALSE) &amp; ",") &amp; IF(ISBLANK(R44),"",VLOOKUP(R44,ComboValue!$N$2:$O$68,2,FALSE) &amp; ",") &amp; IF(ISBLANK(S44),"",VLOOKUP(S44,ComboValue!$N$2:$O$68,2,FALSE) &amp; ",") &amp; IF(ISBLANK(T44),"",VLOOKUP(T44,ComboValue!$N$2:$O$68,2,FALSE) &amp; ",") &amp; IF(ISBLANK(U44),"",VLOOKUP(U44,ComboValue!$N$2:$O$68,2,FALSE) &amp; ",") &amp; IF(ISBLANK(V44),"",VLOOKUP(V44,ComboValue!$N$2:$O$68,2,FALSE) &amp; ",") &amp; IF(ISBLANK(W44),"",VLOOKUP(W44,ComboValue!$N$2:$O$68,2,FALSE) &amp; ",") &amp; IF(ISBLANK(X44),"",VLOOKUP(X44,ComboValue!$N$2:$O$68,2,FALSE) &amp; ",") &amp; IF(ISBLANK(Y44),"",VLOOKUP(Y44,ComboValue!$N$2:$O$68,2,FALSE) &amp; ",") &amp; IF(ISBLANK(Z44),"",VLOOKUP(Z44,ComboValue!$N$2:$O$68,2,FALSE) &amp; ",") &amp; IF(ISBLANK(AA44),"",VLOOKUP(AA44,ComboValue!$N$2:$O$68,2,FALSE) &amp; ",") &amp; IF(ISBLANK(AB44),"",VLOOKUP(AB44,ComboValue!$N$2:$O$68,2,FALSE) &amp; ",") &amp; IF(ISBLANK(AC44),"",VLOOKUP(AC44,ComboValue!$N$2:$O$68,2,FALSE) &amp; ",") &amp; IF(ISBLANK(AD44),"",VLOOKUP(AD44,ComboValue!$N$2:$O$68,2,FALSE) &amp; ",") &amp; IF(ISBLANK(AE44),"",VLOOKUP(AE44,ComboValue!$N$2:$O$68,2,FALSE) &amp; ",") &amp; IF(ISBLANK(AF44),"",VLOOKUP(AF44,ComboValue!$N$2:$O$68,2,FALSE) &amp; ",") &amp; IF(ISBLANK(AG44),"",VLOOKUP(AG44,ComboValue!$N$2:$O$68,2,FALSE) &amp; ",") &amp; IF(ISBLANK(AH44),"",VLOOKUP(AH44,ComboValue!$N$2:$O$68,2,FALSE) &amp; ",") &amp; IF(ISBLANK(AI44),"",VLOOKUP(AI44,ComboValue!$N$2:$O$68,2,FALSE) &amp; ",") &amp; IF(ISBLANK(AJ44),"",VLOOKUP(AJ44,ComboValue!$N$2:$O$68,2,FALSE) &amp; ",") &amp; IF(ISBLANK(AK44),"",VLOOKUP(AK44,ComboValue!$N$2:$O$68,2,FALSE) &amp; ",") &amp; IF(ISBLANK(AL44),"",VLOOKUP(AL44,ComboValue!$N$2:$O$68,2,FALSE) &amp; ",") &amp; IF(ISBLANK(AM44),"",VLOOKUP(AM44,ComboValue!$N$2:$O$68,2,FALSE) &amp; ",") &amp; IF(ISBLANK(AN44),"",VLOOKUP(AN44,ComboValue!$N$2:$O$68,2,FALSE) &amp; ",") &amp; IF(ISBLANK(AO44),"",VLOOKUP(AO44,ComboValue!$N$2:$O$68,2,FALSE) &amp; ",") &amp; IF(ISBLANK(AP44),"",VLOOKUP(AP44,ComboValue!$N$2:$O$68,2,FALSE) &amp; ",") &amp; IF(ISBLANK(AQ44),"",VLOOKUP(AQ44,ComboValue!$N$2:$O$68,2,FALSE) &amp; ",") &amp; IF(ISBLANK(AR44),"",VLOOKUP(AR44,ComboValue!$N$2:$O$68,2,FALSE) &amp; ",") &amp; IF(ISBLANK(AS44),"",VLOOKUP(AS44,ComboValue!$N$2:$O$68,2,FALSE) &amp; ",") &amp; IF(ISBLANK(AT44),"",VLOOKUP(AT44,ComboValue!$N$2:$O$68,2,FALSE) &amp; ",")</f>
        <v/>
      </c>
      <c r="AZ44" s="162" t="str">
        <f t="shared" si="2"/>
        <v/>
      </c>
      <c r="BA44" s="120"/>
      <c r="BB44" s="135" t="str">
        <f t="shared" si="3"/>
        <v/>
      </c>
      <c r="BC44" s="136" t="str">
        <f t="shared" si="4"/>
        <v/>
      </c>
      <c r="BD44" s="136" t="str">
        <f t="shared" si="5"/>
        <v/>
      </c>
      <c r="BE44" s="136" t="str">
        <f t="shared" si="6"/>
        <v/>
      </c>
      <c r="BF44" s="136" t="str">
        <f t="shared" si="7"/>
        <v/>
      </c>
      <c r="BG44" s="136" t="str">
        <f t="shared" si="8"/>
        <v/>
      </c>
      <c r="BH44" s="136" t="str">
        <f t="shared" si="9"/>
        <v/>
      </c>
      <c r="BI44" s="136" t="str">
        <f t="shared" si="10"/>
        <v/>
      </c>
      <c r="BJ44" s="136" t="str">
        <f t="shared" si="11"/>
        <v/>
      </c>
      <c r="BK44" s="136" t="str">
        <f t="shared" si="12"/>
        <v/>
      </c>
      <c r="BL44" s="136" t="str">
        <f t="shared" si="13"/>
        <v/>
      </c>
      <c r="BM44" s="136" t="str">
        <f t="shared" si="14"/>
        <v/>
      </c>
      <c r="BN44" s="136" t="str">
        <f t="shared" si="15"/>
        <v/>
      </c>
      <c r="BO44" s="136" t="str">
        <f t="shared" si="16"/>
        <v/>
      </c>
      <c r="BP44" s="136" t="str">
        <f t="shared" si="17"/>
        <v/>
      </c>
      <c r="BQ44" s="136" t="str">
        <f t="shared" si="18"/>
        <v/>
      </c>
      <c r="BR44" s="136" t="str">
        <f t="shared" si="19"/>
        <v/>
      </c>
      <c r="BS44" s="136" t="str">
        <f t="shared" si="20"/>
        <v/>
      </c>
      <c r="BT44" s="136" t="str">
        <f t="shared" si="21"/>
        <v/>
      </c>
      <c r="BU44" s="136" t="str">
        <f t="shared" si="22"/>
        <v/>
      </c>
      <c r="BV44" s="136" t="str">
        <f t="shared" si="23"/>
        <v/>
      </c>
      <c r="BW44" s="136" t="str">
        <f t="shared" si="24"/>
        <v/>
      </c>
      <c r="BX44" s="136" t="str">
        <f t="shared" si="25"/>
        <v/>
      </c>
      <c r="BY44" s="136" t="str">
        <f t="shared" si="26"/>
        <v/>
      </c>
      <c r="BZ44" s="136" t="str">
        <f t="shared" si="27"/>
        <v/>
      </c>
      <c r="CA44" s="137" t="str">
        <f t="shared" si="28"/>
        <v/>
      </c>
      <c r="CB44" s="135" t="str">
        <f t="shared" si="29"/>
        <v/>
      </c>
      <c r="CC44" s="136" t="str">
        <f t="shared" si="30"/>
        <v/>
      </c>
      <c r="CD44" s="136" t="str">
        <f t="shared" si="31"/>
        <v/>
      </c>
      <c r="CE44" s="136" t="str">
        <f t="shared" si="32"/>
        <v/>
      </c>
      <c r="CF44" s="136" t="str">
        <f t="shared" si="33"/>
        <v/>
      </c>
      <c r="CG44" s="136" t="str">
        <f t="shared" si="34"/>
        <v/>
      </c>
      <c r="CH44" s="136" t="str">
        <f t="shared" si="35"/>
        <v/>
      </c>
      <c r="CI44" s="136" t="str">
        <f t="shared" si="36"/>
        <v/>
      </c>
      <c r="CJ44" s="136" t="str">
        <f t="shared" si="37"/>
        <v/>
      </c>
      <c r="CK44" s="137" t="str">
        <f t="shared" si="38"/>
        <v/>
      </c>
      <c r="CL44" s="135" t="str">
        <f t="shared" si="39"/>
        <v/>
      </c>
      <c r="CM44" s="136" t="str">
        <f t="shared" si="40"/>
        <v/>
      </c>
      <c r="CN44" s="136" t="str">
        <f t="shared" si="41"/>
        <v/>
      </c>
      <c r="CO44" s="137" t="str">
        <f t="shared" si="42"/>
        <v/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</row>
    <row r="45" spans="1:106" ht="17.399999999999999" thickTop="1" thickBot="1" x14ac:dyDescent="0.45">
      <c r="A45" s="7">
        <v>40</v>
      </c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0"/>
      <c r="M45" s="10"/>
      <c r="N45" s="10"/>
      <c r="O45" s="209" t="str">
        <f xml:space="preserve"> IF(ISBLANK(L45),"",VLOOKUP(L45,ComboValue!$E$3:$I$15,5,FALSE))</f>
        <v/>
      </c>
      <c r="P45" s="10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35" t="str">
        <f xml:space="preserve"> IF(ISBLANK(C45),"",VLOOKUP(C45,ComboValue!$B$2:$C$11,2,FALSE) &amp; ",") &amp; IF(ISBLANK(D45),"",VLOOKUP(D45,ComboValue!$B$2:$C$11,2,FALSE) &amp; ",") &amp; IF(ISBLANK(E45),"",VLOOKUP(E45,ComboValue!$B$2:$C$11,2,FALSE) &amp; ",") &amp; IF(ISBLANK(F45),"",VLOOKUP(F45,ComboValue!$B$2:$C$11,2,FALSE) &amp; ",") &amp; IF(ISBLANK(G45),"",VLOOKUP(G45,ComboValue!$B$2:$C$11,2,FALSE) &amp; ",") &amp; IF(ISBLANK(H45),"",VLOOKUP(H45,ComboValue!$B$2:$C$11,2,FALSE) &amp; ",") &amp; IF(ISBLANK(I45),"",VLOOKUP(I45,ComboValue!$B$2:$C$11,2,FALSE) &amp; ",") &amp; IF(ISBLANK(J45),"",VLOOKUP(J45,ComboValue!$B$2:$C$11,2,FALSE) &amp; ",") &amp; IF(ISBLANK(K45),"",VLOOKUP(K45,ComboValue!$B$2:$C$11,2,FALSE) &amp; ",")</f>
        <v/>
      </c>
      <c r="AV45" s="136" t="str">
        <f t="shared" si="1"/>
        <v>Tous_Nl</v>
      </c>
      <c r="AW45" s="136" t="str">
        <f>IF(ISBLANK(L45),"",VLOOKUP(L45,ComboValue!$E$2:$G$15,3,FALSE))</f>
        <v/>
      </c>
      <c r="AX45" s="136" t="str">
        <f>IF(ISBLANK(M45),"",VLOOKUP(M45,ComboValue!$K$2:$L$5,2,FALSE))</f>
        <v/>
      </c>
      <c r="AY45" s="161" t="str">
        <f>IF(ISBLANK(Q45),"",VLOOKUP(Q45,ComboValue!$N$2:$O$68,2,FALSE) &amp; ",") &amp; IF(ISBLANK(R45),"",VLOOKUP(R45,ComboValue!$N$2:$O$68,2,FALSE) &amp; ",") &amp; IF(ISBLANK(S45),"",VLOOKUP(S45,ComboValue!$N$2:$O$68,2,FALSE) &amp; ",") &amp; IF(ISBLANK(T45),"",VLOOKUP(T45,ComboValue!$N$2:$O$68,2,FALSE) &amp; ",") &amp; IF(ISBLANK(U45),"",VLOOKUP(U45,ComboValue!$N$2:$O$68,2,FALSE) &amp; ",") &amp; IF(ISBLANK(V45),"",VLOOKUP(V45,ComboValue!$N$2:$O$68,2,FALSE) &amp; ",") &amp; IF(ISBLANK(W45),"",VLOOKUP(W45,ComboValue!$N$2:$O$68,2,FALSE) &amp; ",") &amp; IF(ISBLANK(X45),"",VLOOKUP(X45,ComboValue!$N$2:$O$68,2,FALSE) &amp; ",") &amp; IF(ISBLANK(Y45),"",VLOOKUP(Y45,ComboValue!$N$2:$O$68,2,FALSE) &amp; ",") &amp; IF(ISBLANK(Z45),"",VLOOKUP(Z45,ComboValue!$N$2:$O$68,2,FALSE) &amp; ",") &amp; IF(ISBLANK(AA45),"",VLOOKUP(AA45,ComboValue!$N$2:$O$68,2,FALSE) &amp; ",") &amp; IF(ISBLANK(AB45),"",VLOOKUP(AB45,ComboValue!$N$2:$O$68,2,FALSE) &amp; ",") &amp; IF(ISBLANK(AC45),"",VLOOKUP(AC45,ComboValue!$N$2:$O$68,2,FALSE) &amp; ",") &amp; IF(ISBLANK(AD45),"",VLOOKUP(AD45,ComboValue!$N$2:$O$68,2,FALSE) &amp; ",") &amp; IF(ISBLANK(AE45),"",VLOOKUP(AE45,ComboValue!$N$2:$O$68,2,FALSE) &amp; ",") &amp; IF(ISBLANK(AF45),"",VLOOKUP(AF45,ComboValue!$N$2:$O$68,2,FALSE) &amp; ",") &amp; IF(ISBLANK(AG45),"",VLOOKUP(AG45,ComboValue!$N$2:$O$68,2,FALSE) &amp; ",") &amp; IF(ISBLANK(AH45),"",VLOOKUP(AH45,ComboValue!$N$2:$O$68,2,FALSE) &amp; ",") &amp; IF(ISBLANK(AI45),"",VLOOKUP(AI45,ComboValue!$N$2:$O$68,2,FALSE) &amp; ",") &amp; IF(ISBLANK(AJ45),"",VLOOKUP(AJ45,ComboValue!$N$2:$O$68,2,FALSE) &amp; ",") &amp; IF(ISBLANK(AK45),"",VLOOKUP(AK45,ComboValue!$N$2:$O$68,2,FALSE) &amp; ",") &amp; IF(ISBLANK(AL45),"",VLOOKUP(AL45,ComboValue!$N$2:$O$68,2,FALSE) &amp; ",") &amp; IF(ISBLANK(AM45),"",VLOOKUP(AM45,ComboValue!$N$2:$O$68,2,FALSE) &amp; ",") &amp; IF(ISBLANK(AN45),"",VLOOKUP(AN45,ComboValue!$N$2:$O$68,2,FALSE) &amp; ",") &amp; IF(ISBLANK(AO45),"",VLOOKUP(AO45,ComboValue!$N$2:$O$68,2,FALSE) &amp; ",") &amp; IF(ISBLANK(AP45),"",VLOOKUP(AP45,ComboValue!$N$2:$O$68,2,FALSE) &amp; ",") &amp; IF(ISBLANK(AQ45),"",VLOOKUP(AQ45,ComboValue!$N$2:$O$68,2,FALSE) &amp; ",") &amp; IF(ISBLANK(AR45),"",VLOOKUP(AR45,ComboValue!$N$2:$O$68,2,FALSE) &amp; ",") &amp; IF(ISBLANK(AS45),"",VLOOKUP(AS45,ComboValue!$N$2:$O$68,2,FALSE) &amp; ",") &amp; IF(ISBLANK(AT45),"",VLOOKUP(AT45,ComboValue!$N$2:$O$68,2,FALSE) &amp; ",")</f>
        <v/>
      </c>
      <c r="AZ45" s="162" t="str">
        <f t="shared" si="2"/>
        <v/>
      </c>
      <c r="BA45" s="120"/>
      <c r="BB45" s="135" t="str">
        <f t="shared" si="3"/>
        <v/>
      </c>
      <c r="BC45" s="136" t="str">
        <f t="shared" si="4"/>
        <v/>
      </c>
      <c r="BD45" s="136" t="str">
        <f t="shared" si="5"/>
        <v/>
      </c>
      <c r="BE45" s="136" t="str">
        <f t="shared" si="6"/>
        <v/>
      </c>
      <c r="BF45" s="136" t="str">
        <f t="shared" si="7"/>
        <v/>
      </c>
      <c r="BG45" s="136" t="str">
        <f t="shared" si="8"/>
        <v/>
      </c>
      <c r="BH45" s="136" t="str">
        <f t="shared" si="9"/>
        <v/>
      </c>
      <c r="BI45" s="136" t="str">
        <f t="shared" si="10"/>
        <v/>
      </c>
      <c r="BJ45" s="136" t="str">
        <f t="shared" si="11"/>
        <v/>
      </c>
      <c r="BK45" s="136" t="str">
        <f t="shared" si="12"/>
        <v/>
      </c>
      <c r="BL45" s="136" t="str">
        <f t="shared" si="13"/>
        <v/>
      </c>
      <c r="BM45" s="136" t="str">
        <f t="shared" si="14"/>
        <v/>
      </c>
      <c r="BN45" s="136" t="str">
        <f t="shared" si="15"/>
        <v/>
      </c>
      <c r="BO45" s="136" t="str">
        <f t="shared" si="16"/>
        <v/>
      </c>
      <c r="BP45" s="136" t="str">
        <f t="shared" si="17"/>
        <v/>
      </c>
      <c r="BQ45" s="136" t="str">
        <f t="shared" si="18"/>
        <v/>
      </c>
      <c r="BR45" s="136" t="str">
        <f t="shared" si="19"/>
        <v/>
      </c>
      <c r="BS45" s="136" t="str">
        <f t="shared" si="20"/>
        <v/>
      </c>
      <c r="BT45" s="136" t="str">
        <f t="shared" si="21"/>
        <v/>
      </c>
      <c r="BU45" s="136" t="str">
        <f t="shared" si="22"/>
        <v/>
      </c>
      <c r="BV45" s="136" t="str">
        <f t="shared" si="23"/>
        <v/>
      </c>
      <c r="BW45" s="136" t="str">
        <f t="shared" si="24"/>
        <v/>
      </c>
      <c r="BX45" s="136" t="str">
        <f t="shared" si="25"/>
        <v/>
      </c>
      <c r="BY45" s="136" t="str">
        <f t="shared" si="26"/>
        <v/>
      </c>
      <c r="BZ45" s="136" t="str">
        <f t="shared" si="27"/>
        <v/>
      </c>
      <c r="CA45" s="137" t="str">
        <f t="shared" si="28"/>
        <v/>
      </c>
      <c r="CB45" s="135" t="str">
        <f t="shared" si="29"/>
        <v/>
      </c>
      <c r="CC45" s="136" t="str">
        <f t="shared" si="30"/>
        <v/>
      </c>
      <c r="CD45" s="136" t="str">
        <f t="shared" si="31"/>
        <v/>
      </c>
      <c r="CE45" s="136" t="str">
        <f t="shared" si="32"/>
        <v/>
      </c>
      <c r="CF45" s="136" t="str">
        <f t="shared" si="33"/>
        <v/>
      </c>
      <c r="CG45" s="136" t="str">
        <f t="shared" si="34"/>
        <v/>
      </c>
      <c r="CH45" s="136" t="str">
        <f t="shared" si="35"/>
        <v/>
      </c>
      <c r="CI45" s="136" t="str">
        <f t="shared" si="36"/>
        <v/>
      </c>
      <c r="CJ45" s="136" t="str">
        <f t="shared" si="37"/>
        <v/>
      </c>
      <c r="CK45" s="137" t="str">
        <f t="shared" si="38"/>
        <v/>
      </c>
      <c r="CL45" s="135" t="str">
        <f t="shared" si="39"/>
        <v/>
      </c>
      <c r="CM45" s="136" t="str">
        <f t="shared" si="40"/>
        <v/>
      </c>
      <c r="CN45" s="136" t="str">
        <f t="shared" si="41"/>
        <v/>
      </c>
      <c r="CO45" s="137" t="str">
        <f t="shared" si="42"/>
        <v/>
      </c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</row>
    <row r="46" spans="1:106" ht="17.399999999999999" thickTop="1" thickBot="1" x14ac:dyDescent="0.45">
      <c r="A46" s="7">
        <v>41</v>
      </c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0"/>
      <c r="M46" s="10"/>
      <c r="N46" s="10"/>
      <c r="O46" s="209" t="str">
        <f xml:space="preserve"> IF(ISBLANK(L46),"",VLOOKUP(L46,ComboValue!$E$3:$I$15,5,FALSE))</f>
        <v/>
      </c>
      <c r="P46" s="10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35" t="str">
        <f xml:space="preserve"> IF(ISBLANK(C46),"",VLOOKUP(C46,ComboValue!$B$2:$C$11,2,FALSE) &amp; ",") &amp; IF(ISBLANK(D46),"",VLOOKUP(D46,ComboValue!$B$2:$C$11,2,FALSE) &amp; ",") &amp; IF(ISBLANK(E46),"",VLOOKUP(E46,ComboValue!$B$2:$C$11,2,FALSE) &amp; ",") &amp; IF(ISBLANK(F46),"",VLOOKUP(F46,ComboValue!$B$2:$C$11,2,FALSE) &amp; ",") &amp; IF(ISBLANK(G46),"",VLOOKUP(G46,ComboValue!$B$2:$C$11,2,FALSE) &amp; ",") &amp; IF(ISBLANK(H46),"",VLOOKUP(H46,ComboValue!$B$2:$C$11,2,FALSE) &amp; ",") &amp; IF(ISBLANK(I46),"",VLOOKUP(I46,ComboValue!$B$2:$C$11,2,FALSE) &amp; ",") &amp; IF(ISBLANK(J46),"",VLOOKUP(J46,ComboValue!$B$2:$C$11,2,FALSE) &amp; ",") &amp; IF(ISBLANK(K46),"",VLOOKUP(K46,ComboValue!$B$2:$C$11,2,FALSE) &amp; ",")</f>
        <v/>
      </c>
      <c r="AV46" s="136" t="str">
        <f t="shared" si="1"/>
        <v>Tous_Nl</v>
      </c>
      <c r="AW46" s="136" t="str">
        <f>IF(ISBLANK(L46),"",VLOOKUP(L46,ComboValue!$E$2:$G$15,3,FALSE))</f>
        <v/>
      </c>
      <c r="AX46" s="136" t="str">
        <f>IF(ISBLANK(M46),"",VLOOKUP(M46,ComboValue!$K$2:$L$5,2,FALSE))</f>
        <v/>
      </c>
      <c r="AY46" s="161" t="str">
        <f>IF(ISBLANK(Q46),"",VLOOKUP(Q46,ComboValue!$N$2:$O$68,2,FALSE) &amp; ",") &amp; IF(ISBLANK(R46),"",VLOOKUP(R46,ComboValue!$N$2:$O$68,2,FALSE) &amp; ",") &amp; IF(ISBLANK(S46),"",VLOOKUP(S46,ComboValue!$N$2:$O$68,2,FALSE) &amp; ",") &amp; IF(ISBLANK(T46),"",VLOOKUP(T46,ComboValue!$N$2:$O$68,2,FALSE) &amp; ",") &amp; IF(ISBLANK(U46),"",VLOOKUP(U46,ComboValue!$N$2:$O$68,2,FALSE) &amp; ",") &amp; IF(ISBLANK(V46),"",VLOOKUP(V46,ComboValue!$N$2:$O$68,2,FALSE) &amp; ",") &amp; IF(ISBLANK(W46),"",VLOOKUP(W46,ComboValue!$N$2:$O$68,2,FALSE) &amp; ",") &amp; IF(ISBLANK(X46),"",VLOOKUP(X46,ComboValue!$N$2:$O$68,2,FALSE) &amp; ",") &amp; IF(ISBLANK(Y46),"",VLOOKUP(Y46,ComboValue!$N$2:$O$68,2,FALSE) &amp; ",") &amp; IF(ISBLANK(Z46),"",VLOOKUP(Z46,ComboValue!$N$2:$O$68,2,FALSE) &amp; ",") &amp; IF(ISBLANK(AA46),"",VLOOKUP(AA46,ComboValue!$N$2:$O$68,2,FALSE) &amp; ",") &amp; IF(ISBLANK(AB46),"",VLOOKUP(AB46,ComboValue!$N$2:$O$68,2,FALSE) &amp; ",") &amp; IF(ISBLANK(AC46),"",VLOOKUP(AC46,ComboValue!$N$2:$O$68,2,FALSE) &amp; ",") &amp; IF(ISBLANK(AD46),"",VLOOKUP(AD46,ComboValue!$N$2:$O$68,2,FALSE) &amp; ",") &amp; IF(ISBLANK(AE46),"",VLOOKUP(AE46,ComboValue!$N$2:$O$68,2,FALSE) &amp; ",") &amp; IF(ISBLANK(AF46),"",VLOOKUP(AF46,ComboValue!$N$2:$O$68,2,FALSE) &amp; ",") &amp; IF(ISBLANK(AG46),"",VLOOKUP(AG46,ComboValue!$N$2:$O$68,2,FALSE) &amp; ",") &amp; IF(ISBLANK(AH46),"",VLOOKUP(AH46,ComboValue!$N$2:$O$68,2,FALSE) &amp; ",") &amp; IF(ISBLANK(AI46),"",VLOOKUP(AI46,ComboValue!$N$2:$O$68,2,FALSE) &amp; ",") &amp; IF(ISBLANK(AJ46),"",VLOOKUP(AJ46,ComboValue!$N$2:$O$68,2,FALSE) &amp; ",") &amp; IF(ISBLANK(AK46),"",VLOOKUP(AK46,ComboValue!$N$2:$O$68,2,FALSE) &amp; ",") &amp; IF(ISBLANK(AL46),"",VLOOKUP(AL46,ComboValue!$N$2:$O$68,2,FALSE) &amp; ",") &amp; IF(ISBLANK(AM46),"",VLOOKUP(AM46,ComboValue!$N$2:$O$68,2,FALSE) &amp; ",") &amp; IF(ISBLANK(AN46),"",VLOOKUP(AN46,ComboValue!$N$2:$O$68,2,FALSE) &amp; ",") &amp; IF(ISBLANK(AO46),"",VLOOKUP(AO46,ComboValue!$N$2:$O$68,2,FALSE) &amp; ",") &amp; IF(ISBLANK(AP46),"",VLOOKUP(AP46,ComboValue!$N$2:$O$68,2,FALSE) &amp; ",") &amp; IF(ISBLANK(AQ46),"",VLOOKUP(AQ46,ComboValue!$N$2:$O$68,2,FALSE) &amp; ",") &amp; IF(ISBLANK(AR46),"",VLOOKUP(AR46,ComboValue!$N$2:$O$68,2,FALSE) &amp; ",") &amp; IF(ISBLANK(AS46),"",VLOOKUP(AS46,ComboValue!$N$2:$O$68,2,FALSE) &amp; ",") &amp; IF(ISBLANK(AT46),"",VLOOKUP(AT46,ComboValue!$N$2:$O$68,2,FALSE) &amp; ",")</f>
        <v/>
      </c>
      <c r="AZ46" s="162" t="str">
        <f t="shared" si="2"/>
        <v/>
      </c>
      <c r="BA46" s="120"/>
      <c r="BB46" s="135" t="str">
        <f t="shared" si="3"/>
        <v/>
      </c>
      <c r="BC46" s="136" t="str">
        <f t="shared" si="4"/>
        <v/>
      </c>
      <c r="BD46" s="136" t="str">
        <f t="shared" si="5"/>
        <v/>
      </c>
      <c r="BE46" s="136" t="str">
        <f t="shared" si="6"/>
        <v/>
      </c>
      <c r="BF46" s="136" t="str">
        <f t="shared" si="7"/>
        <v/>
      </c>
      <c r="BG46" s="136" t="str">
        <f t="shared" si="8"/>
        <v/>
      </c>
      <c r="BH46" s="136" t="str">
        <f t="shared" si="9"/>
        <v/>
      </c>
      <c r="BI46" s="136" t="str">
        <f t="shared" si="10"/>
        <v/>
      </c>
      <c r="BJ46" s="136" t="str">
        <f t="shared" si="11"/>
        <v/>
      </c>
      <c r="BK46" s="136" t="str">
        <f t="shared" si="12"/>
        <v/>
      </c>
      <c r="BL46" s="136" t="str">
        <f t="shared" si="13"/>
        <v/>
      </c>
      <c r="BM46" s="136" t="str">
        <f t="shared" si="14"/>
        <v/>
      </c>
      <c r="BN46" s="136" t="str">
        <f t="shared" si="15"/>
        <v/>
      </c>
      <c r="BO46" s="136" t="str">
        <f t="shared" si="16"/>
        <v/>
      </c>
      <c r="BP46" s="136" t="str">
        <f t="shared" si="17"/>
        <v/>
      </c>
      <c r="BQ46" s="136" t="str">
        <f t="shared" si="18"/>
        <v/>
      </c>
      <c r="BR46" s="136" t="str">
        <f t="shared" si="19"/>
        <v/>
      </c>
      <c r="BS46" s="136" t="str">
        <f t="shared" si="20"/>
        <v/>
      </c>
      <c r="BT46" s="136" t="str">
        <f t="shared" si="21"/>
        <v/>
      </c>
      <c r="BU46" s="136" t="str">
        <f t="shared" si="22"/>
        <v/>
      </c>
      <c r="BV46" s="136" t="str">
        <f t="shared" si="23"/>
        <v/>
      </c>
      <c r="BW46" s="136" t="str">
        <f t="shared" si="24"/>
        <v/>
      </c>
      <c r="BX46" s="136" t="str">
        <f t="shared" si="25"/>
        <v/>
      </c>
      <c r="BY46" s="136" t="str">
        <f t="shared" si="26"/>
        <v/>
      </c>
      <c r="BZ46" s="136" t="str">
        <f t="shared" si="27"/>
        <v/>
      </c>
      <c r="CA46" s="137" t="str">
        <f t="shared" si="28"/>
        <v/>
      </c>
      <c r="CB46" s="135" t="str">
        <f t="shared" si="29"/>
        <v/>
      </c>
      <c r="CC46" s="136" t="str">
        <f t="shared" si="30"/>
        <v/>
      </c>
      <c r="CD46" s="136" t="str">
        <f t="shared" si="31"/>
        <v/>
      </c>
      <c r="CE46" s="136" t="str">
        <f t="shared" si="32"/>
        <v/>
      </c>
      <c r="CF46" s="136" t="str">
        <f t="shared" si="33"/>
        <v/>
      </c>
      <c r="CG46" s="136" t="str">
        <f t="shared" si="34"/>
        <v/>
      </c>
      <c r="CH46" s="136" t="str">
        <f t="shared" si="35"/>
        <v/>
      </c>
      <c r="CI46" s="136" t="str">
        <f t="shared" si="36"/>
        <v/>
      </c>
      <c r="CJ46" s="136" t="str">
        <f t="shared" si="37"/>
        <v/>
      </c>
      <c r="CK46" s="137" t="str">
        <f t="shared" si="38"/>
        <v/>
      </c>
      <c r="CL46" s="135" t="str">
        <f t="shared" si="39"/>
        <v/>
      </c>
      <c r="CM46" s="136" t="str">
        <f t="shared" si="40"/>
        <v/>
      </c>
      <c r="CN46" s="136" t="str">
        <f t="shared" si="41"/>
        <v/>
      </c>
      <c r="CO46" s="137" t="str">
        <f t="shared" si="42"/>
        <v/>
      </c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</row>
    <row r="47" spans="1:106" ht="17.399999999999999" thickTop="1" thickBot="1" x14ac:dyDescent="0.45">
      <c r="A47" s="7">
        <v>42</v>
      </c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0"/>
      <c r="M47" s="10"/>
      <c r="N47" s="10"/>
      <c r="O47" s="209" t="str">
        <f xml:space="preserve"> IF(ISBLANK(L47),"",VLOOKUP(L47,ComboValue!$E$3:$I$15,5,FALSE))</f>
        <v/>
      </c>
      <c r="P47" s="10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35" t="str">
        <f xml:space="preserve"> IF(ISBLANK(C47),"",VLOOKUP(C47,ComboValue!$B$2:$C$11,2,FALSE) &amp; ",") &amp; IF(ISBLANK(D47),"",VLOOKUP(D47,ComboValue!$B$2:$C$11,2,FALSE) &amp; ",") &amp; IF(ISBLANK(E47),"",VLOOKUP(E47,ComboValue!$B$2:$C$11,2,FALSE) &amp; ",") &amp; IF(ISBLANK(F47),"",VLOOKUP(F47,ComboValue!$B$2:$C$11,2,FALSE) &amp; ",") &amp; IF(ISBLANK(G47),"",VLOOKUP(G47,ComboValue!$B$2:$C$11,2,FALSE) &amp; ",") &amp; IF(ISBLANK(H47),"",VLOOKUP(H47,ComboValue!$B$2:$C$11,2,FALSE) &amp; ",") &amp; IF(ISBLANK(I47),"",VLOOKUP(I47,ComboValue!$B$2:$C$11,2,FALSE) &amp; ",") &amp; IF(ISBLANK(J47),"",VLOOKUP(J47,ComboValue!$B$2:$C$11,2,FALSE) &amp; ",") &amp; IF(ISBLANK(K47),"",VLOOKUP(K47,ComboValue!$B$2:$C$11,2,FALSE) &amp; ",")</f>
        <v/>
      </c>
      <c r="AV47" s="136" t="str">
        <f t="shared" si="1"/>
        <v>Tous_Nl</v>
      </c>
      <c r="AW47" s="136" t="str">
        <f>IF(ISBLANK(L47),"",VLOOKUP(L47,ComboValue!$E$2:$G$15,3,FALSE))</f>
        <v/>
      </c>
      <c r="AX47" s="136" t="str">
        <f>IF(ISBLANK(M47),"",VLOOKUP(M47,ComboValue!$K$2:$L$5,2,FALSE))</f>
        <v/>
      </c>
      <c r="AY47" s="161" t="str">
        <f>IF(ISBLANK(Q47),"",VLOOKUP(Q47,ComboValue!$N$2:$O$68,2,FALSE) &amp; ",") &amp; IF(ISBLANK(R47),"",VLOOKUP(R47,ComboValue!$N$2:$O$68,2,FALSE) &amp; ",") &amp; IF(ISBLANK(S47),"",VLOOKUP(S47,ComboValue!$N$2:$O$68,2,FALSE) &amp; ",") &amp; IF(ISBLANK(T47),"",VLOOKUP(T47,ComboValue!$N$2:$O$68,2,FALSE) &amp; ",") &amp; IF(ISBLANK(U47),"",VLOOKUP(U47,ComboValue!$N$2:$O$68,2,FALSE) &amp; ",") &amp; IF(ISBLANK(V47),"",VLOOKUP(V47,ComboValue!$N$2:$O$68,2,FALSE) &amp; ",") &amp; IF(ISBLANK(W47),"",VLOOKUP(W47,ComboValue!$N$2:$O$68,2,FALSE) &amp; ",") &amp; IF(ISBLANK(X47),"",VLOOKUP(X47,ComboValue!$N$2:$O$68,2,FALSE) &amp; ",") &amp; IF(ISBLANK(Y47),"",VLOOKUP(Y47,ComboValue!$N$2:$O$68,2,FALSE) &amp; ",") &amp; IF(ISBLANK(Z47),"",VLOOKUP(Z47,ComboValue!$N$2:$O$68,2,FALSE) &amp; ",") &amp; IF(ISBLANK(AA47),"",VLOOKUP(AA47,ComboValue!$N$2:$O$68,2,FALSE) &amp; ",") &amp; IF(ISBLANK(AB47),"",VLOOKUP(AB47,ComboValue!$N$2:$O$68,2,FALSE) &amp; ",") &amp; IF(ISBLANK(AC47),"",VLOOKUP(AC47,ComboValue!$N$2:$O$68,2,FALSE) &amp; ",") &amp; IF(ISBLANK(AD47),"",VLOOKUP(AD47,ComboValue!$N$2:$O$68,2,FALSE) &amp; ",") &amp; IF(ISBLANK(AE47),"",VLOOKUP(AE47,ComboValue!$N$2:$O$68,2,FALSE) &amp; ",") &amp; IF(ISBLANK(AF47),"",VLOOKUP(AF47,ComboValue!$N$2:$O$68,2,FALSE) &amp; ",") &amp; IF(ISBLANK(AG47),"",VLOOKUP(AG47,ComboValue!$N$2:$O$68,2,FALSE) &amp; ",") &amp; IF(ISBLANK(AH47),"",VLOOKUP(AH47,ComboValue!$N$2:$O$68,2,FALSE) &amp; ",") &amp; IF(ISBLANK(AI47),"",VLOOKUP(AI47,ComboValue!$N$2:$O$68,2,FALSE) &amp; ",") &amp; IF(ISBLANK(AJ47),"",VLOOKUP(AJ47,ComboValue!$N$2:$O$68,2,FALSE) &amp; ",") &amp; IF(ISBLANK(AK47),"",VLOOKUP(AK47,ComboValue!$N$2:$O$68,2,FALSE) &amp; ",") &amp; IF(ISBLANK(AL47),"",VLOOKUP(AL47,ComboValue!$N$2:$O$68,2,FALSE) &amp; ",") &amp; IF(ISBLANK(AM47),"",VLOOKUP(AM47,ComboValue!$N$2:$O$68,2,FALSE) &amp; ",") &amp; IF(ISBLANK(AN47),"",VLOOKUP(AN47,ComboValue!$N$2:$O$68,2,FALSE) &amp; ",") &amp; IF(ISBLANK(AO47),"",VLOOKUP(AO47,ComboValue!$N$2:$O$68,2,FALSE) &amp; ",") &amp; IF(ISBLANK(AP47),"",VLOOKUP(AP47,ComboValue!$N$2:$O$68,2,FALSE) &amp; ",") &amp; IF(ISBLANK(AQ47),"",VLOOKUP(AQ47,ComboValue!$N$2:$O$68,2,FALSE) &amp; ",") &amp; IF(ISBLANK(AR47),"",VLOOKUP(AR47,ComboValue!$N$2:$O$68,2,FALSE) &amp; ",") &amp; IF(ISBLANK(AS47),"",VLOOKUP(AS47,ComboValue!$N$2:$O$68,2,FALSE) &amp; ",") &amp; IF(ISBLANK(AT47),"",VLOOKUP(AT47,ComboValue!$N$2:$O$68,2,FALSE) &amp; ",")</f>
        <v/>
      </c>
      <c r="AZ47" s="162" t="str">
        <f t="shared" si="2"/>
        <v/>
      </c>
      <c r="BA47" s="120"/>
      <c r="BB47" s="135" t="str">
        <f t="shared" si="3"/>
        <v/>
      </c>
      <c r="BC47" s="136" t="str">
        <f t="shared" si="4"/>
        <v/>
      </c>
      <c r="BD47" s="136" t="str">
        <f t="shared" si="5"/>
        <v/>
      </c>
      <c r="BE47" s="136" t="str">
        <f t="shared" si="6"/>
        <v/>
      </c>
      <c r="BF47" s="136" t="str">
        <f t="shared" si="7"/>
        <v/>
      </c>
      <c r="BG47" s="136" t="str">
        <f t="shared" si="8"/>
        <v/>
      </c>
      <c r="BH47" s="136" t="str">
        <f t="shared" si="9"/>
        <v/>
      </c>
      <c r="BI47" s="136" t="str">
        <f t="shared" si="10"/>
        <v/>
      </c>
      <c r="BJ47" s="136" t="str">
        <f t="shared" si="11"/>
        <v/>
      </c>
      <c r="BK47" s="136" t="str">
        <f t="shared" si="12"/>
        <v/>
      </c>
      <c r="BL47" s="136" t="str">
        <f t="shared" si="13"/>
        <v/>
      </c>
      <c r="BM47" s="136" t="str">
        <f t="shared" si="14"/>
        <v/>
      </c>
      <c r="BN47" s="136" t="str">
        <f t="shared" si="15"/>
        <v/>
      </c>
      <c r="BO47" s="136" t="str">
        <f t="shared" si="16"/>
        <v/>
      </c>
      <c r="BP47" s="136" t="str">
        <f t="shared" si="17"/>
        <v/>
      </c>
      <c r="BQ47" s="136" t="str">
        <f t="shared" si="18"/>
        <v/>
      </c>
      <c r="BR47" s="136" t="str">
        <f t="shared" si="19"/>
        <v/>
      </c>
      <c r="BS47" s="136" t="str">
        <f t="shared" si="20"/>
        <v/>
      </c>
      <c r="BT47" s="136" t="str">
        <f t="shared" si="21"/>
        <v/>
      </c>
      <c r="BU47" s="136" t="str">
        <f t="shared" si="22"/>
        <v/>
      </c>
      <c r="BV47" s="136" t="str">
        <f t="shared" si="23"/>
        <v/>
      </c>
      <c r="BW47" s="136" t="str">
        <f t="shared" si="24"/>
        <v/>
      </c>
      <c r="BX47" s="136" t="str">
        <f t="shared" si="25"/>
        <v/>
      </c>
      <c r="BY47" s="136" t="str">
        <f t="shared" si="26"/>
        <v/>
      </c>
      <c r="BZ47" s="136" t="str">
        <f t="shared" si="27"/>
        <v/>
      </c>
      <c r="CA47" s="137" t="str">
        <f t="shared" si="28"/>
        <v/>
      </c>
      <c r="CB47" s="135" t="str">
        <f t="shared" si="29"/>
        <v/>
      </c>
      <c r="CC47" s="136" t="str">
        <f t="shared" si="30"/>
        <v/>
      </c>
      <c r="CD47" s="136" t="str">
        <f t="shared" si="31"/>
        <v/>
      </c>
      <c r="CE47" s="136" t="str">
        <f t="shared" si="32"/>
        <v/>
      </c>
      <c r="CF47" s="136" t="str">
        <f t="shared" si="33"/>
        <v/>
      </c>
      <c r="CG47" s="136" t="str">
        <f t="shared" si="34"/>
        <v/>
      </c>
      <c r="CH47" s="136" t="str">
        <f t="shared" si="35"/>
        <v/>
      </c>
      <c r="CI47" s="136" t="str">
        <f t="shared" si="36"/>
        <v/>
      </c>
      <c r="CJ47" s="136" t="str">
        <f t="shared" si="37"/>
        <v/>
      </c>
      <c r="CK47" s="137" t="str">
        <f t="shared" si="38"/>
        <v/>
      </c>
      <c r="CL47" s="135" t="str">
        <f t="shared" si="39"/>
        <v/>
      </c>
      <c r="CM47" s="136" t="str">
        <f t="shared" si="40"/>
        <v/>
      </c>
      <c r="CN47" s="136" t="str">
        <f t="shared" si="41"/>
        <v/>
      </c>
      <c r="CO47" s="137" t="str">
        <f t="shared" si="42"/>
        <v/>
      </c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</row>
    <row r="48" spans="1:106" ht="17.399999999999999" thickTop="1" thickBot="1" x14ac:dyDescent="0.45">
      <c r="A48" s="7">
        <v>43</v>
      </c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0"/>
      <c r="M48" s="10"/>
      <c r="N48" s="10"/>
      <c r="O48" s="209" t="str">
        <f xml:space="preserve"> IF(ISBLANK(L48),"",VLOOKUP(L48,ComboValue!$E$3:$I$15,5,FALSE))</f>
        <v/>
      </c>
      <c r="P48" s="10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35" t="str">
        <f xml:space="preserve"> IF(ISBLANK(C48),"",VLOOKUP(C48,ComboValue!$B$2:$C$11,2,FALSE) &amp; ",") &amp; IF(ISBLANK(D48),"",VLOOKUP(D48,ComboValue!$B$2:$C$11,2,FALSE) &amp; ",") &amp; IF(ISBLANK(E48),"",VLOOKUP(E48,ComboValue!$B$2:$C$11,2,FALSE) &amp; ",") &amp; IF(ISBLANK(F48),"",VLOOKUP(F48,ComboValue!$B$2:$C$11,2,FALSE) &amp; ",") &amp; IF(ISBLANK(G48),"",VLOOKUP(G48,ComboValue!$B$2:$C$11,2,FALSE) &amp; ",") &amp; IF(ISBLANK(H48),"",VLOOKUP(H48,ComboValue!$B$2:$C$11,2,FALSE) &amp; ",") &amp; IF(ISBLANK(I48),"",VLOOKUP(I48,ComboValue!$B$2:$C$11,2,FALSE) &amp; ",") &amp; IF(ISBLANK(J48),"",VLOOKUP(J48,ComboValue!$B$2:$C$11,2,FALSE) &amp; ",") &amp; IF(ISBLANK(K48),"",VLOOKUP(K48,ComboValue!$B$2:$C$11,2,FALSE) &amp; ",")</f>
        <v/>
      </c>
      <c r="AV48" s="136" t="str">
        <f t="shared" si="1"/>
        <v>Tous_Nl</v>
      </c>
      <c r="AW48" s="136" t="str">
        <f>IF(ISBLANK(L48),"",VLOOKUP(L48,ComboValue!$E$2:$G$15,3,FALSE))</f>
        <v/>
      </c>
      <c r="AX48" s="136" t="str">
        <f>IF(ISBLANK(M48),"",VLOOKUP(M48,ComboValue!$K$2:$L$5,2,FALSE))</f>
        <v/>
      </c>
      <c r="AY48" s="161" t="str">
        <f>IF(ISBLANK(Q48),"",VLOOKUP(Q48,ComboValue!$N$2:$O$68,2,FALSE) &amp; ",") &amp; IF(ISBLANK(R48),"",VLOOKUP(R48,ComboValue!$N$2:$O$68,2,FALSE) &amp; ",") &amp; IF(ISBLANK(S48),"",VLOOKUP(S48,ComboValue!$N$2:$O$68,2,FALSE) &amp; ",") &amp; IF(ISBLANK(T48),"",VLOOKUP(T48,ComboValue!$N$2:$O$68,2,FALSE) &amp; ",") &amp; IF(ISBLANK(U48),"",VLOOKUP(U48,ComboValue!$N$2:$O$68,2,FALSE) &amp; ",") &amp; IF(ISBLANK(V48),"",VLOOKUP(V48,ComboValue!$N$2:$O$68,2,FALSE) &amp; ",") &amp; IF(ISBLANK(W48),"",VLOOKUP(W48,ComboValue!$N$2:$O$68,2,FALSE) &amp; ",") &amp; IF(ISBLANK(X48),"",VLOOKUP(X48,ComboValue!$N$2:$O$68,2,FALSE) &amp; ",") &amp; IF(ISBLANK(Y48),"",VLOOKUP(Y48,ComboValue!$N$2:$O$68,2,FALSE) &amp; ",") &amp; IF(ISBLANK(Z48),"",VLOOKUP(Z48,ComboValue!$N$2:$O$68,2,FALSE) &amp; ",") &amp; IF(ISBLANK(AA48),"",VLOOKUP(AA48,ComboValue!$N$2:$O$68,2,FALSE) &amp; ",") &amp; IF(ISBLANK(AB48),"",VLOOKUP(AB48,ComboValue!$N$2:$O$68,2,FALSE) &amp; ",") &amp; IF(ISBLANK(AC48),"",VLOOKUP(AC48,ComboValue!$N$2:$O$68,2,FALSE) &amp; ",") &amp; IF(ISBLANK(AD48),"",VLOOKUP(AD48,ComboValue!$N$2:$O$68,2,FALSE) &amp; ",") &amp; IF(ISBLANK(AE48),"",VLOOKUP(AE48,ComboValue!$N$2:$O$68,2,FALSE) &amp; ",") &amp; IF(ISBLANK(AF48),"",VLOOKUP(AF48,ComboValue!$N$2:$O$68,2,FALSE) &amp; ",") &amp; IF(ISBLANK(AG48),"",VLOOKUP(AG48,ComboValue!$N$2:$O$68,2,FALSE) &amp; ",") &amp; IF(ISBLANK(AH48),"",VLOOKUP(AH48,ComboValue!$N$2:$O$68,2,FALSE) &amp; ",") &amp; IF(ISBLANK(AI48),"",VLOOKUP(AI48,ComboValue!$N$2:$O$68,2,FALSE) &amp; ",") &amp; IF(ISBLANK(AJ48),"",VLOOKUP(AJ48,ComboValue!$N$2:$O$68,2,FALSE) &amp; ",") &amp; IF(ISBLANK(AK48),"",VLOOKUP(AK48,ComboValue!$N$2:$O$68,2,FALSE) &amp; ",") &amp; IF(ISBLANK(AL48),"",VLOOKUP(AL48,ComboValue!$N$2:$O$68,2,FALSE) &amp; ",") &amp; IF(ISBLANK(AM48),"",VLOOKUP(AM48,ComboValue!$N$2:$O$68,2,FALSE) &amp; ",") &amp; IF(ISBLANK(AN48),"",VLOOKUP(AN48,ComboValue!$N$2:$O$68,2,FALSE) &amp; ",") &amp; IF(ISBLANK(AO48),"",VLOOKUP(AO48,ComboValue!$N$2:$O$68,2,FALSE) &amp; ",") &amp; IF(ISBLANK(AP48),"",VLOOKUP(AP48,ComboValue!$N$2:$O$68,2,FALSE) &amp; ",") &amp; IF(ISBLANK(AQ48),"",VLOOKUP(AQ48,ComboValue!$N$2:$O$68,2,FALSE) &amp; ",") &amp; IF(ISBLANK(AR48),"",VLOOKUP(AR48,ComboValue!$N$2:$O$68,2,FALSE) &amp; ",") &amp; IF(ISBLANK(AS48),"",VLOOKUP(AS48,ComboValue!$N$2:$O$68,2,FALSE) &amp; ",") &amp; IF(ISBLANK(AT48),"",VLOOKUP(AT48,ComboValue!$N$2:$O$68,2,FALSE) &amp; ",")</f>
        <v/>
      </c>
      <c r="AZ48" s="162" t="str">
        <f t="shared" si="2"/>
        <v/>
      </c>
      <c r="BA48" s="120"/>
      <c r="BB48" s="135" t="str">
        <f t="shared" si="3"/>
        <v/>
      </c>
      <c r="BC48" s="136" t="str">
        <f t="shared" si="4"/>
        <v/>
      </c>
      <c r="BD48" s="136" t="str">
        <f t="shared" si="5"/>
        <v/>
      </c>
      <c r="BE48" s="136" t="str">
        <f t="shared" si="6"/>
        <v/>
      </c>
      <c r="BF48" s="136" t="str">
        <f t="shared" si="7"/>
        <v/>
      </c>
      <c r="BG48" s="136" t="str">
        <f t="shared" si="8"/>
        <v/>
      </c>
      <c r="BH48" s="136" t="str">
        <f t="shared" si="9"/>
        <v/>
      </c>
      <c r="BI48" s="136" t="str">
        <f t="shared" si="10"/>
        <v/>
      </c>
      <c r="BJ48" s="136" t="str">
        <f t="shared" si="11"/>
        <v/>
      </c>
      <c r="BK48" s="136" t="str">
        <f t="shared" si="12"/>
        <v/>
      </c>
      <c r="BL48" s="136" t="str">
        <f t="shared" si="13"/>
        <v/>
      </c>
      <c r="BM48" s="136" t="str">
        <f t="shared" si="14"/>
        <v/>
      </c>
      <c r="BN48" s="136" t="str">
        <f t="shared" si="15"/>
        <v/>
      </c>
      <c r="BO48" s="136" t="str">
        <f t="shared" si="16"/>
        <v/>
      </c>
      <c r="BP48" s="136" t="str">
        <f t="shared" si="17"/>
        <v/>
      </c>
      <c r="BQ48" s="136" t="str">
        <f t="shared" si="18"/>
        <v/>
      </c>
      <c r="BR48" s="136" t="str">
        <f t="shared" si="19"/>
        <v/>
      </c>
      <c r="BS48" s="136" t="str">
        <f t="shared" si="20"/>
        <v/>
      </c>
      <c r="BT48" s="136" t="str">
        <f t="shared" si="21"/>
        <v/>
      </c>
      <c r="BU48" s="136" t="str">
        <f t="shared" si="22"/>
        <v/>
      </c>
      <c r="BV48" s="136" t="str">
        <f t="shared" si="23"/>
        <v/>
      </c>
      <c r="BW48" s="136" t="str">
        <f t="shared" si="24"/>
        <v/>
      </c>
      <c r="BX48" s="136" t="str">
        <f t="shared" si="25"/>
        <v/>
      </c>
      <c r="BY48" s="136" t="str">
        <f t="shared" si="26"/>
        <v/>
      </c>
      <c r="BZ48" s="136" t="str">
        <f t="shared" si="27"/>
        <v/>
      </c>
      <c r="CA48" s="137" t="str">
        <f t="shared" si="28"/>
        <v/>
      </c>
      <c r="CB48" s="135" t="str">
        <f t="shared" si="29"/>
        <v/>
      </c>
      <c r="CC48" s="136" t="str">
        <f t="shared" si="30"/>
        <v/>
      </c>
      <c r="CD48" s="136" t="str">
        <f t="shared" si="31"/>
        <v/>
      </c>
      <c r="CE48" s="136" t="str">
        <f t="shared" si="32"/>
        <v/>
      </c>
      <c r="CF48" s="136" t="str">
        <f t="shared" si="33"/>
        <v/>
      </c>
      <c r="CG48" s="136" t="str">
        <f t="shared" si="34"/>
        <v/>
      </c>
      <c r="CH48" s="136" t="str">
        <f t="shared" si="35"/>
        <v/>
      </c>
      <c r="CI48" s="136" t="str">
        <f t="shared" si="36"/>
        <v/>
      </c>
      <c r="CJ48" s="136" t="str">
        <f t="shared" si="37"/>
        <v/>
      </c>
      <c r="CK48" s="137" t="str">
        <f t="shared" si="38"/>
        <v/>
      </c>
      <c r="CL48" s="135" t="str">
        <f t="shared" si="39"/>
        <v/>
      </c>
      <c r="CM48" s="136" t="str">
        <f t="shared" si="40"/>
        <v/>
      </c>
      <c r="CN48" s="136" t="str">
        <f t="shared" si="41"/>
        <v/>
      </c>
      <c r="CO48" s="137" t="str">
        <f t="shared" si="42"/>
        <v/>
      </c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</row>
    <row r="49" spans="1:106" ht="17.399999999999999" thickTop="1" thickBot="1" x14ac:dyDescent="0.45">
      <c r="A49" s="7">
        <v>44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0"/>
      <c r="M49" s="10"/>
      <c r="N49" s="10"/>
      <c r="O49" s="209" t="str">
        <f xml:space="preserve"> IF(ISBLANK(L49),"",VLOOKUP(L49,ComboValue!$E$3:$I$15,5,FALSE))</f>
        <v/>
      </c>
      <c r="P49" s="10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35" t="str">
        <f xml:space="preserve"> IF(ISBLANK(C49),"",VLOOKUP(C49,ComboValue!$B$2:$C$11,2,FALSE) &amp; ",") &amp; IF(ISBLANK(D49),"",VLOOKUP(D49,ComboValue!$B$2:$C$11,2,FALSE) &amp; ",") &amp; IF(ISBLANK(E49),"",VLOOKUP(E49,ComboValue!$B$2:$C$11,2,FALSE) &amp; ",") &amp; IF(ISBLANK(F49),"",VLOOKUP(F49,ComboValue!$B$2:$C$11,2,FALSE) &amp; ",") &amp; IF(ISBLANK(G49),"",VLOOKUP(G49,ComboValue!$B$2:$C$11,2,FALSE) &amp; ",") &amp; IF(ISBLANK(H49),"",VLOOKUP(H49,ComboValue!$B$2:$C$11,2,FALSE) &amp; ",") &amp; IF(ISBLANK(I49),"",VLOOKUP(I49,ComboValue!$B$2:$C$11,2,FALSE) &amp; ",") &amp; IF(ISBLANK(J49),"",VLOOKUP(J49,ComboValue!$B$2:$C$11,2,FALSE) &amp; ",") &amp; IF(ISBLANK(K49),"",VLOOKUP(K49,ComboValue!$B$2:$C$11,2,FALSE) &amp; ",")</f>
        <v/>
      </c>
      <c r="AV49" s="136" t="str">
        <f t="shared" si="1"/>
        <v>Tous_Nl</v>
      </c>
      <c r="AW49" s="136" t="str">
        <f>IF(ISBLANK(L49),"",VLOOKUP(L49,ComboValue!$E$2:$G$15,3,FALSE))</f>
        <v/>
      </c>
      <c r="AX49" s="136" t="str">
        <f>IF(ISBLANK(M49),"",VLOOKUP(M49,ComboValue!$K$2:$L$5,2,FALSE))</f>
        <v/>
      </c>
      <c r="AY49" s="161" t="str">
        <f>IF(ISBLANK(Q49),"",VLOOKUP(Q49,ComboValue!$N$2:$O$68,2,FALSE) &amp; ",") &amp; IF(ISBLANK(R49),"",VLOOKUP(R49,ComboValue!$N$2:$O$68,2,FALSE) &amp; ",") &amp; IF(ISBLANK(S49),"",VLOOKUP(S49,ComboValue!$N$2:$O$68,2,FALSE) &amp; ",") &amp; IF(ISBLANK(T49),"",VLOOKUP(T49,ComboValue!$N$2:$O$68,2,FALSE) &amp; ",") &amp; IF(ISBLANK(U49),"",VLOOKUP(U49,ComboValue!$N$2:$O$68,2,FALSE) &amp; ",") &amp; IF(ISBLANK(V49),"",VLOOKUP(V49,ComboValue!$N$2:$O$68,2,FALSE) &amp; ",") &amp; IF(ISBLANK(W49),"",VLOOKUP(W49,ComboValue!$N$2:$O$68,2,FALSE) &amp; ",") &amp; IF(ISBLANK(X49),"",VLOOKUP(X49,ComboValue!$N$2:$O$68,2,FALSE) &amp; ",") &amp; IF(ISBLANK(Y49),"",VLOOKUP(Y49,ComboValue!$N$2:$O$68,2,FALSE) &amp; ",") &amp; IF(ISBLANK(Z49),"",VLOOKUP(Z49,ComboValue!$N$2:$O$68,2,FALSE) &amp; ",") &amp; IF(ISBLANK(AA49),"",VLOOKUP(AA49,ComboValue!$N$2:$O$68,2,FALSE) &amp; ",") &amp; IF(ISBLANK(AB49),"",VLOOKUP(AB49,ComboValue!$N$2:$O$68,2,FALSE) &amp; ",") &amp; IF(ISBLANK(AC49),"",VLOOKUP(AC49,ComboValue!$N$2:$O$68,2,FALSE) &amp; ",") &amp; IF(ISBLANK(AD49),"",VLOOKUP(AD49,ComboValue!$N$2:$O$68,2,FALSE) &amp; ",") &amp; IF(ISBLANK(AE49),"",VLOOKUP(AE49,ComboValue!$N$2:$O$68,2,FALSE) &amp; ",") &amp; IF(ISBLANK(AF49),"",VLOOKUP(AF49,ComboValue!$N$2:$O$68,2,FALSE) &amp; ",") &amp; IF(ISBLANK(AG49),"",VLOOKUP(AG49,ComboValue!$N$2:$O$68,2,FALSE) &amp; ",") &amp; IF(ISBLANK(AH49),"",VLOOKUP(AH49,ComboValue!$N$2:$O$68,2,FALSE) &amp; ",") &amp; IF(ISBLANK(AI49),"",VLOOKUP(AI49,ComboValue!$N$2:$O$68,2,FALSE) &amp; ",") &amp; IF(ISBLANK(AJ49),"",VLOOKUP(AJ49,ComboValue!$N$2:$O$68,2,FALSE) &amp; ",") &amp; IF(ISBLANK(AK49),"",VLOOKUP(AK49,ComboValue!$N$2:$O$68,2,FALSE) &amp; ",") &amp; IF(ISBLANK(AL49),"",VLOOKUP(AL49,ComboValue!$N$2:$O$68,2,FALSE) &amp; ",") &amp; IF(ISBLANK(AM49),"",VLOOKUP(AM49,ComboValue!$N$2:$O$68,2,FALSE) &amp; ",") &amp; IF(ISBLANK(AN49),"",VLOOKUP(AN49,ComboValue!$N$2:$O$68,2,FALSE) &amp; ",") &amp; IF(ISBLANK(AO49),"",VLOOKUP(AO49,ComboValue!$N$2:$O$68,2,FALSE) &amp; ",") &amp; IF(ISBLANK(AP49),"",VLOOKUP(AP49,ComboValue!$N$2:$O$68,2,FALSE) &amp; ",") &amp; IF(ISBLANK(AQ49),"",VLOOKUP(AQ49,ComboValue!$N$2:$O$68,2,FALSE) &amp; ",") &amp; IF(ISBLANK(AR49),"",VLOOKUP(AR49,ComboValue!$N$2:$O$68,2,FALSE) &amp; ",") &amp; IF(ISBLANK(AS49),"",VLOOKUP(AS49,ComboValue!$N$2:$O$68,2,FALSE) &amp; ",") &amp; IF(ISBLANK(AT49),"",VLOOKUP(AT49,ComboValue!$N$2:$O$68,2,FALSE) &amp; ",")</f>
        <v/>
      </c>
      <c r="AZ49" s="162" t="str">
        <f t="shared" si="2"/>
        <v/>
      </c>
      <c r="BA49" s="120"/>
      <c r="BB49" s="135" t="str">
        <f t="shared" si="3"/>
        <v/>
      </c>
      <c r="BC49" s="136" t="str">
        <f t="shared" si="4"/>
        <v/>
      </c>
      <c r="BD49" s="136" t="str">
        <f t="shared" si="5"/>
        <v/>
      </c>
      <c r="BE49" s="136" t="str">
        <f t="shared" si="6"/>
        <v/>
      </c>
      <c r="BF49" s="136" t="str">
        <f t="shared" si="7"/>
        <v/>
      </c>
      <c r="BG49" s="136" t="str">
        <f t="shared" si="8"/>
        <v/>
      </c>
      <c r="BH49" s="136" t="str">
        <f t="shared" si="9"/>
        <v/>
      </c>
      <c r="BI49" s="136" t="str">
        <f t="shared" si="10"/>
        <v/>
      </c>
      <c r="BJ49" s="136" t="str">
        <f t="shared" si="11"/>
        <v/>
      </c>
      <c r="BK49" s="136" t="str">
        <f t="shared" si="12"/>
        <v/>
      </c>
      <c r="BL49" s="136" t="str">
        <f t="shared" si="13"/>
        <v/>
      </c>
      <c r="BM49" s="136" t="str">
        <f t="shared" si="14"/>
        <v/>
      </c>
      <c r="BN49" s="136" t="str">
        <f t="shared" si="15"/>
        <v/>
      </c>
      <c r="BO49" s="136" t="str">
        <f t="shared" si="16"/>
        <v/>
      </c>
      <c r="BP49" s="136" t="str">
        <f t="shared" si="17"/>
        <v/>
      </c>
      <c r="BQ49" s="136" t="str">
        <f t="shared" si="18"/>
        <v/>
      </c>
      <c r="BR49" s="136" t="str">
        <f t="shared" si="19"/>
        <v/>
      </c>
      <c r="BS49" s="136" t="str">
        <f t="shared" si="20"/>
        <v/>
      </c>
      <c r="BT49" s="136" t="str">
        <f t="shared" si="21"/>
        <v/>
      </c>
      <c r="BU49" s="136" t="str">
        <f t="shared" si="22"/>
        <v/>
      </c>
      <c r="BV49" s="136" t="str">
        <f t="shared" si="23"/>
        <v/>
      </c>
      <c r="BW49" s="136" t="str">
        <f t="shared" si="24"/>
        <v/>
      </c>
      <c r="BX49" s="136" t="str">
        <f t="shared" si="25"/>
        <v/>
      </c>
      <c r="BY49" s="136" t="str">
        <f t="shared" si="26"/>
        <v/>
      </c>
      <c r="BZ49" s="136" t="str">
        <f t="shared" si="27"/>
        <v/>
      </c>
      <c r="CA49" s="137" t="str">
        <f t="shared" si="28"/>
        <v/>
      </c>
      <c r="CB49" s="135" t="str">
        <f t="shared" si="29"/>
        <v/>
      </c>
      <c r="CC49" s="136" t="str">
        <f t="shared" si="30"/>
        <v/>
      </c>
      <c r="CD49" s="136" t="str">
        <f t="shared" si="31"/>
        <v/>
      </c>
      <c r="CE49" s="136" t="str">
        <f t="shared" si="32"/>
        <v/>
      </c>
      <c r="CF49" s="136" t="str">
        <f t="shared" si="33"/>
        <v/>
      </c>
      <c r="CG49" s="136" t="str">
        <f t="shared" si="34"/>
        <v/>
      </c>
      <c r="CH49" s="136" t="str">
        <f t="shared" si="35"/>
        <v/>
      </c>
      <c r="CI49" s="136" t="str">
        <f t="shared" si="36"/>
        <v/>
      </c>
      <c r="CJ49" s="136" t="str">
        <f t="shared" si="37"/>
        <v/>
      </c>
      <c r="CK49" s="137" t="str">
        <f t="shared" si="38"/>
        <v/>
      </c>
      <c r="CL49" s="135" t="str">
        <f t="shared" si="39"/>
        <v/>
      </c>
      <c r="CM49" s="136" t="str">
        <f t="shared" si="40"/>
        <v/>
      </c>
      <c r="CN49" s="136" t="str">
        <f t="shared" si="41"/>
        <v/>
      </c>
      <c r="CO49" s="137" t="str">
        <f t="shared" si="42"/>
        <v/>
      </c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</row>
    <row r="50" spans="1:106" ht="17.399999999999999" thickTop="1" thickBot="1" x14ac:dyDescent="0.45">
      <c r="A50" s="7">
        <v>45</v>
      </c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0"/>
      <c r="M50" s="10"/>
      <c r="N50" s="10"/>
      <c r="O50" s="209" t="str">
        <f xml:space="preserve"> IF(ISBLANK(L50),"",VLOOKUP(L50,ComboValue!$E$3:$I$15,5,FALSE))</f>
        <v/>
      </c>
      <c r="P50" s="10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35" t="str">
        <f xml:space="preserve"> IF(ISBLANK(C50),"",VLOOKUP(C50,ComboValue!$B$2:$C$11,2,FALSE) &amp; ",") &amp; IF(ISBLANK(D50),"",VLOOKUP(D50,ComboValue!$B$2:$C$11,2,FALSE) &amp; ",") &amp; IF(ISBLANK(E50),"",VLOOKUP(E50,ComboValue!$B$2:$C$11,2,FALSE) &amp; ",") &amp; IF(ISBLANK(F50),"",VLOOKUP(F50,ComboValue!$B$2:$C$11,2,FALSE) &amp; ",") &amp; IF(ISBLANK(G50),"",VLOOKUP(G50,ComboValue!$B$2:$C$11,2,FALSE) &amp; ",") &amp; IF(ISBLANK(H50),"",VLOOKUP(H50,ComboValue!$B$2:$C$11,2,FALSE) &amp; ",") &amp; IF(ISBLANK(I50),"",VLOOKUP(I50,ComboValue!$B$2:$C$11,2,FALSE) &amp; ",") &amp; IF(ISBLANK(J50),"",VLOOKUP(J50,ComboValue!$B$2:$C$11,2,FALSE) &amp; ",") &amp; IF(ISBLANK(K50),"",VLOOKUP(K50,ComboValue!$B$2:$C$11,2,FALSE) &amp; ",")</f>
        <v/>
      </c>
      <c r="AV50" s="136" t="str">
        <f t="shared" si="1"/>
        <v>Tous_Nl</v>
      </c>
      <c r="AW50" s="136" t="str">
        <f>IF(ISBLANK(L50),"",VLOOKUP(L50,ComboValue!$E$2:$G$15,3,FALSE))</f>
        <v/>
      </c>
      <c r="AX50" s="136" t="str">
        <f>IF(ISBLANK(M50),"",VLOOKUP(M50,ComboValue!$K$2:$L$5,2,FALSE))</f>
        <v/>
      </c>
      <c r="AY50" s="161" t="str">
        <f>IF(ISBLANK(Q50),"",VLOOKUP(Q50,ComboValue!$N$2:$O$68,2,FALSE) &amp; ",") &amp; IF(ISBLANK(R50),"",VLOOKUP(R50,ComboValue!$N$2:$O$68,2,FALSE) &amp; ",") &amp; IF(ISBLANK(S50),"",VLOOKUP(S50,ComboValue!$N$2:$O$68,2,FALSE) &amp; ",") &amp; IF(ISBLANK(T50),"",VLOOKUP(T50,ComboValue!$N$2:$O$68,2,FALSE) &amp; ",") &amp; IF(ISBLANK(U50),"",VLOOKUP(U50,ComboValue!$N$2:$O$68,2,FALSE) &amp; ",") &amp; IF(ISBLANK(V50),"",VLOOKUP(V50,ComboValue!$N$2:$O$68,2,FALSE) &amp; ",") &amp; IF(ISBLANK(W50),"",VLOOKUP(W50,ComboValue!$N$2:$O$68,2,FALSE) &amp; ",") &amp; IF(ISBLANK(X50),"",VLOOKUP(X50,ComboValue!$N$2:$O$68,2,FALSE) &amp; ",") &amp; IF(ISBLANK(Y50),"",VLOOKUP(Y50,ComboValue!$N$2:$O$68,2,FALSE) &amp; ",") &amp; IF(ISBLANK(Z50),"",VLOOKUP(Z50,ComboValue!$N$2:$O$68,2,FALSE) &amp; ",") &amp; IF(ISBLANK(AA50),"",VLOOKUP(AA50,ComboValue!$N$2:$O$68,2,FALSE) &amp; ",") &amp; IF(ISBLANK(AB50),"",VLOOKUP(AB50,ComboValue!$N$2:$O$68,2,FALSE) &amp; ",") &amp; IF(ISBLANK(AC50),"",VLOOKUP(AC50,ComboValue!$N$2:$O$68,2,FALSE) &amp; ",") &amp; IF(ISBLANK(AD50),"",VLOOKUP(AD50,ComboValue!$N$2:$O$68,2,FALSE) &amp; ",") &amp; IF(ISBLANK(AE50),"",VLOOKUP(AE50,ComboValue!$N$2:$O$68,2,FALSE) &amp; ",") &amp; IF(ISBLANK(AF50),"",VLOOKUP(AF50,ComboValue!$N$2:$O$68,2,FALSE) &amp; ",") &amp; IF(ISBLANK(AG50),"",VLOOKUP(AG50,ComboValue!$N$2:$O$68,2,FALSE) &amp; ",") &amp; IF(ISBLANK(AH50),"",VLOOKUP(AH50,ComboValue!$N$2:$O$68,2,FALSE) &amp; ",") &amp; IF(ISBLANK(AI50),"",VLOOKUP(AI50,ComboValue!$N$2:$O$68,2,FALSE) &amp; ",") &amp; IF(ISBLANK(AJ50),"",VLOOKUP(AJ50,ComboValue!$N$2:$O$68,2,FALSE) &amp; ",") &amp; IF(ISBLANK(AK50),"",VLOOKUP(AK50,ComboValue!$N$2:$O$68,2,FALSE) &amp; ",") &amp; IF(ISBLANK(AL50),"",VLOOKUP(AL50,ComboValue!$N$2:$O$68,2,FALSE) &amp; ",") &amp; IF(ISBLANK(AM50),"",VLOOKUP(AM50,ComboValue!$N$2:$O$68,2,FALSE) &amp; ",") &amp; IF(ISBLANK(AN50),"",VLOOKUP(AN50,ComboValue!$N$2:$O$68,2,FALSE) &amp; ",") &amp; IF(ISBLANK(AO50),"",VLOOKUP(AO50,ComboValue!$N$2:$O$68,2,FALSE) &amp; ",") &amp; IF(ISBLANK(AP50),"",VLOOKUP(AP50,ComboValue!$N$2:$O$68,2,FALSE) &amp; ",") &amp; IF(ISBLANK(AQ50),"",VLOOKUP(AQ50,ComboValue!$N$2:$O$68,2,FALSE) &amp; ",") &amp; IF(ISBLANK(AR50),"",VLOOKUP(AR50,ComboValue!$N$2:$O$68,2,FALSE) &amp; ",") &amp; IF(ISBLANK(AS50),"",VLOOKUP(AS50,ComboValue!$N$2:$O$68,2,FALSE) &amp; ",") &amp; IF(ISBLANK(AT50),"",VLOOKUP(AT50,ComboValue!$N$2:$O$68,2,FALSE) &amp; ",")</f>
        <v/>
      </c>
      <c r="AZ50" s="162" t="str">
        <f t="shared" si="2"/>
        <v/>
      </c>
      <c r="BA50" s="120"/>
      <c r="BB50" s="135" t="str">
        <f t="shared" si="3"/>
        <v/>
      </c>
      <c r="BC50" s="136" t="str">
        <f t="shared" si="4"/>
        <v/>
      </c>
      <c r="BD50" s="136" t="str">
        <f t="shared" si="5"/>
        <v/>
      </c>
      <c r="BE50" s="136" t="str">
        <f t="shared" si="6"/>
        <v/>
      </c>
      <c r="BF50" s="136" t="str">
        <f t="shared" si="7"/>
        <v/>
      </c>
      <c r="BG50" s="136" t="str">
        <f t="shared" si="8"/>
        <v/>
      </c>
      <c r="BH50" s="136" t="str">
        <f t="shared" si="9"/>
        <v/>
      </c>
      <c r="BI50" s="136" t="str">
        <f t="shared" si="10"/>
        <v/>
      </c>
      <c r="BJ50" s="136" t="str">
        <f t="shared" si="11"/>
        <v/>
      </c>
      <c r="BK50" s="136" t="str">
        <f t="shared" si="12"/>
        <v/>
      </c>
      <c r="BL50" s="136" t="str">
        <f t="shared" si="13"/>
        <v/>
      </c>
      <c r="BM50" s="136" t="str">
        <f t="shared" si="14"/>
        <v/>
      </c>
      <c r="BN50" s="136" t="str">
        <f t="shared" si="15"/>
        <v/>
      </c>
      <c r="BO50" s="136" t="str">
        <f t="shared" si="16"/>
        <v/>
      </c>
      <c r="BP50" s="136" t="str">
        <f t="shared" si="17"/>
        <v/>
      </c>
      <c r="BQ50" s="136" t="str">
        <f t="shared" si="18"/>
        <v/>
      </c>
      <c r="BR50" s="136" t="str">
        <f t="shared" si="19"/>
        <v/>
      </c>
      <c r="BS50" s="136" t="str">
        <f t="shared" si="20"/>
        <v/>
      </c>
      <c r="BT50" s="136" t="str">
        <f t="shared" si="21"/>
        <v/>
      </c>
      <c r="BU50" s="136" t="str">
        <f t="shared" si="22"/>
        <v/>
      </c>
      <c r="BV50" s="136" t="str">
        <f t="shared" si="23"/>
        <v/>
      </c>
      <c r="BW50" s="136" t="str">
        <f t="shared" si="24"/>
        <v/>
      </c>
      <c r="BX50" s="136" t="str">
        <f t="shared" si="25"/>
        <v/>
      </c>
      <c r="BY50" s="136" t="str">
        <f t="shared" si="26"/>
        <v/>
      </c>
      <c r="BZ50" s="136" t="str">
        <f t="shared" si="27"/>
        <v/>
      </c>
      <c r="CA50" s="137" t="str">
        <f t="shared" si="28"/>
        <v/>
      </c>
      <c r="CB50" s="135" t="str">
        <f t="shared" si="29"/>
        <v/>
      </c>
      <c r="CC50" s="136" t="str">
        <f t="shared" si="30"/>
        <v/>
      </c>
      <c r="CD50" s="136" t="str">
        <f t="shared" si="31"/>
        <v/>
      </c>
      <c r="CE50" s="136" t="str">
        <f t="shared" si="32"/>
        <v/>
      </c>
      <c r="CF50" s="136" t="str">
        <f t="shared" si="33"/>
        <v/>
      </c>
      <c r="CG50" s="136" t="str">
        <f t="shared" si="34"/>
        <v/>
      </c>
      <c r="CH50" s="136" t="str">
        <f t="shared" si="35"/>
        <v/>
      </c>
      <c r="CI50" s="136" t="str">
        <f t="shared" si="36"/>
        <v/>
      </c>
      <c r="CJ50" s="136" t="str">
        <f t="shared" si="37"/>
        <v/>
      </c>
      <c r="CK50" s="137" t="str">
        <f t="shared" si="38"/>
        <v/>
      </c>
      <c r="CL50" s="135" t="str">
        <f t="shared" si="39"/>
        <v/>
      </c>
      <c r="CM50" s="136" t="str">
        <f t="shared" si="40"/>
        <v/>
      </c>
      <c r="CN50" s="136" t="str">
        <f t="shared" si="41"/>
        <v/>
      </c>
      <c r="CO50" s="137" t="str">
        <f t="shared" si="42"/>
        <v/>
      </c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</row>
    <row r="51" spans="1:106" ht="17.399999999999999" thickTop="1" thickBot="1" x14ac:dyDescent="0.45">
      <c r="A51" s="7">
        <v>46</v>
      </c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0"/>
      <c r="M51" s="10"/>
      <c r="N51" s="10"/>
      <c r="O51" s="209" t="str">
        <f xml:space="preserve"> IF(ISBLANK(L51),"",VLOOKUP(L51,ComboValue!$E$3:$I$15,5,FALSE))</f>
        <v/>
      </c>
      <c r="P51" s="10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35" t="str">
        <f xml:space="preserve"> IF(ISBLANK(C51),"",VLOOKUP(C51,ComboValue!$B$2:$C$11,2,FALSE) &amp; ",") &amp; IF(ISBLANK(D51),"",VLOOKUP(D51,ComboValue!$B$2:$C$11,2,FALSE) &amp; ",") &amp; IF(ISBLANK(E51),"",VLOOKUP(E51,ComboValue!$B$2:$C$11,2,FALSE) &amp; ",") &amp; IF(ISBLANK(F51),"",VLOOKUP(F51,ComboValue!$B$2:$C$11,2,FALSE) &amp; ",") &amp; IF(ISBLANK(G51),"",VLOOKUP(G51,ComboValue!$B$2:$C$11,2,FALSE) &amp; ",") &amp; IF(ISBLANK(H51),"",VLOOKUP(H51,ComboValue!$B$2:$C$11,2,FALSE) &amp; ",") &amp; IF(ISBLANK(I51),"",VLOOKUP(I51,ComboValue!$B$2:$C$11,2,FALSE) &amp; ",") &amp; IF(ISBLANK(J51),"",VLOOKUP(J51,ComboValue!$B$2:$C$11,2,FALSE) &amp; ",") &amp; IF(ISBLANK(K51),"",VLOOKUP(K51,ComboValue!$B$2:$C$11,2,FALSE) &amp; ",")</f>
        <v/>
      </c>
      <c r="AV51" s="136" t="str">
        <f t="shared" si="1"/>
        <v>Tous_Nl</v>
      </c>
      <c r="AW51" s="136" t="str">
        <f>IF(ISBLANK(L51),"",VLOOKUP(L51,ComboValue!$E$2:$G$15,3,FALSE))</f>
        <v/>
      </c>
      <c r="AX51" s="136" t="str">
        <f>IF(ISBLANK(M51),"",VLOOKUP(M51,ComboValue!$K$2:$L$5,2,FALSE))</f>
        <v/>
      </c>
      <c r="AY51" s="161" t="str">
        <f>IF(ISBLANK(Q51),"",VLOOKUP(Q51,ComboValue!$N$2:$O$68,2,FALSE) &amp; ",") &amp; IF(ISBLANK(R51),"",VLOOKUP(R51,ComboValue!$N$2:$O$68,2,FALSE) &amp; ",") &amp; IF(ISBLANK(S51),"",VLOOKUP(S51,ComboValue!$N$2:$O$68,2,FALSE) &amp; ",") &amp; IF(ISBLANK(T51),"",VLOOKUP(T51,ComboValue!$N$2:$O$68,2,FALSE) &amp; ",") &amp; IF(ISBLANK(U51),"",VLOOKUP(U51,ComboValue!$N$2:$O$68,2,FALSE) &amp; ",") &amp; IF(ISBLANK(V51),"",VLOOKUP(V51,ComboValue!$N$2:$O$68,2,FALSE) &amp; ",") &amp; IF(ISBLANK(W51),"",VLOOKUP(W51,ComboValue!$N$2:$O$68,2,FALSE) &amp; ",") &amp; IF(ISBLANK(X51),"",VLOOKUP(X51,ComboValue!$N$2:$O$68,2,FALSE) &amp; ",") &amp; IF(ISBLANK(Y51),"",VLOOKUP(Y51,ComboValue!$N$2:$O$68,2,FALSE) &amp; ",") &amp; IF(ISBLANK(Z51),"",VLOOKUP(Z51,ComboValue!$N$2:$O$68,2,FALSE) &amp; ",") &amp; IF(ISBLANK(AA51),"",VLOOKUP(AA51,ComboValue!$N$2:$O$68,2,FALSE) &amp; ",") &amp; IF(ISBLANK(AB51),"",VLOOKUP(AB51,ComboValue!$N$2:$O$68,2,FALSE) &amp; ",") &amp; IF(ISBLANK(AC51),"",VLOOKUP(AC51,ComboValue!$N$2:$O$68,2,FALSE) &amp; ",") &amp; IF(ISBLANK(AD51),"",VLOOKUP(AD51,ComboValue!$N$2:$O$68,2,FALSE) &amp; ",") &amp; IF(ISBLANK(AE51),"",VLOOKUP(AE51,ComboValue!$N$2:$O$68,2,FALSE) &amp; ",") &amp; IF(ISBLANK(AF51),"",VLOOKUP(AF51,ComboValue!$N$2:$O$68,2,FALSE) &amp; ",") &amp; IF(ISBLANK(AG51),"",VLOOKUP(AG51,ComboValue!$N$2:$O$68,2,FALSE) &amp; ",") &amp; IF(ISBLANK(AH51),"",VLOOKUP(AH51,ComboValue!$N$2:$O$68,2,FALSE) &amp; ",") &amp; IF(ISBLANK(AI51),"",VLOOKUP(AI51,ComboValue!$N$2:$O$68,2,FALSE) &amp; ",") &amp; IF(ISBLANK(AJ51),"",VLOOKUP(AJ51,ComboValue!$N$2:$O$68,2,FALSE) &amp; ",") &amp; IF(ISBLANK(AK51),"",VLOOKUP(AK51,ComboValue!$N$2:$O$68,2,FALSE) &amp; ",") &amp; IF(ISBLANK(AL51),"",VLOOKUP(AL51,ComboValue!$N$2:$O$68,2,FALSE) &amp; ",") &amp; IF(ISBLANK(AM51),"",VLOOKUP(AM51,ComboValue!$N$2:$O$68,2,FALSE) &amp; ",") &amp; IF(ISBLANK(AN51),"",VLOOKUP(AN51,ComboValue!$N$2:$O$68,2,FALSE) &amp; ",") &amp; IF(ISBLANK(AO51),"",VLOOKUP(AO51,ComboValue!$N$2:$O$68,2,FALSE) &amp; ",") &amp; IF(ISBLANK(AP51),"",VLOOKUP(AP51,ComboValue!$N$2:$O$68,2,FALSE) &amp; ",") &amp; IF(ISBLANK(AQ51),"",VLOOKUP(AQ51,ComboValue!$N$2:$O$68,2,FALSE) &amp; ",") &amp; IF(ISBLANK(AR51),"",VLOOKUP(AR51,ComboValue!$N$2:$O$68,2,FALSE) &amp; ",") &amp; IF(ISBLANK(AS51),"",VLOOKUP(AS51,ComboValue!$N$2:$O$68,2,FALSE) &amp; ",") &amp; IF(ISBLANK(AT51),"",VLOOKUP(AT51,ComboValue!$N$2:$O$68,2,FALSE) &amp; ",")</f>
        <v/>
      </c>
      <c r="AZ51" s="162" t="str">
        <f t="shared" si="2"/>
        <v/>
      </c>
      <c r="BA51" s="120"/>
      <c r="BB51" s="135" t="str">
        <f t="shared" si="3"/>
        <v/>
      </c>
      <c r="BC51" s="136" t="str">
        <f t="shared" si="4"/>
        <v/>
      </c>
      <c r="BD51" s="136" t="str">
        <f t="shared" si="5"/>
        <v/>
      </c>
      <c r="BE51" s="136" t="str">
        <f t="shared" si="6"/>
        <v/>
      </c>
      <c r="BF51" s="136" t="str">
        <f t="shared" si="7"/>
        <v/>
      </c>
      <c r="BG51" s="136" t="str">
        <f t="shared" si="8"/>
        <v/>
      </c>
      <c r="BH51" s="136" t="str">
        <f t="shared" si="9"/>
        <v/>
      </c>
      <c r="BI51" s="136" t="str">
        <f t="shared" si="10"/>
        <v/>
      </c>
      <c r="BJ51" s="136" t="str">
        <f t="shared" si="11"/>
        <v/>
      </c>
      <c r="BK51" s="136" t="str">
        <f t="shared" si="12"/>
        <v/>
      </c>
      <c r="BL51" s="136" t="str">
        <f t="shared" si="13"/>
        <v/>
      </c>
      <c r="BM51" s="136" t="str">
        <f t="shared" si="14"/>
        <v/>
      </c>
      <c r="BN51" s="136" t="str">
        <f t="shared" si="15"/>
        <v/>
      </c>
      <c r="BO51" s="136" t="str">
        <f t="shared" si="16"/>
        <v/>
      </c>
      <c r="BP51" s="136" t="str">
        <f t="shared" si="17"/>
        <v/>
      </c>
      <c r="BQ51" s="136" t="str">
        <f t="shared" si="18"/>
        <v/>
      </c>
      <c r="BR51" s="136" t="str">
        <f t="shared" si="19"/>
        <v/>
      </c>
      <c r="BS51" s="136" t="str">
        <f t="shared" si="20"/>
        <v/>
      </c>
      <c r="BT51" s="136" t="str">
        <f t="shared" si="21"/>
        <v/>
      </c>
      <c r="BU51" s="136" t="str">
        <f t="shared" si="22"/>
        <v/>
      </c>
      <c r="BV51" s="136" t="str">
        <f t="shared" si="23"/>
        <v/>
      </c>
      <c r="BW51" s="136" t="str">
        <f t="shared" si="24"/>
        <v/>
      </c>
      <c r="BX51" s="136" t="str">
        <f t="shared" si="25"/>
        <v/>
      </c>
      <c r="BY51" s="136" t="str">
        <f t="shared" si="26"/>
        <v/>
      </c>
      <c r="BZ51" s="136" t="str">
        <f t="shared" si="27"/>
        <v/>
      </c>
      <c r="CA51" s="137" t="str">
        <f t="shared" si="28"/>
        <v/>
      </c>
      <c r="CB51" s="135" t="str">
        <f t="shared" si="29"/>
        <v/>
      </c>
      <c r="CC51" s="136" t="str">
        <f t="shared" si="30"/>
        <v/>
      </c>
      <c r="CD51" s="136" t="str">
        <f t="shared" si="31"/>
        <v/>
      </c>
      <c r="CE51" s="136" t="str">
        <f t="shared" si="32"/>
        <v/>
      </c>
      <c r="CF51" s="136" t="str">
        <f t="shared" si="33"/>
        <v/>
      </c>
      <c r="CG51" s="136" t="str">
        <f t="shared" si="34"/>
        <v/>
      </c>
      <c r="CH51" s="136" t="str">
        <f t="shared" si="35"/>
        <v/>
      </c>
      <c r="CI51" s="136" t="str">
        <f t="shared" si="36"/>
        <v/>
      </c>
      <c r="CJ51" s="136" t="str">
        <f t="shared" si="37"/>
        <v/>
      </c>
      <c r="CK51" s="137" t="str">
        <f t="shared" si="38"/>
        <v/>
      </c>
      <c r="CL51" s="135" t="str">
        <f t="shared" si="39"/>
        <v/>
      </c>
      <c r="CM51" s="136" t="str">
        <f t="shared" si="40"/>
        <v/>
      </c>
      <c r="CN51" s="136" t="str">
        <f t="shared" si="41"/>
        <v/>
      </c>
      <c r="CO51" s="137" t="str">
        <f t="shared" si="42"/>
        <v/>
      </c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</row>
    <row r="52" spans="1:106" ht="17.399999999999999" thickTop="1" thickBot="1" x14ac:dyDescent="0.45">
      <c r="A52" s="7">
        <v>47</v>
      </c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0"/>
      <c r="M52" s="10"/>
      <c r="N52" s="10"/>
      <c r="O52" s="209" t="str">
        <f xml:space="preserve"> IF(ISBLANK(L52),"",VLOOKUP(L52,ComboValue!$E$3:$I$15,5,FALSE))</f>
        <v/>
      </c>
      <c r="P52" s="10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35" t="str">
        <f xml:space="preserve"> IF(ISBLANK(C52),"",VLOOKUP(C52,ComboValue!$B$2:$C$11,2,FALSE) &amp; ",") &amp; IF(ISBLANK(D52),"",VLOOKUP(D52,ComboValue!$B$2:$C$11,2,FALSE) &amp; ",") &amp; IF(ISBLANK(E52),"",VLOOKUP(E52,ComboValue!$B$2:$C$11,2,FALSE) &amp; ",") &amp; IF(ISBLANK(F52),"",VLOOKUP(F52,ComboValue!$B$2:$C$11,2,FALSE) &amp; ",") &amp; IF(ISBLANK(G52),"",VLOOKUP(G52,ComboValue!$B$2:$C$11,2,FALSE) &amp; ",") &amp; IF(ISBLANK(H52),"",VLOOKUP(H52,ComboValue!$B$2:$C$11,2,FALSE) &amp; ",") &amp; IF(ISBLANK(I52),"",VLOOKUP(I52,ComboValue!$B$2:$C$11,2,FALSE) &amp; ",") &amp; IF(ISBLANK(J52),"",VLOOKUP(J52,ComboValue!$B$2:$C$11,2,FALSE) &amp; ",") &amp; IF(ISBLANK(K52),"",VLOOKUP(K52,ComboValue!$B$2:$C$11,2,FALSE) &amp; ",")</f>
        <v/>
      </c>
      <c r="AV52" s="136" t="str">
        <f t="shared" si="1"/>
        <v>Tous_Nl</v>
      </c>
      <c r="AW52" s="136" t="str">
        <f>IF(ISBLANK(L52),"",VLOOKUP(L52,ComboValue!$E$2:$G$15,3,FALSE))</f>
        <v/>
      </c>
      <c r="AX52" s="136" t="str">
        <f>IF(ISBLANK(M52),"",VLOOKUP(M52,ComboValue!$K$2:$L$5,2,FALSE))</f>
        <v/>
      </c>
      <c r="AY52" s="161" t="str">
        <f>IF(ISBLANK(Q52),"",VLOOKUP(Q52,ComboValue!$N$2:$O$68,2,FALSE) &amp; ",") &amp; IF(ISBLANK(R52),"",VLOOKUP(R52,ComboValue!$N$2:$O$68,2,FALSE) &amp; ",") &amp; IF(ISBLANK(S52),"",VLOOKUP(S52,ComboValue!$N$2:$O$68,2,FALSE) &amp; ",") &amp; IF(ISBLANK(T52),"",VLOOKUP(T52,ComboValue!$N$2:$O$68,2,FALSE) &amp; ",") &amp; IF(ISBLANK(U52),"",VLOOKUP(U52,ComboValue!$N$2:$O$68,2,FALSE) &amp; ",") &amp; IF(ISBLANK(V52),"",VLOOKUP(V52,ComboValue!$N$2:$O$68,2,FALSE) &amp; ",") &amp; IF(ISBLANK(W52),"",VLOOKUP(W52,ComboValue!$N$2:$O$68,2,FALSE) &amp; ",") &amp; IF(ISBLANK(X52),"",VLOOKUP(X52,ComboValue!$N$2:$O$68,2,FALSE) &amp; ",") &amp; IF(ISBLANK(Y52),"",VLOOKUP(Y52,ComboValue!$N$2:$O$68,2,FALSE) &amp; ",") &amp; IF(ISBLANK(Z52),"",VLOOKUP(Z52,ComboValue!$N$2:$O$68,2,FALSE) &amp; ",") &amp; IF(ISBLANK(AA52),"",VLOOKUP(AA52,ComboValue!$N$2:$O$68,2,FALSE) &amp; ",") &amp; IF(ISBLANK(AB52),"",VLOOKUP(AB52,ComboValue!$N$2:$O$68,2,FALSE) &amp; ",") &amp; IF(ISBLANK(AC52),"",VLOOKUP(AC52,ComboValue!$N$2:$O$68,2,FALSE) &amp; ",") &amp; IF(ISBLANK(AD52),"",VLOOKUP(AD52,ComboValue!$N$2:$O$68,2,FALSE) &amp; ",") &amp; IF(ISBLANK(AE52),"",VLOOKUP(AE52,ComboValue!$N$2:$O$68,2,FALSE) &amp; ",") &amp; IF(ISBLANK(AF52),"",VLOOKUP(AF52,ComboValue!$N$2:$O$68,2,FALSE) &amp; ",") &amp; IF(ISBLANK(AG52),"",VLOOKUP(AG52,ComboValue!$N$2:$O$68,2,FALSE) &amp; ",") &amp; IF(ISBLANK(AH52),"",VLOOKUP(AH52,ComboValue!$N$2:$O$68,2,FALSE) &amp; ",") &amp; IF(ISBLANK(AI52),"",VLOOKUP(AI52,ComboValue!$N$2:$O$68,2,FALSE) &amp; ",") &amp; IF(ISBLANK(AJ52),"",VLOOKUP(AJ52,ComboValue!$N$2:$O$68,2,FALSE) &amp; ",") &amp; IF(ISBLANK(AK52),"",VLOOKUP(AK52,ComboValue!$N$2:$O$68,2,FALSE) &amp; ",") &amp; IF(ISBLANK(AL52),"",VLOOKUP(AL52,ComboValue!$N$2:$O$68,2,FALSE) &amp; ",") &amp; IF(ISBLANK(AM52),"",VLOOKUP(AM52,ComboValue!$N$2:$O$68,2,FALSE) &amp; ",") &amp; IF(ISBLANK(AN52),"",VLOOKUP(AN52,ComboValue!$N$2:$O$68,2,FALSE) &amp; ",") &amp; IF(ISBLANK(AO52),"",VLOOKUP(AO52,ComboValue!$N$2:$O$68,2,FALSE) &amp; ",") &amp; IF(ISBLANK(AP52),"",VLOOKUP(AP52,ComboValue!$N$2:$O$68,2,FALSE) &amp; ",") &amp; IF(ISBLANK(AQ52),"",VLOOKUP(AQ52,ComboValue!$N$2:$O$68,2,FALSE) &amp; ",") &amp; IF(ISBLANK(AR52),"",VLOOKUP(AR52,ComboValue!$N$2:$O$68,2,FALSE) &amp; ",") &amp; IF(ISBLANK(AS52),"",VLOOKUP(AS52,ComboValue!$N$2:$O$68,2,FALSE) &amp; ",") &amp; IF(ISBLANK(AT52),"",VLOOKUP(AT52,ComboValue!$N$2:$O$68,2,FALSE) &amp; ",")</f>
        <v/>
      </c>
      <c r="AZ52" s="162" t="str">
        <f t="shared" si="2"/>
        <v/>
      </c>
      <c r="BA52" s="120"/>
      <c r="BB52" s="135" t="str">
        <f t="shared" si="3"/>
        <v/>
      </c>
      <c r="BC52" s="136" t="str">
        <f t="shared" si="4"/>
        <v/>
      </c>
      <c r="BD52" s="136" t="str">
        <f t="shared" si="5"/>
        <v/>
      </c>
      <c r="BE52" s="136" t="str">
        <f t="shared" si="6"/>
        <v/>
      </c>
      <c r="BF52" s="136" t="str">
        <f t="shared" si="7"/>
        <v/>
      </c>
      <c r="BG52" s="136" t="str">
        <f t="shared" si="8"/>
        <v/>
      </c>
      <c r="BH52" s="136" t="str">
        <f t="shared" si="9"/>
        <v/>
      </c>
      <c r="BI52" s="136" t="str">
        <f t="shared" si="10"/>
        <v/>
      </c>
      <c r="BJ52" s="136" t="str">
        <f t="shared" si="11"/>
        <v/>
      </c>
      <c r="BK52" s="136" t="str">
        <f t="shared" si="12"/>
        <v/>
      </c>
      <c r="BL52" s="136" t="str">
        <f t="shared" si="13"/>
        <v/>
      </c>
      <c r="BM52" s="136" t="str">
        <f t="shared" si="14"/>
        <v/>
      </c>
      <c r="BN52" s="136" t="str">
        <f t="shared" si="15"/>
        <v/>
      </c>
      <c r="BO52" s="136" t="str">
        <f t="shared" si="16"/>
        <v/>
      </c>
      <c r="BP52" s="136" t="str">
        <f t="shared" si="17"/>
        <v/>
      </c>
      <c r="BQ52" s="136" t="str">
        <f t="shared" si="18"/>
        <v/>
      </c>
      <c r="BR52" s="136" t="str">
        <f t="shared" si="19"/>
        <v/>
      </c>
      <c r="BS52" s="136" t="str">
        <f t="shared" si="20"/>
        <v/>
      </c>
      <c r="BT52" s="136" t="str">
        <f t="shared" si="21"/>
        <v/>
      </c>
      <c r="BU52" s="136" t="str">
        <f t="shared" si="22"/>
        <v/>
      </c>
      <c r="BV52" s="136" t="str">
        <f t="shared" si="23"/>
        <v/>
      </c>
      <c r="BW52" s="136" t="str">
        <f t="shared" si="24"/>
        <v/>
      </c>
      <c r="BX52" s="136" t="str">
        <f t="shared" si="25"/>
        <v/>
      </c>
      <c r="BY52" s="136" t="str">
        <f t="shared" si="26"/>
        <v/>
      </c>
      <c r="BZ52" s="136" t="str">
        <f t="shared" si="27"/>
        <v/>
      </c>
      <c r="CA52" s="137" t="str">
        <f t="shared" si="28"/>
        <v/>
      </c>
      <c r="CB52" s="135" t="str">
        <f t="shared" si="29"/>
        <v/>
      </c>
      <c r="CC52" s="136" t="str">
        <f t="shared" si="30"/>
        <v/>
      </c>
      <c r="CD52" s="136" t="str">
        <f t="shared" si="31"/>
        <v/>
      </c>
      <c r="CE52" s="136" t="str">
        <f t="shared" si="32"/>
        <v/>
      </c>
      <c r="CF52" s="136" t="str">
        <f t="shared" si="33"/>
        <v/>
      </c>
      <c r="CG52" s="136" t="str">
        <f t="shared" si="34"/>
        <v/>
      </c>
      <c r="CH52" s="136" t="str">
        <f t="shared" si="35"/>
        <v/>
      </c>
      <c r="CI52" s="136" t="str">
        <f t="shared" si="36"/>
        <v/>
      </c>
      <c r="CJ52" s="136" t="str">
        <f t="shared" si="37"/>
        <v/>
      </c>
      <c r="CK52" s="137" t="str">
        <f t="shared" si="38"/>
        <v/>
      </c>
      <c r="CL52" s="135" t="str">
        <f t="shared" si="39"/>
        <v/>
      </c>
      <c r="CM52" s="136" t="str">
        <f t="shared" si="40"/>
        <v/>
      </c>
      <c r="CN52" s="136" t="str">
        <f t="shared" si="41"/>
        <v/>
      </c>
      <c r="CO52" s="137" t="str">
        <f t="shared" si="42"/>
        <v/>
      </c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</row>
    <row r="53" spans="1:106" ht="17.399999999999999" thickTop="1" thickBot="1" x14ac:dyDescent="0.45">
      <c r="A53" s="7">
        <v>48</v>
      </c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0"/>
      <c r="M53" s="10"/>
      <c r="N53" s="10"/>
      <c r="O53" s="209" t="str">
        <f xml:space="preserve"> IF(ISBLANK(L53),"",VLOOKUP(L53,ComboValue!$E$3:$I$15,5,FALSE))</f>
        <v/>
      </c>
      <c r="P53" s="10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35" t="str">
        <f xml:space="preserve"> IF(ISBLANK(C53),"",VLOOKUP(C53,ComboValue!$B$2:$C$11,2,FALSE) &amp; ",") &amp; IF(ISBLANK(D53),"",VLOOKUP(D53,ComboValue!$B$2:$C$11,2,FALSE) &amp; ",") &amp; IF(ISBLANK(E53),"",VLOOKUP(E53,ComboValue!$B$2:$C$11,2,FALSE) &amp; ",") &amp; IF(ISBLANK(F53),"",VLOOKUP(F53,ComboValue!$B$2:$C$11,2,FALSE) &amp; ",") &amp; IF(ISBLANK(G53),"",VLOOKUP(G53,ComboValue!$B$2:$C$11,2,FALSE) &amp; ",") &amp; IF(ISBLANK(H53),"",VLOOKUP(H53,ComboValue!$B$2:$C$11,2,FALSE) &amp; ",") &amp; IF(ISBLANK(I53),"",VLOOKUP(I53,ComboValue!$B$2:$C$11,2,FALSE) &amp; ",") &amp; IF(ISBLANK(J53),"",VLOOKUP(J53,ComboValue!$B$2:$C$11,2,FALSE) &amp; ",") &amp; IF(ISBLANK(K53),"",VLOOKUP(K53,ComboValue!$B$2:$C$11,2,FALSE) &amp; ",")</f>
        <v/>
      </c>
      <c r="AV53" s="136" t="str">
        <f t="shared" si="1"/>
        <v>Tous_Nl</v>
      </c>
      <c r="AW53" s="136" t="str">
        <f>IF(ISBLANK(L53),"",VLOOKUP(L53,ComboValue!$E$2:$G$15,3,FALSE))</f>
        <v/>
      </c>
      <c r="AX53" s="136" t="str">
        <f>IF(ISBLANK(M53),"",VLOOKUP(M53,ComboValue!$K$2:$L$5,2,FALSE))</f>
        <v/>
      </c>
      <c r="AY53" s="161" t="str">
        <f>IF(ISBLANK(Q53),"",VLOOKUP(Q53,ComboValue!$N$2:$O$68,2,FALSE) &amp; ",") &amp; IF(ISBLANK(R53),"",VLOOKUP(R53,ComboValue!$N$2:$O$68,2,FALSE) &amp; ",") &amp; IF(ISBLANK(S53),"",VLOOKUP(S53,ComboValue!$N$2:$O$68,2,FALSE) &amp; ",") &amp; IF(ISBLANK(T53),"",VLOOKUP(T53,ComboValue!$N$2:$O$68,2,FALSE) &amp; ",") &amp; IF(ISBLANK(U53),"",VLOOKUP(U53,ComboValue!$N$2:$O$68,2,FALSE) &amp; ",") &amp; IF(ISBLANK(V53),"",VLOOKUP(V53,ComboValue!$N$2:$O$68,2,FALSE) &amp; ",") &amp; IF(ISBLANK(W53),"",VLOOKUP(W53,ComboValue!$N$2:$O$68,2,FALSE) &amp; ",") &amp; IF(ISBLANK(X53),"",VLOOKUP(X53,ComboValue!$N$2:$O$68,2,FALSE) &amp; ",") &amp; IF(ISBLANK(Y53),"",VLOOKUP(Y53,ComboValue!$N$2:$O$68,2,FALSE) &amp; ",") &amp; IF(ISBLANK(Z53),"",VLOOKUP(Z53,ComboValue!$N$2:$O$68,2,FALSE) &amp; ",") &amp; IF(ISBLANK(AA53),"",VLOOKUP(AA53,ComboValue!$N$2:$O$68,2,FALSE) &amp; ",") &amp; IF(ISBLANK(AB53),"",VLOOKUP(AB53,ComboValue!$N$2:$O$68,2,FALSE) &amp; ",") &amp; IF(ISBLANK(AC53),"",VLOOKUP(AC53,ComboValue!$N$2:$O$68,2,FALSE) &amp; ",") &amp; IF(ISBLANK(AD53),"",VLOOKUP(AD53,ComboValue!$N$2:$O$68,2,FALSE) &amp; ",") &amp; IF(ISBLANK(AE53),"",VLOOKUP(AE53,ComboValue!$N$2:$O$68,2,FALSE) &amp; ",") &amp; IF(ISBLANK(AF53),"",VLOOKUP(AF53,ComboValue!$N$2:$O$68,2,FALSE) &amp; ",") &amp; IF(ISBLANK(AG53),"",VLOOKUP(AG53,ComboValue!$N$2:$O$68,2,FALSE) &amp; ",") &amp; IF(ISBLANK(AH53),"",VLOOKUP(AH53,ComboValue!$N$2:$O$68,2,FALSE) &amp; ",") &amp; IF(ISBLANK(AI53),"",VLOOKUP(AI53,ComboValue!$N$2:$O$68,2,FALSE) &amp; ",") &amp; IF(ISBLANK(AJ53),"",VLOOKUP(AJ53,ComboValue!$N$2:$O$68,2,FALSE) &amp; ",") &amp; IF(ISBLANK(AK53),"",VLOOKUP(AK53,ComboValue!$N$2:$O$68,2,FALSE) &amp; ",") &amp; IF(ISBLANK(AL53),"",VLOOKUP(AL53,ComboValue!$N$2:$O$68,2,FALSE) &amp; ",") &amp; IF(ISBLANK(AM53),"",VLOOKUP(AM53,ComboValue!$N$2:$O$68,2,FALSE) &amp; ",") &amp; IF(ISBLANK(AN53),"",VLOOKUP(AN53,ComboValue!$N$2:$O$68,2,FALSE) &amp; ",") &amp; IF(ISBLANK(AO53),"",VLOOKUP(AO53,ComboValue!$N$2:$O$68,2,FALSE) &amp; ",") &amp; IF(ISBLANK(AP53),"",VLOOKUP(AP53,ComboValue!$N$2:$O$68,2,FALSE) &amp; ",") &amp; IF(ISBLANK(AQ53),"",VLOOKUP(AQ53,ComboValue!$N$2:$O$68,2,FALSE) &amp; ",") &amp; IF(ISBLANK(AR53),"",VLOOKUP(AR53,ComboValue!$N$2:$O$68,2,FALSE) &amp; ",") &amp; IF(ISBLANK(AS53),"",VLOOKUP(AS53,ComboValue!$N$2:$O$68,2,FALSE) &amp; ",") &amp; IF(ISBLANK(AT53),"",VLOOKUP(AT53,ComboValue!$N$2:$O$68,2,FALSE) &amp; ",")</f>
        <v/>
      </c>
      <c r="AZ53" s="162" t="str">
        <f t="shared" si="2"/>
        <v/>
      </c>
      <c r="BA53" s="120"/>
      <c r="BB53" s="135" t="str">
        <f t="shared" si="3"/>
        <v/>
      </c>
      <c r="BC53" s="136" t="str">
        <f t="shared" si="4"/>
        <v/>
      </c>
      <c r="BD53" s="136" t="str">
        <f t="shared" si="5"/>
        <v/>
      </c>
      <c r="BE53" s="136" t="str">
        <f t="shared" si="6"/>
        <v/>
      </c>
      <c r="BF53" s="136" t="str">
        <f t="shared" si="7"/>
        <v/>
      </c>
      <c r="BG53" s="136" t="str">
        <f t="shared" si="8"/>
        <v/>
      </c>
      <c r="BH53" s="136" t="str">
        <f t="shared" si="9"/>
        <v/>
      </c>
      <c r="BI53" s="136" t="str">
        <f t="shared" si="10"/>
        <v/>
      </c>
      <c r="BJ53" s="136" t="str">
        <f t="shared" si="11"/>
        <v/>
      </c>
      <c r="BK53" s="136" t="str">
        <f t="shared" si="12"/>
        <v/>
      </c>
      <c r="BL53" s="136" t="str">
        <f t="shared" si="13"/>
        <v/>
      </c>
      <c r="BM53" s="136" t="str">
        <f t="shared" si="14"/>
        <v/>
      </c>
      <c r="BN53" s="136" t="str">
        <f t="shared" si="15"/>
        <v/>
      </c>
      <c r="BO53" s="136" t="str">
        <f t="shared" si="16"/>
        <v/>
      </c>
      <c r="BP53" s="136" t="str">
        <f t="shared" si="17"/>
        <v/>
      </c>
      <c r="BQ53" s="136" t="str">
        <f t="shared" si="18"/>
        <v/>
      </c>
      <c r="BR53" s="136" t="str">
        <f t="shared" si="19"/>
        <v/>
      </c>
      <c r="BS53" s="136" t="str">
        <f t="shared" si="20"/>
        <v/>
      </c>
      <c r="BT53" s="136" t="str">
        <f t="shared" si="21"/>
        <v/>
      </c>
      <c r="BU53" s="136" t="str">
        <f t="shared" si="22"/>
        <v/>
      </c>
      <c r="BV53" s="136" t="str">
        <f t="shared" si="23"/>
        <v/>
      </c>
      <c r="BW53" s="136" t="str">
        <f t="shared" si="24"/>
        <v/>
      </c>
      <c r="BX53" s="136" t="str">
        <f t="shared" si="25"/>
        <v/>
      </c>
      <c r="BY53" s="136" t="str">
        <f t="shared" si="26"/>
        <v/>
      </c>
      <c r="BZ53" s="136" t="str">
        <f t="shared" si="27"/>
        <v/>
      </c>
      <c r="CA53" s="137" t="str">
        <f t="shared" si="28"/>
        <v/>
      </c>
      <c r="CB53" s="135" t="str">
        <f t="shared" si="29"/>
        <v/>
      </c>
      <c r="CC53" s="136" t="str">
        <f t="shared" si="30"/>
        <v/>
      </c>
      <c r="CD53" s="136" t="str">
        <f t="shared" si="31"/>
        <v/>
      </c>
      <c r="CE53" s="136" t="str">
        <f t="shared" si="32"/>
        <v/>
      </c>
      <c r="CF53" s="136" t="str">
        <f t="shared" si="33"/>
        <v/>
      </c>
      <c r="CG53" s="136" t="str">
        <f t="shared" si="34"/>
        <v/>
      </c>
      <c r="CH53" s="136" t="str">
        <f t="shared" si="35"/>
        <v/>
      </c>
      <c r="CI53" s="136" t="str">
        <f t="shared" si="36"/>
        <v/>
      </c>
      <c r="CJ53" s="136" t="str">
        <f t="shared" si="37"/>
        <v/>
      </c>
      <c r="CK53" s="137" t="str">
        <f t="shared" si="38"/>
        <v/>
      </c>
      <c r="CL53" s="135" t="str">
        <f t="shared" si="39"/>
        <v/>
      </c>
      <c r="CM53" s="136" t="str">
        <f t="shared" si="40"/>
        <v/>
      </c>
      <c r="CN53" s="136" t="str">
        <f t="shared" si="41"/>
        <v/>
      </c>
      <c r="CO53" s="137" t="str">
        <f t="shared" si="42"/>
        <v/>
      </c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</row>
    <row r="54" spans="1:106" ht="17.399999999999999" thickTop="1" thickBot="1" x14ac:dyDescent="0.45">
      <c r="A54" s="7">
        <v>49</v>
      </c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0"/>
      <c r="M54" s="10"/>
      <c r="N54" s="10"/>
      <c r="O54" s="209" t="str">
        <f xml:space="preserve"> IF(ISBLANK(L54),"",VLOOKUP(L54,ComboValue!$E$3:$I$15,5,FALSE))</f>
        <v/>
      </c>
      <c r="P54" s="10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35" t="str">
        <f xml:space="preserve"> IF(ISBLANK(C54),"",VLOOKUP(C54,ComboValue!$B$2:$C$11,2,FALSE) &amp; ",") &amp; IF(ISBLANK(D54),"",VLOOKUP(D54,ComboValue!$B$2:$C$11,2,FALSE) &amp; ",") &amp; IF(ISBLANK(E54),"",VLOOKUP(E54,ComboValue!$B$2:$C$11,2,FALSE) &amp; ",") &amp; IF(ISBLANK(F54),"",VLOOKUP(F54,ComboValue!$B$2:$C$11,2,FALSE) &amp; ",") &amp; IF(ISBLANK(G54),"",VLOOKUP(G54,ComboValue!$B$2:$C$11,2,FALSE) &amp; ",") &amp; IF(ISBLANK(H54),"",VLOOKUP(H54,ComboValue!$B$2:$C$11,2,FALSE) &amp; ",") &amp; IF(ISBLANK(I54),"",VLOOKUP(I54,ComboValue!$B$2:$C$11,2,FALSE) &amp; ",") &amp; IF(ISBLANK(J54),"",VLOOKUP(J54,ComboValue!$B$2:$C$11,2,FALSE) &amp; ",") &amp; IF(ISBLANK(K54),"",VLOOKUP(K54,ComboValue!$B$2:$C$11,2,FALSE) &amp; ",")</f>
        <v/>
      </c>
      <c r="AV54" s="136" t="str">
        <f t="shared" si="1"/>
        <v>Tous_Nl</v>
      </c>
      <c r="AW54" s="136" t="str">
        <f>IF(ISBLANK(L54),"",VLOOKUP(L54,ComboValue!$E$2:$G$15,3,FALSE))</f>
        <v/>
      </c>
      <c r="AX54" s="136" t="str">
        <f>IF(ISBLANK(M54),"",VLOOKUP(M54,ComboValue!$K$2:$L$5,2,FALSE))</f>
        <v/>
      </c>
      <c r="AY54" s="161" t="str">
        <f>IF(ISBLANK(Q54),"",VLOOKUP(Q54,ComboValue!$N$2:$O$68,2,FALSE) &amp; ",") &amp; IF(ISBLANK(R54),"",VLOOKUP(R54,ComboValue!$N$2:$O$68,2,FALSE) &amp; ",") &amp; IF(ISBLANK(S54),"",VLOOKUP(S54,ComboValue!$N$2:$O$68,2,FALSE) &amp; ",") &amp; IF(ISBLANK(T54),"",VLOOKUP(T54,ComboValue!$N$2:$O$68,2,FALSE) &amp; ",") &amp; IF(ISBLANK(U54),"",VLOOKUP(U54,ComboValue!$N$2:$O$68,2,FALSE) &amp; ",") &amp; IF(ISBLANK(V54),"",VLOOKUP(V54,ComboValue!$N$2:$O$68,2,FALSE) &amp; ",") &amp; IF(ISBLANK(W54),"",VLOOKUP(W54,ComboValue!$N$2:$O$68,2,FALSE) &amp; ",") &amp; IF(ISBLANK(X54),"",VLOOKUP(X54,ComboValue!$N$2:$O$68,2,FALSE) &amp; ",") &amp; IF(ISBLANK(Y54),"",VLOOKUP(Y54,ComboValue!$N$2:$O$68,2,FALSE) &amp; ",") &amp; IF(ISBLANK(Z54),"",VLOOKUP(Z54,ComboValue!$N$2:$O$68,2,FALSE) &amp; ",") &amp; IF(ISBLANK(AA54),"",VLOOKUP(AA54,ComboValue!$N$2:$O$68,2,FALSE) &amp; ",") &amp; IF(ISBLANK(AB54),"",VLOOKUP(AB54,ComboValue!$N$2:$O$68,2,FALSE) &amp; ",") &amp; IF(ISBLANK(AC54),"",VLOOKUP(AC54,ComboValue!$N$2:$O$68,2,FALSE) &amp; ",") &amp; IF(ISBLANK(AD54),"",VLOOKUP(AD54,ComboValue!$N$2:$O$68,2,FALSE) &amp; ",") &amp; IF(ISBLANK(AE54),"",VLOOKUP(AE54,ComboValue!$N$2:$O$68,2,FALSE) &amp; ",") &amp; IF(ISBLANK(AF54),"",VLOOKUP(AF54,ComboValue!$N$2:$O$68,2,FALSE) &amp; ",") &amp; IF(ISBLANK(AG54),"",VLOOKUP(AG54,ComboValue!$N$2:$O$68,2,FALSE) &amp; ",") &amp; IF(ISBLANK(AH54),"",VLOOKUP(AH54,ComboValue!$N$2:$O$68,2,FALSE) &amp; ",") &amp; IF(ISBLANK(AI54),"",VLOOKUP(AI54,ComboValue!$N$2:$O$68,2,FALSE) &amp; ",") &amp; IF(ISBLANK(AJ54),"",VLOOKUP(AJ54,ComboValue!$N$2:$O$68,2,FALSE) &amp; ",") &amp; IF(ISBLANK(AK54),"",VLOOKUP(AK54,ComboValue!$N$2:$O$68,2,FALSE) &amp; ",") &amp; IF(ISBLANK(AL54),"",VLOOKUP(AL54,ComboValue!$N$2:$O$68,2,FALSE) &amp; ",") &amp; IF(ISBLANK(AM54),"",VLOOKUP(AM54,ComboValue!$N$2:$O$68,2,FALSE) &amp; ",") &amp; IF(ISBLANK(AN54),"",VLOOKUP(AN54,ComboValue!$N$2:$O$68,2,FALSE) &amp; ",") &amp; IF(ISBLANK(AO54),"",VLOOKUP(AO54,ComboValue!$N$2:$O$68,2,FALSE) &amp; ",") &amp; IF(ISBLANK(AP54),"",VLOOKUP(AP54,ComboValue!$N$2:$O$68,2,FALSE) &amp; ",") &amp; IF(ISBLANK(AQ54),"",VLOOKUP(AQ54,ComboValue!$N$2:$O$68,2,FALSE) &amp; ",") &amp; IF(ISBLANK(AR54),"",VLOOKUP(AR54,ComboValue!$N$2:$O$68,2,FALSE) &amp; ",") &amp; IF(ISBLANK(AS54),"",VLOOKUP(AS54,ComboValue!$N$2:$O$68,2,FALSE) &amp; ",") &amp; IF(ISBLANK(AT54),"",VLOOKUP(AT54,ComboValue!$N$2:$O$68,2,FALSE) &amp; ",")</f>
        <v/>
      </c>
      <c r="AZ54" s="162" t="str">
        <f t="shared" si="2"/>
        <v/>
      </c>
      <c r="BA54" s="120"/>
      <c r="BB54" s="135" t="str">
        <f t="shared" si="3"/>
        <v/>
      </c>
      <c r="BC54" s="136" t="str">
        <f t="shared" si="4"/>
        <v/>
      </c>
      <c r="BD54" s="136" t="str">
        <f t="shared" si="5"/>
        <v/>
      </c>
      <c r="BE54" s="136" t="str">
        <f t="shared" si="6"/>
        <v/>
      </c>
      <c r="BF54" s="136" t="str">
        <f t="shared" si="7"/>
        <v/>
      </c>
      <c r="BG54" s="136" t="str">
        <f t="shared" si="8"/>
        <v/>
      </c>
      <c r="BH54" s="136" t="str">
        <f t="shared" si="9"/>
        <v/>
      </c>
      <c r="BI54" s="136" t="str">
        <f t="shared" si="10"/>
        <v/>
      </c>
      <c r="BJ54" s="136" t="str">
        <f t="shared" si="11"/>
        <v/>
      </c>
      <c r="BK54" s="136" t="str">
        <f t="shared" si="12"/>
        <v/>
      </c>
      <c r="BL54" s="136" t="str">
        <f t="shared" si="13"/>
        <v/>
      </c>
      <c r="BM54" s="136" t="str">
        <f t="shared" si="14"/>
        <v/>
      </c>
      <c r="BN54" s="136" t="str">
        <f t="shared" si="15"/>
        <v/>
      </c>
      <c r="BO54" s="136" t="str">
        <f t="shared" si="16"/>
        <v/>
      </c>
      <c r="BP54" s="136" t="str">
        <f t="shared" si="17"/>
        <v/>
      </c>
      <c r="BQ54" s="136" t="str">
        <f t="shared" si="18"/>
        <v/>
      </c>
      <c r="BR54" s="136" t="str">
        <f t="shared" si="19"/>
        <v/>
      </c>
      <c r="BS54" s="136" t="str">
        <f t="shared" si="20"/>
        <v/>
      </c>
      <c r="BT54" s="136" t="str">
        <f t="shared" si="21"/>
        <v/>
      </c>
      <c r="BU54" s="136" t="str">
        <f t="shared" si="22"/>
        <v/>
      </c>
      <c r="BV54" s="136" t="str">
        <f t="shared" si="23"/>
        <v/>
      </c>
      <c r="BW54" s="136" t="str">
        <f t="shared" si="24"/>
        <v/>
      </c>
      <c r="BX54" s="136" t="str">
        <f t="shared" si="25"/>
        <v/>
      </c>
      <c r="BY54" s="136" t="str">
        <f t="shared" si="26"/>
        <v/>
      </c>
      <c r="BZ54" s="136" t="str">
        <f t="shared" si="27"/>
        <v/>
      </c>
      <c r="CA54" s="137" t="str">
        <f t="shared" si="28"/>
        <v/>
      </c>
      <c r="CB54" s="135" t="str">
        <f t="shared" si="29"/>
        <v/>
      </c>
      <c r="CC54" s="136" t="str">
        <f t="shared" si="30"/>
        <v/>
      </c>
      <c r="CD54" s="136" t="str">
        <f t="shared" si="31"/>
        <v/>
      </c>
      <c r="CE54" s="136" t="str">
        <f t="shared" si="32"/>
        <v/>
      </c>
      <c r="CF54" s="136" t="str">
        <f t="shared" si="33"/>
        <v/>
      </c>
      <c r="CG54" s="136" t="str">
        <f t="shared" si="34"/>
        <v/>
      </c>
      <c r="CH54" s="136" t="str">
        <f t="shared" si="35"/>
        <v/>
      </c>
      <c r="CI54" s="136" t="str">
        <f t="shared" si="36"/>
        <v/>
      </c>
      <c r="CJ54" s="136" t="str">
        <f t="shared" si="37"/>
        <v/>
      </c>
      <c r="CK54" s="137" t="str">
        <f t="shared" si="38"/>
        <v/>
      </c>
      <c r="CL54" s="135" t="str">
        <f t="shared" si="39"/>
        <v/>
      </c>
      <c r="CM54" s="136" t="str">
        <f t="shared" si="40"/>
        <v/>
      </c>
      <c r="CN54" s="136" t="str">
        <f t="shared" si="41"/>
        <v/>
      </c>
      <c r="CO54" s="137" t="str">
        <f t="shared" si="42"/>
        <v/>
      </c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</row>
    <row r="55" spans="1:106" ht="17.399999999999999" thickTop="1" thickBot="1" x14ac:dyDescent="0.45">
      <c r="A55" s="7">
        <v>50</v>
      </c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0"/>
      <c r="M55" s="10"/>
      <c r="N55" s="10"/>
      <c r="O55" s="209" t="str">
        <f xml:space="preserve"> IF(ISBLANK(L55),"",VLOOKUP(L55,ComboValue!$E$3:$I$15,5,FALSE))</f>
        <v/>
      </c>
      <c r="P55" s="10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35" t="str">
        <f xml:space="preserve"> IF(ISBLANK(C55),"",VLOOKUP(C55,ComboValue!$B$2:$C$11,2,FALSE) &amp; ",") &amp; IF(ISBLANK(D55),"",VLOOKUP(D55,ComboValue!$B$2:$C$11,2,FALSE) &amp; ",") &amp; IF(ISBLANK(E55),"",VLOOKUP(E55,ComboValue!$B$2:$C$11,2,FALSE) &amp; ",") &amp; IF(ISBLANK(F55),"",VLOOKUP(F55,ComboValue!$B$2:$C$11,2,FALSE) &amp; ",") &amp; IF(ISBLANK(G55),"",VLOOKUP(G55,ComboValue!$B$2:$C$11,2,FALSE) &amp; ",") &amp; IF(ISBLANK(H55),"",VLOOKUP(H55,ComboValue!$B$2:$C$11,2,FALSE) &amp; ",") &amp; IF(ISBLANK(I55),"",VLOOKUP(I55,ComboValue!$B$2:$C$11,2,FALSE) &amp; ",") &amp; IF(ISBLANK(J55),"",VLOOKUP(J55,ComboValue!$B$2:$C$11,2,FALSE) &amp; ",") &amp; IF(ISBLANK(K55),"",VLOOKUP(K55,ComboValue!$B$2:$C$11,2,FALSE) &amp; ",")</f>
        <v/>
      </c>
      <c r="AV55" s="136" t="str">
        <f t="shared" si="1"/>
        <v>Tous_Nl</v>
      </c>
      <c r="AW55" s="136" t="str">
        <f>IF(ISBLANK(L55),"",VLOOKUP(L55,ComboValue!$E$2:$G$15,3,FALSE))</f>
        <v/>
      </c>
      <c r="AX55" s="136" t="str">
        <f>IF(ISBLANK(M55),"",VLOOKUP(M55,ComboValue!$K$2:$L$5,2,FALSE))</f>
        <v/>
      </c>
      <c r="AY55" s="161" t="str">
        <f>IF(ISBLANK(Q55),"",VLOOKUP(Q55,ComboValue!$N$2:$O$68,2,FALSE) &amp; ",") &amp; IF(ISBLANK(R55),"",VLOOKUP(R55,ComboValue!$N$2:$O$68,2,FALSE) &amp; ",") &amp; IF(ISBLANK(S55),"",VLOOKUP(S55,ComboValue!$N$2:$O$68,2,FALSE) &amp; ",") &amp; IF(ISBLANK(T55),"",VLOOKUP(T55,ComboValue!$N$2:$O$68,2,FALSE) &amp; ",") &amp; IF(ISBLANK(U55),"",VLOOKUP(U55,ComboValue!$N$2:$O$68,2,FALSE) &amp; ",") &amp; IF(ISBLANK(V55),"",VLOOKUP(V55,ComboValue!$N$2:$O$68,2,FALSE) &amp; ",") &amp; IF(ISBLANK(W55),"",VLOOKUP(W55,ComboValue!$N$2:$O$68,2,FALSE) &amp; ",") &amp; IF(ISBLANK(X55),"",VLOOKUP(X55,ComboValue!$N$2:$O$68,2,FALSE) &amp; ",") &amp; IF(ISBLANK(Y55),"",VLOOKUP(Y55,ComboValue!$N$2:$O$68,2,FALSE) &amp; ",") &amp; IF(ISBLANK(Z55),"",VLOOKUP(Z55,ComboValue!$N$2:$O$68,2,FALSE) &amp; ",") &amp; IF(ISBLANK(AA55),"",VLOOKUP(AA55,ComboValue!$N$2:$O$68,2,FALSE) &amp; ",") &amp; IF(ISBLANK(AB55),"",VLOOKUP(AB55,ComboValue!$N$2:$O$68,2,FALSE) &amp; ",") &amp; IF(ISBLANK(AC55),"",VLOOKUP(AC55,ComboValue!$N$2:$O$68,2,FALSE) &amp; ",") &amp; IF(ISBLANK(AD55),"",VLOOKUP(AD55,ComboValue!$N$2:$O$68,2,FALSE) &amp; ",") &amp; IF(ISBLANK(AE55),"",VLOOKUP(AE55,ComboValue!$N$2:$O$68,2,FALSE) &amp; ",") &amp; IF(ISBLANK(AF55),"",VLOOKUP(AF55,ComboValue!$N$2:$O$68,2,FALSE) &amp; ",") &amp; IF(ISBLANK(AG55),"",VLOOKUP(AG55,ComboValue!$N$2:$O$68,2,FALSE) &amp; ",") &amp; IF(ISBLANK(AH55),"",VLOOKUP(AH55,ComboValue!$N$2:$O$68,2,FALSE) &amp; ",") &amp; IF(ISBLANK(AI55),"",VLOOKUP(AI55,ComboValue!$N$2:$O$68,2,FALSE) &amp; ",") &amp; IF(ISBLANK(AJ55),"",VLOOKUP(AJ55,ComboValue!$N$2:$O$68,2,FALSE) &amp; ",") &amp; IF(ISBLANK(AK55),"",VLOOKUP(AK55,ComboValue!$N$2:$O$68,2,FALSE) &amp; ",") &amp; IF(ISBLANK(AL55),"",VLOOKUP(AL55,ComboValue!$N$2:$O$68,2,FALSE) &amp; ",") &amp; IF(ISBLANK(AM55),"",VLOOKUP(AM55,ComboValue!$N$2:$O$68,2,FALSE) &amp; ",") &amp; IF(ISBLANK(AN55),"",VLOOKUP(AN55,ComboValue!$N$2:$O$68,2,FALSE) &amp; ",") &amp; IF(ISBLANK(AO55),"",VLOOKUP(AO55,ComboValue!$N$2:$O$68,2,FALSE) &amp; ",") &amp; IF(ISBLANK(AP55),"",VLOOKUP(AP55,ComboValue!$N$2:$O$68,2,FALSE) &amp; ",") &amp; IF(ISBLANK(AQ55),"",VLOOKUP(AQ55,ComboValue!$N$2:$O$68,2,FALSE) &amp; ",") &amp; IF(ISBLANK(AR55),"",VLOOKUP(AR55,ComboValue!$N$2:$O$68,2,FALSE) &amp; ",") &amp; IF(ISBLANK(AS55),"",VLOOKUP(AS55,ComboValue!$N$2:$O$68,2,FALSE) &amp; ",") &amp; IF(ISBLANK(AT55),"",VLOOKUP(AT55,ComboValue!$N$2:$O$68,2,FALSE) &amp; ",")</f>
        <v/>
      </c>
      <c r="AZ55" s="162" t="str">
        <f t="shared" si="2"/>
        <v/>
      </c>
      <c r="BA55" s="120"/>
      <c r="BB55" s="135" t="str">
        <f t="shared" si="3"/>
        <v/>
      </c>
      <c r="BC55" s="136" t="str">
        <f t="shared" si="4"/>
        <v/>
      </c>
      <c r="BD55" s="136" t="str">
        <f t="shared" si="5"/>
        <v/>
      </c>
      <c r="BE55" s="136" t="str">
        <f t="shared" si="6"/>
        <v/>
      </c>
      <c r="BF55" s="136" t="str">
        <f t="shared" si="7"/>
        <v/>
      </c>
      <c r="BG55" s="136" t="str">
        <f t="shared" si="8"/>
        <v/>
      </c>
      <c r="BH55" s="136" t="str">
        <f t="shared" si="9"/>
        <v/>
      </c>
      <c r="BI55" s="136" t="str">
        <f t="shared" si="10"/>
        <v/>
      </c>
      <c r="BJ55" s="136" t="str">
        <f t="shared" si="11"/>
        <v/>
      </c>
      <c r="BK55" s="136" t="str">
        <f t="shared" si="12"/>
        <v/>
      </c>
      <c r="BL55" s="136" t="str">
        <f t="shared" si="13"/>
        <v/>
      </c>
      <c r="BM55" s="136" t="str">
        <f t="shared" si="14"/>
        <v/>
      </c>
      <c r="BN55" s="136" t="str">
        <f t="shared" si="15"/>
        <v/>
      </c>
      <c r="BO55" s="136" t="str">
        <f t="shared" si="16"/>
        <v/>
      </c>
      <c r="BP55" s="136" t="str">
        <f t="shared" si="17"/>
        <v/>
      </c>
      <c r="BQ55" s="136" t="str">
        <f t="shared" si="18"/>
        <v/>
      </c>
      <c r="BR55" s="136" t="str">
        <f t="shared" si="19"/>
        <v/>
      </c>
      <c r="BS55" s="136" t="str">
        <f t="shared" si="20"/>
        <v/>
      </c>
      <c r="BT55" s="136" t="str">
        <f t="shared" si="21"/>
        <v/>
      </c>
      <c r="BU55" s="136" t="str">
        <f t="shared" si="22"/>
        <v/>
      </c>
      <c r="BV55" s="136" t="str">
        <f t="shared" si="23"/>
        <v/>
      </c>
      <c r="BW55" s="136" t="str">
        <f t="shared" si="24"/>
        <v/>
      </c>
      <c r="BX55" s="136" t="str">
        <f t="shared" si="25"/>
        <v/>
      </c>
      <c r="BY55" s="136" t="str">
        <f t="shared" si="26"/>
        <v/>
      </c>
      <c r="BZ55" s="136" t="str">
        <f t="shared" si="27"/>
        <v/>
      </c>
      <c r="CA55" s="137" t="str">
        <f t="shared" si="28"/>
        <v/>
      </c>
      <c r="CB55" s="135" t="str">
        <f t="shared" si="29"/>
        <v/>
      </c>
      <c r="CC55" s="136" t="str">
        <f t="shared" si="30"/>
        <v/>
      </c>
      <c r="CD55" s="136" t="str">
        <f t="shared" si="31"/>
        <v/>
      </c>
      <c r="CE55" s="136" t="str">
        <f t="shared" si="32"/>
        <v/>
      </c>
      <c r="CF55" s="136" t="str">
        <f t="shared" si="33"/>
        <v/>
      </c>
      <c r="CG55" s="136" t="str">
        <f t="shared" si="34"/>
        <v/>
      </c>
      <c r="CH55" s="136" t="str">
        <f t="shared" si="35"/>
        <v/>
      </c>
      <c r="CI55" s="136" t="str">
        <f t="shared" si="36"/>
        <v/>
      </c>
      <c r="CJ55" s="136" t="str">
        <f t="shared" si="37"/>
        <v/>
      </c>
      <c r="CK55" s="137" t="str">
        <f t="shared" si="38"/>
        <v/>
      </c>
      <c r="CL55" s="135" t="str">
        <f t="shared" si="39"/>
        <v/>
      </c>
      <c r="CM55" s="136" t="str">
        <f t="shared" si="40"/>
        <v/>
      </c>
      <c r="CN55" s="136" t="str">
        <f t="shared" si="41"/>
        <v/>
      </c>
      <c r="CO55" s="137" t="str">
        <f t="shared" si="42"/>
        <v/>
      </c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</row>
    <row r="56" spans="1:106" ht="17.399999999999999" thickTop="1" thickBot="1" x14ac:dyDescent="0.45">
      <c r="A56" s="7">
        <v>51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0"/>
      <c r="M56" s="10"/>
      <c r="N56" s="10"/>
      <c r="O56" s="209" t="str">
        <f xml:space="preserve"> IF(ISBLANK(L56),"",VLOOKUP(L56,ComboValue!$E$3:$I$15,5,FALSE))</f>
        <v/>
      </c>
      <c r="P56" s="10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35" t="str">
        <f xml:space="preserve"> IF(ISBLANK(C56),"",VLOOKUP(C56,ComboValue!$B$2:$C$11,2,FALSE) &amp; ",") &amp; IF(ISBLANK(D56),"",VLOOKUP(D56,ComboValue!$B$2:$C$11,2,FALSE) &amp; ",") &amp; IF(ISBLANK(E56),"",VLOOKUP(E56,ComboValue!$B$2:$C$11,2,FALSE) &amp; ",") &amp; IF(ISBLANK(F56),"",VLOOKUP(F56,ComboValue!$B$2:$C$11,2,FALSE) &amp; ",") &amp; IF(ISBLANK(G56),"",VLOOKUP(G56,ComboValue!$B$2:$C$11,2,FALSE) &amp; ",") &amp; IF(ISBLANK(H56),"",VLOOKUP(H56,ComboValue!$B$2:$C$11,2,FALSE) &amp; ",") &amp; IF(ISBLANK(I56),"",VLOOKUP(I56,ComboValue!$B$2:$C$11,2,FALSE) &amp; ",") &amp; IF(ISBLANK(J56),"",VLOOKUP(J56,ComboValue!$B$2:$C$11,2,FALSE) &amp; ",") &amp; IF(ISBLANK(K56),"",VLOOKUP(K56,ComboValue!$B$2:$C$11,2,FALSE) &amp; ",")</f>
        <v/>
      </c>
      <c r="AV56" s="136" t="str">
        <f t="shared" si="1"/>
        <v>Tous_Nl</v>
      </c>
      <c r="AW56" s="136" t="str">
        <f>IF(ISBLANK(L56),"",VLOOKUP(L56,ComboValue!$E$2:$G$15,3,FALSE))</f>
        <v/>
      </c>
      <c r="AX56" s="136" t="str">
        <f>IF(ISBLANK(M56),"",VLOOKUP(M56,ComboValue!$K$2:$L$5,2,FALSE))</f>
        <v/>
      </c>
      <c r="AY56" s="161" t="str">
        <f>IF(ISBLANK(Q56),"",VLOOKUP(Q56,ComboValue!$N$2:$O$68,2,FALSE) &amp; ",") &amp; IF(ISBLANK(R56),"",VLOOKUP(R56,ComboValue!$N$2:$O$68,2,FALSE) &amp; ",") &amp; IF(ISBLANK(S56),"",VLOOKUP(S56,ComboValue!$N$2:$O$68,2,FALSE) &amp; ",") &amp; IF(ISBLANK(T56),"",VLOOKUP(T56,ComboValue!$N$2:$O$68,2,FALSE) &amp; ",") &amp; IF(ISBLANK(U56),"",VLOOKUP(U56,ComboValue!$N$2:$O$68,2,FALSE) &amp; ",") &amp; IF(ISBLANK(V56),"",VLOOKUP(V56,ComboValue!$N$2:$O$68,2,FALSE) &amp; ",") &amp; IF(ISBLANK(W56),"",VLOOKUP(W56,ComboValue!$N$2:$O$68,2,FALSE) &amp; ",") &amp; IF(ISBLANK(X56),"",VLOOKUP(X56,ComboValue!$N$2:$O$68,2,FALSE) &amp; ",") &amp; IF(ISBLANK(Y56),"",VLOOKUP(Y56,ComboValue!$N$2:$O$68,2,FALSE) &amp; ",") &amp; IF(ISBLANK(Z56),"",VLOOKUP(Z56,ComboValue!$N$2:$O$68,2,FALSE) &amp; ",") &amp; IF(ISBLANK(AA56),"",VLOOKUP(AA56,ComboValue!$N$2:$O$68,2,FALSE) &amp; ",") &amp; IF(ISBLANK(AB56),"",VLOOKUP(AB56,ComboValue!$N$2:$O$68,2,FALSE) &amp; ",") &amp; IF(ISBLANK(AC56),"",VLOOKUP(AC56,ComboValue!$N$2:$O$68,2,FALSE) &amp; ",") &amp; IF(ISBLANK(AD56),"",VLOOKUP(AD56,ComboValue!$N$2:$O$68,2,FALSE) &amp; ",") &amp; IF(ISBLANK(AE56),"",VLOOKUP(AE56,ComboValue!$N$2:$O$68,2,FALSE) &amp; ",") &amp; IF(ISBLANK(AF56),"",VLOOKUP(AF56,ComboValue!$N$2:$O$68,2,FALSE) &amp; ",") &amp; IF(ISBLANK(AG56),"",VLOOKUP(AG56,ComboValue!$N$2:$O$68,2,FALSE) &amp; ",") &amp; IF(ISBLANK(AH56),"",VLOOKUP(AH56,ComboValue!$N$2:$O$68,2,FALSE) &amp; ",") &amp; IF(ISBLANK(AI56),"",VLOOKUP(AI56,ComboValue!$N$2:$O$68,2,FALSE) &amp; ",") &amp; IF(ISBLANK(AJ56),"",VLOOKUP(AJ56,ComboValue!$N$2:$O$68,2,FALSE) &amp; ",") &amp; IF(ISBLANK(AK56),"",VLOOKUP(AK56,ComboValue!$N$2:$O$68,2,FALSE) &amp; ",") &amp; IF(ISBLANK(AL56),"",VLOOKUP(AL56,ComboValue!$N$2:$O$68,2,FALSE) &amp; ",") &amp; IF(ISBLANK(AM56),"",VLOOKUP(AM56,ComboValue!$N$2:$O$68,2,FALSE) &amp; ",") &amp; IF(ISBLANK(AN56),"",VLOOKUP(AN56,ComboValue!$N$2:$O$68,2,FALSE) &amp; ",") &amp; IF(ISBLANK(AO56),"",VLOOKUP(AO56,ComboValue!$N$2:$O$68,2,FALSE) &amp; ",") &amp; IF(ISBLANK(AP56),"",VLOOKUP(AP56,ComboValue!$N$2:$O$68,2,FALSE) &amp; ",") &amp; IF(ISBLANK(AQ56),"",VLOOKUP(AQ56,ComboValue!$N$2:$O$68,2,FALSE) &amp; ",") &amp; IF(ISBLANK(AR56),"",VLOOKUP(AR56,ComboValue!$N$2:$O$68,2,FALSE) &amp; ",") &amp; IF(ISBLANK(AS56),"",VLOOKUP(AS56,ComboValue!$N$2:$O$68,2,FALSE) &amp; ",") &amp; IF(ISBLANK(AT56),"",VLOOKUP(AT56,ComboValue!$N$2:$O$68,2,FALSE) &amp; ",")</f>
        <v/>
      </c>
      <c r="AZ56" s="162" t="str">
        <f t="shared" si="2"/>
        <v/>
      </c>
      <c r="BA56" s="120"/>
      <c r="BB56" s="135" t="str">
        <f t="shared" si="3"/>
        <v/>
      </c>
      <c r="BC56" s="136" t="str">
        <f t="shared" si="4"/>
        <v/>
      </c>
      <c r="BD56" s="136" t="str">
        <f t="shared" si="5"/>
        <v/>
      </c>
      <c r="BE56" s="136" t="str">
        <f t="shared" si="6"/>
        <v/>
      </c>
      <c r="BF56" s="136" t="str">
        <f t="shared" si="7"/>
        <v/>
      </c>
      <c r="BG56" s="136" t="str">
        <f t="shared" si="8"/>
        <v/>
      </c>
      <c r="BH56" s="136" t="str">
        <f t="shared" si="9"/>
        <v/>
      </c>
      <c r="BI56" s="136" t="str">
        <f t="shared" si="10"/>
        <v/>
      </c>
      <c r="BJ56" s="136" t="str">
        <f t="shared" si="11"/>
        <v/>
      </c>
      <c r="BK56" s="136" t="str">
        <f t="shared" si="12"/>
        <v/>
      </c>
      <c r="BL56" s="136" t="str">
        <f t="shared" si="13"/>
        <v/>
      </c>
      <c r="BM56" s="136" t="str">
        <f t="shared" si="14"/>
        <v/>
      </c>
      <c r="BN56" s="136" t="str">
        <f t="shared" si="15"/>
        <v/>
      </c>
      <c r="BO56" s="136" t="str">
        <f t="shared" si="16"/>
        <v/>
      </c>
      <c r="BP56" s="136" t="str">
        <f t="shared" si="17"/>
        <v/>
      </c>
      <c r="BQ56" s="136" t="str">
        <f t="shared" si="18"/>
        <v/>
      </c>
      <c r="BR56" s="136" t="str">
        <f t="shared" si="19"/>
        <v/>
      </c>
      <c r="BS56" s="136" t="str">
        <f t="shared" si="20"/>
        <v/>
      </c>
      <c r="BT56" s="136" t="str">
        <f t="shared" si="21"/>
        <v/>
      </c>
      <c r="BU56" s="136" t="str">
        <f t="shared" si="22"/>
        <v/>
      </c>
      <c r="BV56" s="136" t="str">
        <f t="shared" si="23"/>
        <v/>
      </c>
      <c r="BW56" s="136" t="str">
        <f t="shared" si="24"/>
        <v/>
      </c>
      <c r="BX56" s="136" t="str">
        <f t="shared" si="25"/>
        <v/>
      </c>
      <c r="BY56" s="136" t="str">
        <f t="shared" si="26"/>
        <v/>
      </c>
      <c r="BZ56" s="136" t="str">
        <f t="shared" si="27"/>
        <v/>
      </c>
      <c r="CA56" s="137" t="str">
        <f t="shared" si="28"/>
        <v/>
      </c>
      <c r="CB56" s="135" t="str">
        <f t="shared" si="29"/>
        <v/>
      </c>
      <c r="CC56" s="136" t="str">
        <f t="shared" si="30"/>
        <v/>
      </c>
      <c r="CD56" s="136" t="str">
        <f t="shared" si="31"/>
        <v/>
      </c>
      <c r="CE56" s="136" t="str">
        <f t="shared" si="32"/>
        <v/>
      </c>
      <c r="CF56" s="136" t="str">
        <f t="shared" si="33"/>
        <v/>
      </c>
      <c r="CG56" s="136" t="str">
        <f t="shared" si="34"/>
        <v/>
      </c>
      <c r="CH56" s="136" t="str">
        <f t="shared" si="35"/>
        <v/>
      </c>
      <c r="CI56" s="136" t="str">
        <f t="shared" si="36"/>
        <v/>
      </c>
      <c r="CJ56" s="136" t="str">
        <f t="shared" si="37"/>
        <v/>
      </c>
      <c r="CK56" s="137" t="str">
        <f t="shared" si="38"/>
        <v/>
      </c>
      <c r="CL56" s="135" t="str">
        <f t="shared" si="39"/>
        <v/>
      </c>
      <c r="CM56" s="136" t="str">
        <f t="shared" si="40"/>
        <v/>
      </c>
      <c r="CN56" s="136" t="str">
        <f t="shared" si="41"/>
        <v/>
      </c>
      <c r="CO56" s="137" t="str">
        <f t="shared" si="42"/>
        <v/>
      </c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</row>
    <row r="57" spans="1:106" ht="17.399999999999999" thickTop="1" thickBot="1" x14ac:dyDescent="0.45">
      <c r="A57" s="7">
        <v>52</v>
      </c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0"/>
      <c r="M57" s="10"/>
      <c r="N57" s="10"/>
      <c r="O57" s="209" t="str">
        <f xml:space="preserve"> IF(ISBLANK(L57),"",VLOOKUP(L57,ComboValue!$E$3:$I$15,5,FALSE))</f>
        <v/>
      </c>
      <c r="P57" s="10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35" t="str">
        <f xml:space="preserve"> IF(ISBLANK(C57),"",VLOOKUP(C57,ComboValue!$B$2:$C$11,2,FALSE) &amp; ",") &amp; IF(ISBLANK(D57),"",VLOOKUP(D57,ComboValue!$B$2:$C$11,2,FALSE) &amp; ",") &amp; IF(ISBLANK(E57),"",VLOOKUP(E57,ComboValue!$B$2:$C$11,2,FALSE) &amp; ",") &amp; IF(ISBLANK(F57),"",VLOOKUP(F57,ComboValue!$B$2:$C$11,2,FALSE) &amp; ",") &amp; IF(ISBLANK(G57),"",VLOOKUP(G57,ComboValue!$B$2:$C$11,2,FALSE) &amp; ",") &amp; IF(ISBLANK(H57),"",VLOOKUP(H57,ComboValue!$B$2:$C$11,2,FALSE) &amp; ",") &amp; IF(ISBLANK(I57),"",VLOOKUP(I57,ComboValue!$B$2:$C$11,2,FALSE) &amp; ",") &amp; IF(ISBLANK(J57),"",VLOOKUP(J57,ComboValue!$B$2:$C$11,2,FALSE) &amp; ",") &amp; IF(ISBLANK(K57),"",VLOOKUP(K57,ComboValue!$B$2:$C$11,2,FALSE) &amp; ",")</f>
        <v/>
      </c>
      <c r="AV57" s="136" t="str">
        <f t="shared" si="1"/>
        <v>Tous_Nl</v>
      </c>
      <c r="AW57" s="136" t="str">
        <f>IF(ISBLANK(L57),"",VLOOKUP(L57,ComboValue!$E$2:$G$15,3,FALSE))</f>
        <v/>
      </c>
      <c r="AX57" s="136" t="str">
        <f>IF(ISBLANK(M57),"",VLOOKUP(M57,ComboValue!$K$2:$L$5,2,FALSE))</f>
        <v/>
      </c>
      <c r="AY57" s="161" t="str">
        <f>IF(ISBLANK(Q57),"",VLOOKUP(Q57,ComboValue!$N$2:$O$68,2,FALSE) &amp; ",") &amp; IF(ISBLANK(R57),"",VLOOKUP(R57,ComboValue!$N$2:$O$68,2,FALSE) &amp; ",") &amp; IF(ISBLANK(S57),"",VLOOKUP(S57,ComboValue!$N$2:$O$68,2,FALSE) &amp; ",") &amp; IF(ISBLANK(T57),"",VLOOKUP(T57,ComboValue!$N$2:$O$68,2,FALSE) &amp; ",") &amp; IF(ISBLANK(U57),"",VLOOKUP(U57,ComboValue!$N$2:$O$68,2,FALSE) &amp; ",") &amp; IF(ISBLANK(V57),"",VLOOKUP(V57,ComboValue!$N$2:$O$68,2,FALSE) &amp; ",") &amp; IF(ISBLANK(W57),"",VLOOKUP(W57,ComboValue!$N$2:$O$68,2,FALSE) &amp; ",") &amp; IF(ISBLANK(X57),"",VLOOKUP(X57,ComboValue!$N$2:$O$68,2,FALSE) &amp; ",") &amp; IF(ISBLANK(Y57),"",VLOOKUP(Y57,ComboValue!$N$2:$O$68,2,FALSE) &amp; ",") &amp; IF(ISBLANK(Z57),"",VLOOKUP(Z57,ComboValue!$N$2:$O$68,2,FALSE) &amp; ",") &amp; IF(ISBLANK(AA57),"",VLOOKUP(AA57,ComboValue!$N$2:$O$68,2,FALSE) &amp; ",") &amp; IF(ISBLANK(AB57),"",VLOOKUP(AB57,ComboValue!$N$2:$O$68,2,FALSE) &amp; ",") &amp; IF(ISBLANK(AC57),"",VLOOKUP(AC57,ComboValue!$N$2:$O$68,2,FALSE) &amp; ",") &amp; IF(ISBLANK(AD57),"",VLOOKUP(AD57,ComboValue!$N$2:$O$68,2,FALSE) &amp; ",") &amp; IF(ISBLANK(AE57),"",VLOOKUP(AE57,ComboValue!$N$2:$O$68,2,FALSE) &amp; ",") &amp; IF(ISBLANK(AF57),"",VLOOKUP(AF57,ComboValue!$N$2:$O$68,2,FALSE) &amp; ",") &amp; IF(ISBLANK(AG57),"",VLOOKUP(AG57,ComboValue!$N$2:$O$68,2,FALSE) &amp; ",") &amp; IF(ISBLANK(AH57),"",VLOOKUP(AH57,ComboValue!$N$2:$O$68,2,FALSE) &amp; ",") &amp; IF(ISBLANK(AI57),"",VLOOKUP(AI57,ComboValue!$N$2:$O$68,2,FALSE) &amp; ",") &amp; IF(ISBLANK(AJ57),"",VLOOKUP(AJ57,ComboValue!$N$2:$O$68,2,FALSE) &amp; ",") &amp; IF(ISBLANK(AK57),"",VLOOKUP(AK57,ComboValue!$N$2:$O$68,2,FALSE) &amp; ",") &amp; IF(ISBLANK(AL57),"",VLOOKUP(AL57,ComboValue!$N$2:$O$68,2,FALSE) &amp; ",") &amp; IF(ISBLANK(AM57),"",VLOOKUP(AM57,ComboValue!$N$2:$O$68,2,FALSE) &amp; ",") &amp; IF(ISBLANK(AN57),"",VLOOKUP(AN57,ComboValue!$N$2:$O$68,2,FALSE) &amp; ",") &amp; IF(ISBLANK(AO57),"",VLOOKUP(AO57,ComboValue!$N$2:$O$68,2,FALSE) &amp; ",") &amp; IF(ISBLANK(AP57),"",VLOOKUP(AP57,ComboValue!$N$2:$O$68,2,FALSE) &amp; ",") &amp; IF(ISBLANK(AQ57),"",VLOOKUP(AQ57,ComboValue!$N$2:$O$68,2,FALSE) &amp; ",") &amp; IF(ISBLANK(AR57),"",VLOOKUP(AR57,ComboValue!$N$2:$O$68,2,FALSE) &amp; ",") &amp; IF(ISBLANK(AS57),"",VLOOKUP(AS57,ComboValue!$N$2:$O$68,2,FALSE) &amp; ",") &amp; IF(ISBLANK(AT57),"",VLOOKUP(AT57,ComboValue!$N$2:$O$68,2,FALSE) &amp; ",")</f>
        <v/>
      </c>
      <c r="AZ57" s="162" t="str">
        <f t="shared" si="2"/>
        <v/>
      </c>
      <c r="BA57" s="120"/>
      <c r="BB57" s="135" t="str">
        <f t="shared" si="3"/>
        <v/>
      </c>
      <c r="BC57" s="136" t="str">
        <f t="shared" si="4"/>
        <v/>
      </c>
      <c r="BD57" s="136" t="str">
        <f t="shared" si="5"/>
        <v/>
      </c>
      <c r="BE57" s="136" t="str">
        <f t="shared" si="6"/>
        <v/>
      </c>
      <c r="BF57" s="136" t="str">
        <f t="shared" si="7"/>
        <v/>
      </c>
      <c r="BG57" s="136" t="str">
        <f t="shared" si="8"/>
        <v/>
      </c>
      <c r="BH57" s="136" t="str">
        <f t="shared" si="9"/>
        <v/>
      </c>
      <c r="BI57" s="136" t="str">
        <f t="shared" si="10"/>
        <v/>
      </c>
      <c r="BJ57" s="136" t="str">
        <f t="shared" si="11"/>
        <v/>
      </c>
      <c r="BK57" s="136" t="str">
        <f t="shared" si="12"/>
        <v/>
      </c>
      <c r="BL57" s="136" t="str">
        <f t="shared" si="13"/>
        <v/>
      </c>
      <c r="BM57" s="136" t="str">
        <f t="shared" si="14"/>
        <v/>
      </c>
      <c r="BN57" s="136" t="str">
        <f t="shared" si="15"/>
        <v/>
      </c>
      <c r="BO57" s="136" t="str">
        <f t="shared" si="16"/>
        <v/>
      </c>
      <c r="BP57" s="136" t="str">
        <f t="shared" si="17"/>
        <v/>
      </c>
      <c r="BQ57" s="136" t="str">
        <f t="shared" si="18"/>
        <v/>
      </c>
      <c r="BR57" s="136" t="str">
        <f t="shared" si="19"/>
        <v/>
      </c>
      <c r="BS57" s="136" t="str">
        <f t="shared" si="20"/>
        <v/>
      </c>
      <c r="BT57" s="136" t="str">
        <f t="shared" si="21"/>
        <v/>
      </c>
      <c r="BU57" s="136" t="str">
        <f t="shared" si="22"/>
        <v/>
      </c>
      <c r="BV57" s="136" t="str">
        <f t="shared" si="23"/>
        <v/>
      </c>
      <c r="BW57" s="136" t="str">
        <f t="shared" si="24"/>
        <v/>
      </c>
      <c r="BX57" s="136" t="str">
        <f t="shared" si="25"/>
        <v/>
      </c>
      <c r="BY57" s="136" t="str">
        <f t="shared" si="26"/>
        <v/>
      </c>
      <c r="BZ57" s="136" t="str">
        <f t="shared" si="27"/>
        <v/>
      </c>
      <c r="CA57" s="137" t="str">
        <f t="shared" si="28"/>
        <v/>
      </c>
      <c r="CB57" s="135" t="str">
        <f t="shared" si="29"/>
        <v/>
      </c>
      <c r="CC57" s="136" t="str">
        <f t="shared" si="30"/>
        <v/>
      </c>
      <c r="CD57" s="136" t="str">
        <f t="shared" si="31"/>
        <v/>
      </c>
      <c r="CE57" s="136" t="str">
        <f t="shared" si="32"/>
        <v/>
      </c>
      <c r="CF57" s="136" t="str">
        <f t="shared" si="33"/>
        <v/>
      </c>
      <c r="CG57" s="136" t="str">
        <f t="shared" si="34"/>
        <v/>
      </c>
      <c r="CH57" s="136" t="str">
        <f t="shared" si="35"/>
        <v/>
      </c>
      <c r="CI57" s="136" t="str">
        <f t="shared" si="36"/>
        <v/>
      </c>
      <c r="CJ57" s="136" t="str">
        <f t="shared" si="37"/>
        <v/>
      </c>
      <c r="CK57" s="137" t="str">
        <f t="shared" si="38"/>
        <v/>
      </c>
      <c r="CL57" s="135" t="str">
        <f t="shared" si="39"/>
        <v/>
      </c>
      <c r="CM57" s="136" t="str">
        <f t="shared" si="40"/>
        <v/>
      </c>
      <c r="CN57" s="136" t="str">
        <f t="shared" si="41"/>
        <v/>
      </c>
      <c r="CO57" s="137" t="str">
        <f t="shared" si="42"/>
        <v/>
      </c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</row>
    <row r="58" spans="1:106" ht="17.399999999999999" thickTop="1" thickBot="1" x14ac:dyDescent="0.45">
      <c r="A58" s="7">
        <v>53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0"/>
      <c r="M58" s="10"/>
      <c r="N58" s="10"/>
      <c r="O58" s="209" t="str">
        <f xml:space="preserve"> IF(ISBLANK(L58),"",VLOOKUP(L58,ComboValue!$E$3:$I$15,5,FALSE))</f>
        <v/>
      </c>
      <c r="P58" s="10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35" t="str">
        <f xml:space="preserve"> IF(ISBLANK(C58),"",VLOOKUP(C58,ComboValue!$B$2:$C$11,2,FALSE) &amp; ",") &amp; IF(ISBLANK(D58),"",VLOOKUP(D58,ComboValue!$B$2:$C$11,2,FALSE) &amp; ",") &amp; IF(ISBLANK(E58),"",VLOOKUP(E58,ComboValue!$B$2:$C$11,2,FALSE) &amp; ",") &amp; IF(ISBLANK(F58),"",VLOOKUP(F58,ComboValue!$B$2:$C$11,2,FALSE) &amp; ",") &amp; IF(ISBLANK(G58),"",VLOOKUP(G58,ComboValue!$B$2:$C$11,2,FALSE) &amp; ",") &amp; IF(ISBLANK(H58),"",VLOOKUP(H58,ComboValue!$B$2:$C$11,2,FALSE) &amp; ",") &amp; IF(ISBLANK(I58),"",VLOOKUP(I58,ComboValue!$B$2:$C$11,2,FALSE) &amp; ",") &amp; IF(ISBLANK(J58),"",VLOOKUP(J58,ComboValue!$B$2:$C$11,2,FALSE) &amp; ",") &amp; IF(ISBLANK(K58),"",VLOOKUP(K58,ComboValue!$B$2:$C$11,2,FALSE) &amp; ",")</f>
        <v/>
      </c>
      <c r="AV58" s="136" t="str">
        <f t="shared" si="1"/>
        <v>Tous_Nl</v>
      </c>
      <c r="AW58" s="136" t="str">
        <f>IF(ISBLANK(L58),"",VLOOKUP(L58,ComboValue!$E$2:$G$15,3,FALSE))</f>
        <v/>
      </c>
      <c r="AX58" s="136" t="str">
        <f>IF(ISBLANK(M58),"",VLOOKUP(M58,ComboValue!$K$2:$L$5,2,FALSE))</f>
        <v/>
      </c>
      <c r="AY58" s="161" t="str">
        <f>IF(ISBLANK(Q58),"",VLOOKUP(Q58,ComboValue!$N$2:$O$68,2,FALSE) &amp; ",") &amp; IF(ISBLANK(R58),"",VLOOKUP(R58,ComboValue!$N$2:$O$68,2,FALSE) &amp; ",") &amp; IF(ISBLANK(S58),"",VLOOKUP(S58,ComboValue!$N$2:$O$68,2,FALSE) &amp; ",") &amp; IF(ISBLANK(T58),"",VLOOKUP(T58,ComboValue!$N$2:$O$68,2,FALSE) &amp; ",") &amp; IF(ISBLANK(U58),"",VLOOKUP(U58,ComboValue!$N$2:$O$68,2,FALSE) &amp; ",") &amp; IF(ISBLANK(V58),"",VLOOKUP(V58,ComboValue!$N$2:$O$68,2,FALSE) &amp; ",") &amp; IF(ISBLANK(W58),"",VLOOKUP(W58,ComboValue!$N$2:$O$68,2,FALSE) &amp; ",") &amp; IF(ISBLANK(X58),"",VLOOKUP(X58,ComboValue!$N$2:$O$68,2,FALSE) &amp; ",") &amp; IF(ISBLANK(Y58),"",VLOOKUP(Y58,ComboValue!$N$2:$O$68,2,FALSE) &amp; ",") &amp; IF(ISBLANK(Z58),"",VLOOKUP(Z58,ComboValue!$N$2:$O$68,2,FALSE) &amp; ",") &amp; IF(ISBLANK(AA58),"",VLOOKUP(AA58,ComboValue!$N$2:$O$68,2,FALSE) &amp; ",") &amp; IF(ISBLANK(AB58),"",VLOOKUP(AB58,ComboValue!$N$2:$O$68,2,FALSE) &amp; ",") &amp; IF(ISBLANK(AC58),"",VLOOKUP(AC58,ComboValue!$N$2:$O$68,2,FALSE) &amp; ",") &amp; IF(ISBLANK(AD58),"",VLOOKUP(AD58,ComboValue!$N$2:$O$68,2,FALSE) &amp; ",") &amp; IF(ISBLANK(AE58),"",VLOOKUP(AE58,ComboValue!$N$2:$O$68,2,FALSE) &amp; ",") &amp; IF(ISBLANK(AF58),"",VLOOKUP(AF58,ComboValue!$N$2:$O$68,2,FALSE) &amp; ",") &amp; IF(ISBLANK(AG58),"",VLOOKUP(AG58,ComboValue!$N$2:$O$68,2,FALSE) &amp; ",") &amp; IF(ISBLANK(AH58),"",VLOOKUP(AH58,ComboValue!$N$2:$O$68,2,FALSE) &amp; ",") &amp; IF(ISBLANK(AI58),"",VLOOKUP(AI58,ComboValue!$N$2:$O$68,2,FALSE) &amp; ",") &amp; IF(ISBLANK(AJ58),"",VLOOKUP(AJ58,ComboValue!$N$2:$O$68,2,FALSE) &amp; ",") &amp; IF(ISBLANK(AK58),"",VLOOKUP(AK58,ComboValue!$N$2:$O$68,2,FALSE) &amp; ",") &amp; IF(ISBLANK(AL58),"",VLOOKUP(AL58,ComboValue!$N$2:$O$68,2,FALSE) &amp; ",") &amp; IF(ISBLANK(AM58),"",VLOOKUP(AM58,ComboValue!$N$2:$O$68,2,FALSE) &amp; ",") &amp; IF(ISBLANK(AN58),"",VLOOKUP(AN58,ComboValue!$N$2:$O$68,2,FALSE) &amp; ",") &amp; IF(ISBLANK(AO58),"",VLOOKUP(AO58,ComboValue!$N$2:$O$68,2,FALSE) &amp; ",") &amp; IF(ISBLANK(AP58),"",VLOOKUP(AP58,ComboValue!$N$2:$O$68,2,FALSE) &amp; ",") &amp; IF(ISBLANK(AQ58),"",VLOOKUP(AQ58,ComboValue!$N$2:$O$68,2,FALSE) &amp; ",") &amp; IF(ISBLANK(AR58),"",VLOOKUP(AR58,ComboValue!$N$2:$O$68,2,FALSE) &amp; ",") &amp; IF(ISBLANK(AS58),"",VLOOKUP(AS58,ComboValue!$N$2:$O$68,2,FALSE) &amp; ",") &amp; IF(ISBLANK(AT58),"",VLOOKUP(AT58,ComboValue!$N$2:$O$68,2,FALSE) &amp; ",")</f>
        <v/>
      </c>
      <c r="AZ58" s="162" t="str">
        <f t="shared" si="2"/>
        <v/>
      </c>
      <c r="BA58" s="120"/>
      <c r="BB58" s="135" t="str">
        <f t="shared" si="3"/>
        <v/>
      </c>
      <c r="BC58" s="136" t="str">
        <f t="shared" si="4"/>
        <v/>
      </c>
      <c r="BD58" s="136" t="str">
        <f t="shared" si="5"/>
        <v/>
      </c>
      <c r="BE58" s="136" t="str">
        <f t="shared" si="6"/>
        <v/>
      </c>
      <c r="BF58" s="136" t="str">
        <f t="shared" si="7"/>
        <v/>
      </c>
      <c r="BG58" s="136" t="str">
        <f t="shared" si="8"/>
        <v/>
      </c>
      <c r="BH58" s="136" t="str">
        <f t="shared" si="9"/>
        <v/>
      </c>
      <c r="BI58" s="136" t="str">
        <f t="shared" si="10"/>
        <v/>
      </c>
      <c r="BJ58" s="136" t="str">
        <f t="shared" si="11"/>
        <v/>
      </c>
      <c r="BK58" s="136" t="str">
        <f t="shared" si="12"/>
        <v/>
      </c>
      <c r="BL58" s="136" t="str">
        <f t="shared" si="13"/>
        <v/>
      </c>
      <c r="BM58" s="136" t="str">
        <f t="shared" si="14"/>
        <v/>
      </c>
      <c r="BN58" s="136" t="str">
        <f t="shared" si="15"/>
        <v/>
      </c>
      <c r="BO58" s="136" t="str">
        <f t="shared" si="16"/>
        <v/>
      </c>
      <c r="BP58" s="136" t="str">
        <f t="shared" si="17"/>
        <v/>
      </c>
      <c r="BQ58" s="136" t="str">
        <f t="shared" si="18"/>
        <v/>
      </c>
      <c r="BR58" s="136" t="str">
        <f t="shared" si="19"/>
        <v/>
      </c>
      <c r="BS58" s="136" t="str">
        <f t="shared" si="20"/>
        <v/>
      </c>
      <c r="BT58" s="136" t="str">
        <f t="shared" si="21"/>
        <v/>
      </c>
      <c r="BU58" s="136" t="str">
        <f t="shared" si="22"/>
        <v/>
      </c>
      <c r="BV58" s="136" t="str">
        <f t="shared" si="23"/>
        <v/>
      </c>
      <c r="BW58" s="136" t="str">
        <f t="shared" si="24"/>
        <v/>
      </c>
      <c r="BX58" s="136" t="str">
        <f t="shared" si="25"/>
        <v/>
      </c>
      <c r="BY58" s="136" t="str">
        <f t="shared" si="26"/>
        <v/>
      </c>
      <c r="BZ58" s="136" t="str">
        <f t="shared" si="27"/>
        <v/>
      </c>
      <c r="CA58" s="137" t="str">
        <f t="shared" si="28"/>
        <v/>
      </c>
      <c r="CB58" s="135" t="str">
        <f t="shared" si="29"/>
        <v/>
      </c>
      <c r="CC58" s="136" t="str">
        <f t="shared" si="30"/>
        <v/>
      </c>
      <c r="CD58" s="136" t="str">
        <f t="shared" si="31"/>
        <v/>
      </c>
      <c r="CE58" s="136" t="str">
        <f t="shared" si="32"/>
        <v/>
      </c>
      <c r="CF58" s="136" t="str">
        <f t="shared" si="33"/>
        <v/>
      </c>
      <c r="CG58" s="136" t="str">
        <f t="shared" si="34"/>
        <v/>
      </c>
      <c r="CH58" s="136" t="str">
        <f t="shared" si="35"/>
        <v/>
      </c>
      <c r="CI58" s="136" t="str">
        <f t="shared" si="36"/>
        <v/>
      </c>
      <c r="CJ58" s="136" t="str">
        <f t="shared" si="37"/>
        <v/>
      </c>
      <c r="CK58" s="137" t="str">
        <f t="shared" si="38"/>
        <v/>
      </c>
      <c r="CL58" s="135" t="str">
        <f t="shared" si="39"/>
        <v/>
      </c>
      <c r="CM58" s="136" t="str">
        <f t="shared" si="40"/>
        <v/>
      </c>
      <c r="CN58" s="136" t="str">
        <f t="shared" si="41"/>
        <v/>
      </c>
      <c r="CO58" s="137" t="str">
        <f t="shared" si="42"/>
        <v/>
      </c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  <c r="DB58" s="120"/>
    </row>
    <row r="59" spans="1:106" ht="17.399999999999999" thickTop="1" thickBot="1" x14ac:dyDescent="0.45">
      <c r="A59" s="7">
        <v>54</v>
      </c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0"/>
      <c r="M59" s="10"/>
      <c r="N59" s="10"/>
      <c r="O59" s="209" t="str">
        <f xml:space="preserve"> IF(ISBLANK(L59),"",VLOOKUP(L59,ComboValue!$E$3:$I$15,5,FALSE))</f>
        <v/>
      </c>
      <c r="P59" s="10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35" t="str">
        <f xml:space="preserve"> IF(ISBLANK(C59),"",VLOOKUP(C59,ComboValue!$B$2:$C$11,2,FALSE) &amp; ",") &amp; IF(ISBLANK(D59),"",VLOOKUP(D59,ComboValue!$B$2:$C$11,2,FALSE) &amp; ",") &amp; IF(ISBLANK(E59),"",VLOOKUP(E59,ComboValue!$B$2:$C$11,2,FALSE) &amp; ",") &amp; IF(ISBLANK(F59),"",VLOOKUP(F59,ComboValue!$B$2:$C$11,2,FALSE) &amp; ",") &amp; IF(ISBLANK(G59),"",VLOOKUP(G59,ComboValue!$B$2:$C$11,2,FALSE) &amp; ",") &amp; IF(ISBLANK(H59),"",VLOOKUP(H59,ComboValue!$B$2:$C$11,2,FALSE) &amp; ",") &amp; IF(ISBLANK(I59),"",VLOOKUP(I59,ComboValue!$B$2:$C$11,2,FALSE) &amp; ",") &amp; IF(ISBLANK(J59),"",VLOOKUP(J59,ComboValue!$B$2:$C$11,2,FALSE) &amp; ",") &amp; IF(ISBLANK(K59),"",VLOOKUP(K59,ComboValue!$B$2:$C$11,2,FALSE) &amp; ",")</f>
        <v/>
      </c>
      <c r="AV59" s="136" t="str">
        <f t="shared" si="1"/>
        <v>Tous_Nl</v>
      </c>
      <c r="AW59" s="136" t="str">
        <f>IF(ISBLANK(L59),"",VLOOKUP(L59,ComboValue!$E$2:$G$15,3,FALSE))</f>
        <v/>
      </c>
      <c r="AX59" s="136" t="str">
        <f>IF(ISBLANK(M59),"",VLOOKUP(M59,ComboValue!$K$2:$L$5,2,FALSE))</f>
        <v/>
      </c>
      <c r="AY59" s="161" t="str">
        <f>IF(ISBLANK(Q59),"",VLOOKUP(Q59,ComboValue!$N$2:$O$68,2,FALSE) &amp; ",") &amp; IF(ISBLANK(R59),"",VLOOKUP(R59,ComboValue!$N$2:$O$68,2,FALSE) &amp; ",") &amp; IF(ISBLANK(S59),"",VLOOKUP(S59,ComboValue!$N$2:$O$68,2,FALSE) &amp; ",") &amp; IF(ISBLANK(T59),"",VLOOKUP(T59,ComboValue!$N$2:$O$68,2,FALSE) &amp; ",") &amp; IF(ISBLANK(U59),"",VLOOKUP(U59,ComboValue!$N$2:$O$68,2,FALSE) &amp; ",") &amp; IF(ISBLANK(V59),"",VLOOKUP(V59,ComboValue!$N$2:$O$68,2,FALSE) &amp; ",") &amp; IF(ISBLANK(W59),"",VLOOKUP(W59,ComboValue!$N$2:$O$68,2,FALSE) &amp; ",") &amp; IF(ISBLANK(X59),"",VLOOKUP(X59,ComboValue!$N$2:$O$68,2,FALSE) &amp; ",") &amp; IF(ISBLANK(Y59),"",VLOOKUP(Y59,ComboValue!$N$2:$O$68,2,FALSE) &amp; ",") &amp; IF(ISBLANK(Z59),"",VLOOKUP(Z59,ComboValue!$N$2:$O$68,2,FALSE) &amp; ",") &amp; IF(ISBLANK(AA59),"",VLOOKUP(AA59,ComboValue!$N$2:$O$68,2,FALSE) &amp; ",") &amp; IF(ISBLANK(AB59),"",VLOOKUP(AB59,ComboValue!$N$2:$O$68,2,FALSE) &amp; ",") &amp; IF(ISBLANK(AC59),"",VLOOKUP(AC59,ComboValue!$N$2:$O$68,2,FALSE) &amp; ",") &amp; IF(ISBLANK(AD59),"",VLOOKUP(AD59,ComboValue!$N$2:$O$68,2,FALSE) &amp; ",") &amp; IF(ISBLANK(AE59),"",VLOOKUP(AE59,ComboValue!$N$2:$O$68,2,FALSE) &amp; ",") &amp; IF(ISBLANK(AF59),"",VLOOKUP(AF59,ComboValue!$N$2:$O$68,2,FALSE) &amp; ",") &amp; IF(ISBLANK(AG59),"",VLOOKUP(AG59,ComboValue!$N$2:$O$68,2,FALSE) &amp; ",") &amp; IF(ISBLANK(AH59),"",VLOOKUP(AH59,ComboValue!$N$2:$O$68,2,FALSE) &amp; ",") &amp; IF(ISBLANK(AI59),"",VLOOKUP(AI59,ComboValue!$N$2:$O$68,2,FALSE) &amp; ",") &amp; IF(ISBLANK(AJ59),"",VLOOKUP(AJ59,ComboValue!$N$2:$O$68,2,FALSE) &amp; ",") &amp; IF(ISBLANK(AK59),"",VLOOKUP(AK59,ComboValue!$N$2:$O$68,2,FALSE) &amp; ",") &amp; IF(ISBLANK(AL59),"",VLOOKUP(AL59,ComboValue!$N$2:$O$68,2,FALSE) &amp; ",") &amp; IF(ISBLANK(AM59),"",VLOOKUP(AM59,ComboValue!$N$2:$O$68,2,FALSE) &amp; ",") &amp; IF(ISBLANK(AN59),"",VLOOKUP(AN59,ComboValue!$N$2:$O$68,2,FALSE) &amp; ",") &amp; IF(ISBLANK(AO59),"",VLOOKUP(AO59,ComboValue!$N$2:$O$68,2,FALSE) &amp; ",") &amp; IF(ISBLANK(AP59),"",VLOOKUP(AP59,ComboValue!$N$2:$O$68,2,FALSE) &amp; ",") &amp; IF(ISBLANK(AQ59),"",VLOOKUP(AQ59,ComboValue!$N$2:$O$68,2,FALSE) &amp; ",") &amp; IF(ISBLANK(AR59),"",VLOOKUP(AR59,ComboValue!$N$2:$O$68,2,FALSE) &amp; ",") &amp; IF(ISBLANK(AS59),"",VLOOKUP(AS59,ComboValue!$N$2:$O$68,2,FALSE) &amp; ",") &amp; IF(ISBLANK(AT59),"",VLOOKUP(AT59,ComboValue!$N$2:$O$68,2,FALSE) &amp; ",")</f>
        <v/>
      </c>
      <c r="AZ59" s="162" t="str">
        <f t="shared" si="2"/>
        <v/>
      </c>
      <c r="BA59" s="120"/>
      <c r="BB59" s="135" t="str">
        <f t="shared" si="3"/>
        <v/>
      </c>
      <c r="BC59" s="136" t="str">
        <f t="shared" si="4"/>
        <v/>
      </c>
      <c r="BD59" s="136" t="str">
        <f t="shared" si="5"/>
        <v/>
      </c>
      <c r="BE59" s="136" t="str">
        <f t="shared" si="6"/>
        <v/>
      </c>
      <c r="BF59" s="136" t="str">
        <f t="shared" si="7"/>
        <v/>
      </c>
      <c r="BG59" s="136" t="str">
        <f t="shared" si="8"/>
        <v/>
      </c>
      <c r="BH59" s="136" t="str">
        <f t="shared" si="9"/>
        <v/>
      </c>
      <c r="BI59" s="136" t="str">
        <f t="shared" si="10"/>
        <v/>
      </c>
      <c r="BJ59" s="136" t="str">
        <f t="shared" si="11"/>
        <v/>
      </c>
      <c r="BK59" s="136" t="str">
        <f t="shared" si="12"/>
        <v/>
      </c>
      <c r="BL59" s="136" t="str">
        <f t="shared" si="13"/>
        <v/>
      </c>
      <c r="BM59" s="136" t="str">
        <f t="shared" si="14"/>
        <v/>
      </c>
      <c r="BN59" s="136" t="str">
        <f t="shared" si="15"/>
        <v/>
      </c>
      <c r="BO59" s="136" t="str">
        <f t="shared" si="16"/>
        <v/>
      </c>
      <c r="BP59" s="136" t="str">
        <f t="shared" si="17"/>
        <v/>
      </c>
      <c r="BQ59" s="136" t="str">
        <f t="shared" si="18"/>
        <v/>
      </c>
      <c r="BR59" s="136" t="str">
        <f t="shared" si="19"/>
        <v/>
      </c>
      <c r="BS59" s="136" t="str">
        <f t="shared" si="20"/>
        <v/>
      </c>
      <c r="BT59" s="136" t="str">
        <f t="shared" si="21"/>
        <v/>
      </c>
      <c r="BU59" s="136" t="str">
        <f t="shared" si="22"/>
        <v/>
      </c>
      <c r="BV59" s="136" t="str">
        <f t="shared" si="23"/>
        <v/>
      </c>
      <c r="BW59" s="136" t="str">
        <f t="shared" si="24"/>
        <v/>
      </c>
      <c r="BX59" s="136" t="str">
        <f t="shared" si="25"/>
        <v/>
      </c>
      <c r="BY59" s="136" t="str">
        <f t="shared" si="26"/>
        <v/>
      </c>
      <c r="BZ59" s="136" t="str">
        <f t="shared" si="27"/>
        <v/>
      </c>
      <c r="CA59" s="137" t="str">
        <f t="shared" si="28"/>
        <v/>
      </c>
      <c r="CB59" s="135" t="str">
        <f t="shared" si="29"/>
        <v/>
      </c>
      <c r="CC59" s="136" t="str">
        <f t="shared" si="30"/>
        <v/>
      </c>
      <c r="CD59" s="136" t="str">
        <f t="shared" si="31"/>
        <v/>
      </c>
      <c r="CE59" s="136" t="str">
        <f t="shared" si="32"/>
        <v/>
      </c>
      <c r="CF59" s="136" t="str">
        <f t="shared" si="33"/>
        <v/>
      </c>
      <c r="CG59" s="136" t="str">
        <f t="shared" si="34"/>
        <v/>
      </c>
      <c r="CH59" s="136" t="str">
        <f t="shared" si="35"/>
        <v/>
      </c>
      <c r="CI59" s="136" t="str">
        <f t="shared" si="36"/>
        <v/>
      </c>
      <c r="CJ59" s="136" t="str">
        <f t="shared" si="37"/>
        <v/>
      </c>
      <c r="CK59" s="137" t="str">
        <f t="shared" si="38"/>
        <v/>
      </c>
      <c r="CL59" s="135" t="str">
        <f t="shared" si="39"/>
        <v/>
      </c>
      <c r="CM59" s="136" t="str">
        <f t="shared" si="40"/>
        <v/>
      </c>
      <c r="CN59" s="136" t="str">
        <f t="shared" si="41"/>
        <v/>
      </c>
      <c r="CO59" s="137" t="str">
        <f t="shared" si="42"/>
        <v/>
      </c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</row>
    <row r="60" spans="1:106" ht="17.399999999999999" thickTop="1" thickBot="1" x14ac:dyDescent="0.45">
      <c r="A60" s="7">
        <v>55</v>
      </c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0"/>
      <c r="M60" s="10"/>
      <c r="N60" s="10"/>
      <c r="O60" s="209" t="str">
        <f xml:space="preserve"> IF(ISBLANK(L60),"",VLOOKUP(L60,ComboValue!$E$3:$I$15,5,FALSE))</f>
        <v/>
      </c>
      <c r="P60" s="10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35" t="str">
        <f xml:space="preserve"> IF(ISBLANK(C60),"",VLOOKUP(C60,ComboValue!$B$2:$C$11,2,FALSE) &amp; ",") &amp; IF(ISBLANK(D60),"",VLOOKUP(D60,ComboValue!$B$2:$C$11,2,FALSE) &amp; ",") &amp; IF(ISBLANK(E60),"",VLOOKUP(E60,ComboValue!$B$2:$C$11,2,FALSE) &amp; ",") &amp; IF(ISBLANK(F60),"",VLOOKUP(F60,ComboValue!$B$2:$C$11,2,FALSE) &amp; ",") &amp; IF(ISBLANK(G60),"",VLOOKUP(G60,ComboValue!$B$2:$C$11,2,FALSE) &amp; ",") &amp; IF(ISBLANK(H60),"",VLOOKUP(H60,ComboValue!$B$2:$C$11,2,FALSE) &amp; ",") &amp; IF(ISBLANK(I60),"",VLOOKUP(I60,ComboValue!$B$2:$C$11,2,FALSE) &amp; ",") &amp; IF(ISBLANK(J60),"",VLOOKUP(J60,ComboValue!$B$2:$C$11,2,FALSE) &amp; ",") &amp; IF(ISBLANK(K60),"",VLOOKUP(K60,ComboValue!$B$2:$C$11,2,FALSE) &amp; ",")</f>
        <v/>
      </c>
      <c r="AV60" s="136" t="str">
        <f t="shared" si="1"/>
        <v>Tous_Nl</v>
      </c>
      <c r="AW60" s="136" t="str">
        <f>IF(ISBLANK(L60),"",VLOOKUP(L60,ComboValue!$E$2:$G$15,3,FALSE))</f>
        <v/>
      </c>
      <c r="AX60" s="136" t="str">
        <f>IF(ISBLANK(M60),"",VLOOKUP(M60,ComboValue!$K$2:$L$5,2,FALSE))</f>
        <v/>
      </c>
      <c r="AY60" s="161" t="str">
        <f>IF(ISBLANK(Q60),"",VLOOKUP(Q60,ComboValue!$N$2:$O$68,2,FALSE) &amp; ",") &amp; IF(ISBLANK(R60),"",VLOOKUP(R60,ComboValue!$N$2:$O$68,2,FALSE) &amp; ",") &amp; IF(ISBLANK(S60),"",VLOOKUP(S60,ComboValue!$N$2:$O$68,2,FALSE) &amp; ",") &amp; IF(ISBLANK(T60),"",VLOOKUP(T60,ComboValue!$N$2:$O$68,2,FALSE) &amp; ",") &amp; IF(ISBLANK(U60),"",VLOOKUP(U60,ComboValue!$N$2:$O$68,2,FALSE) &amp; ",") &amp; IF(ISBLANK(V60),"",VLOOKUP(V60,ComboValue!$N$2:$O$68,2,FALSE) &amp; ",") &amp; IF(ISBLANK(W60),"",VLOOKUP(W60,ComboValue!$N$2:$O$68,2,FALSE) &amp; ",") &amp; IF(ISBLANK(X60),"",VLOOKUP(X60,ComboValue!$N$2:$O$68,2,FALSE) &amp; ",") &amp; IF(ISBLANK(Y60),"",VLOOKUP(Y60,ComboValue!$N$2:$O$68,2,FALSE) &amp; ",") &amp; IF(ISBLANK(Z60),"",VLOOKUP(Z60,ComboValue!$N$2:$O$68,2,FALSE) &amp; ",") &amp; IF(ISBLANK(AA60),"",VLOOKUP(AA60,ComboValue!$N$2:$O$68,2,FALSE) &amp; ",") &amp; IF(ISBLANK(AB60),"",VLOOKUP(AB60,ComboValue!$N$2:$O$68,2,FALSE) &amp; ",") &amp; IF(ISBLANK(AC60),"",VLOOKUP(AC60,ComboValue!$N$2:$O$68,2,FALSE) &amp; ",") &amp; IF(ISBLANK(AD60),"",VLOOKUP(AD60,ComboValue!$N$2:$O$68,2,FALSE) &amp; ",") &amp; IF(ISBLANK(AE60),"",VLOOKUP(AE60,ComboValue!$N$2:$O$68,2,FALSE) &amp; ",") &amp; IF(ISBLANK(AF60),"",VLOOKUP(AF60,ComboValue!$N$2:$O$68,2,FALSE) &amp; ",") &amp; IF(ISBLANK(AG60),"",VLOOKUP(AG60,ComboValue!$N$2:$O$68,2,FALSE) &amp; ",") &amp; IF(ISBLANK(AH60),"",VLOOKUP(AH60,ComboValue!$N$2:$O$68,2,FALSE) &amp; ",") &amp; IF(ISBLANK(AI60),"",VLOOKUP(AI60,ComboValue!$N$2:$O$68,2,FALSE) &amp; ",") &amp; IF(ISBLANK(AJ60),"",VLOOKUP(AJ60,ComboValue!$N$2:$O$68,2,FALSE) &amp; ",") &amp; IF(ISBLANK(AK60),"",VLOOKUP(AK60,ComboValue!$N$2:$O$68,2,FALSE) &amp; ",") &amp; IF(ISBLANK(AL60),"",VLOOKUP(AL60,ComboValue!$N$2:$O$68,2,FALSE) &amp; ",") &amp; IF(ISBLANK(AM60),"",VLOOKUP(AM60,ComboValue!$N$2:$O$68,2,FALSE) &amp; ",") &amp; IF(ISBLANK(AN60),"",VLOOKUP(AN60,ComboValue!$N$2:$O$68,2,FALSE) &amp; ",") &amp; IF(ISBLANK(AO60),"",VLOOKUP(AO60,ComboValue!$N$2:$O$68,2,FALSE) &amp; ",") &amp; IF(ISBLANK(AP60),"",VLOOKUP(AP60,ComboValue!$N$2:$O$68,2,FALSE) &amp; ",") &amp; IF(ISBLANK(AQ60),"",VLOOKUP(AQ60,ComboValue!$N$2:$O$68,2,FALSE) &amp; ",") &amp; IF(ISBLANK(AR60),"",VLOOKUP(AR60,ComboValue!$N$2:$O$68,2,FALSE) &amp; ",") &amp; IF(ISBLANK(AS60),"",VLOOKUP(AS60,ComboValue!$N$2:$O$68,2,FALSE) &amp; ",") &amp; IF(ISBLANK(AT60),"",VLOOKUP(AT60,ComboValue!$N$2:$O$68,2,FALSE) &amp; ",")</f>
        <v/>
      </c>
      <c r="AZ60" s="162" t="str">
        <f t="shared" si="2"/>
        <v/>
      </c>
      <c r="BA60" s="120"/>
      <c r="BB60" s="135" t="str">
        <f t="shared" si="3"/>
        <v/>
      </c>
      <c r="BC60" s="136" t="str">
        <f t="shared" si="4"/>
        <v/>
      </c>
      <c r="BD60" s="136" t="str">
        <f t="shared" si="5"/>
        <v/>
      </c>
      <c r="BE60" s="136" t="str">
        <f t="shared" si="6"/>
        <v/>
      </c>
      <c r="BF60" s="136" t="str">
        <f t="shared" si="7"/>
        <v/>
      </c>
      <c r="BG60" s="136" t="str">
        <f t="shared" si="8"/>
        <v/>
      </c>
      <c r="BH60" s="136" t="str">
        <f t="shared" si="9"/>
        <v/>
      </c>
      <c r="BI60" s="136" t="str">
        <f t="shared" si="10"/>
        <v/>
      </c>
      <c r="BJ60" s="136" t="str">
        <f t="shared" si="11"/>
        <v/>
      </c>
      <c r="BK60" s="136" t="str">
        <f t="shared" si="12"/>
        <v/>
      </c>
      <c r="BL60" s="136" t="str">
        <f t="shared" si="13"/>
        <v/>
      </c>
      <c r="BM60" s="136" t="str">
        <f t="shared" si="14"/>
        <v/>
      </c>
      <c r="BN60" s="136" t="str">
        <f t="shared" si="15"/>
        <v/>
      </c>
      <c r="BO60" s="136" t="str">
        <f t="shared" si="16"/>
        <v/>
      </c>
      <c r="BP60" s="136" t="str">
        <f t="shared" si="17"/>
        <v/>
      </c>
      <c r="BQ60" s="136" t="str">
        <f t="shared" si="18"/>
        <v/>
      </c>
      <c r="BR60" s="136" t="str">
        <f t="shared" si="19"/>
        <v/>
      </c>
      <c r="BS60" s="136" t="str">
        <f t="shared" si="20"/>
        <v/>
      </c>
      <c r="BT60" s="136" t="str">
        <f t="shared" si="21"/>
        <v/>
      </c>
      <c r="BU60" s="136" t="str">
        <f t="shared" si="22"/>
        <v/>
      </c>
      <c r="BV60" s="136" t="str">
        <f t="shared" si="23"/>
        <v/>
      </c>
      <c r="BW60" s="136" t="str">
        <f t="shared" si="24"/>
        <v/>
      </c>
      <c r="BX60" s="136" t="str">
        <f t="shared" si="25"/>
        <v/>
      </c>
      <c r="BY60" s="136" t="str">
        <f t="shared" si="26"/>
        <v/>
      </c>
      <c r="BZ60" s="136" t="str">
        <f t="shared" si="27"/>
        <v/>
      </c>
      <c r="CA60" s="137" t="str">
        <f t="shared" si="28"/>
        <v/>
      </c>
      <c r="CB60" s="135" t="str">
        <f t="shared" si="29"/>
        <v/>
      </c>
      <c r="CC60" s="136" t="str">
        <f t="shared" si="30"/>
        <v/>
      </c>
      <c r="CD60" s="136" t="str">
        <f t="shared" si="31"/>
        <v/>
      </c>
      <c r="CE60" s="136" t="str">
        <f t="shared" si="32"/>
        <v/>
      </c>
      <c r="CF60" s="136" t="str">
        <f t="shared" si="33"/>
        <v/>
      </c>
      <c r="CG60" s="136" t="str">
        <f t="shared" si="34"/>
        <v/>
      </c>
      <c r="CH60" s="136" t="str">
        <f t="shared" si="35"/>
        <v/>
      </c>
      <c r="CI60" s="136" t="str">
        <f t="shared" si="36"/>
        <v/>
      </c>
      <c r="CJ60" s="136" t="str">
        <f t="shared" si="37"/>
        <v/>
      </c>
      <c r="CK60" s="137" t="str">
        <f t="shared" si="38"/>
        <v/>
      </c>
      <c r="CL60" s="135" t="str">
        <f t="shared" si="39"/>
        <v/>
      </c>
      <c r="CM60" s="136" t="str">
        <f t="shared" si="40"/>
        <v/>
      </c>
      <c r="CN60" s="136" t="str">
        <f t="shared" si="41"/>
        <v/>
      </c>
      <c r="CO60" s="137" t="str">
        <f t="shared" si="42"/>
        <v/>
      </c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</row>
    <row r="61" spans="1:106" ht="17.399999999999999" thickTop="1" thickBot="1" x14ac:dyDescent="0.45">
      <c r="A61" s="7">
        <v>56</v>
      </c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0"/>
      <c r="M61" s="10"/>
      <c r="N61" s="10"/>
      <c r="O61" s="209" t="str">
        <f xml:space="preserve"> IF(ISBLANK(L61),"",VLOOKUP(L61,ComboValue!$E$3:$I$15,5,FALSE))</f>
        <v/>
      </c>
      <c r="P61" s="10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35" t="str">
        <f xml:space="preserve"> IF(ISBLANK(C61),"",VLOOKUP(C61,ComboValue!$B$2:$C$11,2,FALSE) &amp; ",") &amp; IF(ISBLANK(D61),"",VLOOKUP(D61,ComboValue!$B$2:$C$11,2,FALSE) &amp; ",") &amp; IF(ISBLANK(E61),"",VLOOKUP(E61,ComboValue!$B$2:$C$11,2,FALSE) &amp; ",") &amp; IF(ISBLANK(F61),"",VLOOKUP(F61,ComboValue!$B$2:$C$11,2,FALSE) &amp; ",") &amp; IF(ISBLANK(G61),"",VLOOKUP(G61,ComboValue!$B$2:$C$11,2,FALSE) &amp; ",") &amp; IF(ISBLANK(H61),"",VLOOKUP(H61,ComboValue!$B$2:$C$11,2,FALSE) &amp; ",") &amp; IF(ISBLANK(I61),"",VLOOKUP(I61,ComboValue!$B$2:$C$11,2,FALSE) &amp; ",") &amp; IF(ISBLANK(J61),"",VLOOKUP(J61,ComboValue!$B$2:$C$11,2,FALSE) &amp; ",") &amp; IF(ISBLANK(K61),"",VLOOKUP(K61,ComboValue!$B$2:$C$11,2,FALSE) &amp; ",")</f>
        <v/>
      </c>
      <c r="AV61" s="136" t="str">
        <f t="shared" si="1"/>
        <v>Tous_Nl</v>
      </c>
      <c r="AW61" s="136" t="str">
        <f>IF(ISBLANK(L61),"",VLOOKUP(L61,ComboValue!$E$2:$G$15,3,FALSE))</f>
        <v/>
      </c>
      <c r="AX61" s="136" t="str">
        <f>IF(ISBLANK(M61),"",VLOOKUP(M61,ComboValue!$K$2:$L$5,2,FALSE))</f>
        <v/>
      </c>
      <c r="AY61" s="161" t="str">
        <f>IF(ISBLANK(Q61),"",VLOOKUP(Q61,ComboValue!$N$2:$O$68,2,FALSE) &amp; ",") &amp; IF(ISBLANK(R61),"",VLOOKUP(R61,ComboValue!$N$2:$O$68,2,FALSE) &amp; ",") &amp; IF(ISBLANK(S61),"",VLOOKUP(S61,ComboValue!$N$2:$O$68,2,FALSE) &amp; ",") &amp; IF(ISBLANK(T61),"",VLOOKUP(T61,ComboValue!$N$2:$O$68,2,FALSE) &amp; ",") &amp; IF(ISBLANK(U61),"",VLOOKUP(U61,ComboValue!$N$2:$O$68,2,FALSE) &amp; ",") &amp; IF(ISBLANK(V61),"",VLOOKUP(V61,ComboValue!$N$2:$O$68,2,FALSE) &amp; ",") &amp; IF(ISBLANK(W61),"",VLOOKUP(W61,ComboValue!$N$2:$O$68,2,FALSE) &amp; ",") &amp; IF(ISBLANK(X61),"",VLOOKUP(X61,ComboValue!$N$2:$O$68,2,FALSE) &amp; ",") &amp; IF(ISBLANK(Y61),"",VLOOKUP(Y61,ComboValue!$N$2:$O$68,2,FALSE) &amp; ",") &amp; IF(ISBLANK(Z61),"",VLOOKUP(Z61,ComboValue!$N$2:$O$68,2,FALSE) &amp; ",") &amp; IF(ISBLANK(AA61),"",VLOOKUP(AA61,ComboValue!$N$2:$O$68,2,FALSE) &amp; ",") &amp; IF(ISBLANK(AB61),"",VLOOKUP(AB61,ComboValue!$N$2:$O$68,2,FALSE) &amp; ",") &amp; IF(ISBLANK(AC61),"",VLOOKUP(AC61,ComboValue!$N$2:$O$68,2,FALSE) &amp; ",") &amp; IF(ISBLANK(AD61),"",VLOOKUP(AD61,ComboValue!$N$2:$O$68,2,FALSE) &amp; ",") &amp; IF(ISBLANK(AE61),"",VLOOKUP(AE61,ComboValue!$N$2:$O$68,2,FALSE) &amp; ",") &amp; IF(ISBLANK(AF61),"",VLOOKUP(AF61,ComboValue!$N$2:$O$68,2,FALSE) &amp; ",") &amp; IF(ISBLANK(AG61),"",VLOOKUP(AG61,ComboValue!$N$2:$O$68,2,FALSE) &amp; ",") &amp; IF(ISBLANK(AH61),"",VLOOKUP(AH61,ComboValue!$N$2:$O$68,2,FALSE) &amp; ",") &amp; IF(ISBLANK(AI61),"",VLOOKUP(AI61,ComboValue!$N$2:$O$68,2,FALSE) &amp; ",") &amp; IF(ISBLANK(AJ61),"",VLOOKUP(AJ61,ComboValue!$N$2:$O$68,2,FALSE) &amp; ",") &amp; IF(ISBLANK(AK61),"",VLOOKUP(AK61,ComboValue!$N$2:$O$68,2,FALSE) &amp; ",") &amp; IF(ISBLANK(AL61),"",VLOOKUP(AL61,ComboValue!$N$2:$O$68,2,FALSE) &amp; ",") &amp; IF(ISBLANK(AM61),"",VLOOKUP(AM61,ComboValue!$N$2:$O$68,2,FALSE) &amp; ",") &amp; IF(ISBLANK(AN61),"",VLOOKUP(AN61,ComboValue!$N$2:$O$68,2,FALSE) &amp; ",") &amp; IF(ISBLANK(AO61),"",VLOOKUP(AO61,ComboValue!$N$2:$O$68,2,FALSE) &amp; ",") &amp; IF(ISBLANK(AP61),"",VLOOKUP(AP61,ComboValue!$N$2:$O$68,2,FALSE) &amp; ",") &amp; IF(ISBLANK(AQ61),"",VLOOKUP(AQ61,ComboValue!$N$2:$O$68,2,FALSE) &amp; ",") &amp; IF(ISBLANK(AR61),"",VLOOKUP(AR61,ComboValue!$N$2:$O$68,2,FALSE) &amp; ",") &amp; IF(ISBLANK(AS61),"",VLOOKUP(AS61,ComboValue!$N$2:$O$68,2,FALSE) &amp; ",") &amp; IF(ISBLANK(AT61),"",VLOOKUP(AT61,ComboValue!$N$2:$O$68,2,FALSE) &amp; ",")</f>
        <v/>
      </c>
      <c r="AZ61" s="162" t="str">
        <f t="shared" si="2"/>
        <v/>
      </c>
      <c r="BA61" s="120"/>
      <c r="BB61" s="135" t="str">
        <f t="shared" si="3"/>
        <v/>
      </c>
      <c r="BC61" s="136" t="str">
        <f t="shared" si="4"/>
        <v/>
      </c>
      <c r="BD61" s="136" t="str">
        <f t="shared" si="5"/>
        <v/>
      </c>
      <c r="BE61" s="136" t="str">
        <f t="shared" si="6"/>
        <v/>
      </c>
      <c r="BF61" s="136" t="str">
        <f t="shared" si="7"/>
        <v/>
      </c>
      <c r="BG61" s="136" t="str">
        <f t="shared" si="8"/>
        <v/>
      </c>
      <c r="BH61" s="136" t="str">
        <f t="shared" si="9"/>
        <v/>
      </c>
      <c r="BI61" s="136" t="str">
        <f t="shared" si="10"/>
        <v/>
      </c>
      <c r="BJ61" s="136" t="str">
        <f t="shared" si="11"/>
        <v/>
      </c>
      <c r="BK61" s="136" t="str">
        <f t="shared" si="12"/>
        <v/>
      </c>
      <c r="BL61" s="136" t="str">
        <f t="shared" si="13"/>
        <v/>
      </c>
      <c r="BM61" s="136" t="str">
        <f t="shared" si="14"/>
        <v/>
      </c>
      <c r="BN61" s="136" t="str">
        <f t="shared" si="15"/>
        <v/>
      </c>
      <c r="BO61" s="136" t="str">
        <f t="shared" si="16"/>
        <v/>
      </c>
      <c r="BP61" s="136" t="str">
        <f t="shared" si="17"/>
        <v/>
      </c>
      <c r="BQ61" s="136" t="str">
        <f t="shared" si="18"/>
        <v/>
      </c>
      <c r="BR61" s="136" t="str">
        <f t="shared" si="19"/>
        <v/>
      </c>
      <c r="BS61" s="136" t="str">
        <f t="shared" si="20"/>
        <v/>
      </c>
      <c r="BT61" s="136" t="str">
        <f t="shared" si="21"/>
        <v/>
      </c>
      <c r="BU61" s="136" t="str">
        <f t="shared" si="22"/>
        <v/>
      </c>
      <c r="BV61" s="136" t="str">
        <f t="shared" si="23"/>
        <v/>
      </c>
      <c r="BW61" s="136" t="str">
        <f t="shared" si="24"/>
        <v/>
      </c>
      <c r="BX61" s="136" t="str">
        <f t="shared" si="25"/>
        <v/>
      </c>
      <c r="BY61" s="136" t="str">
        <f t="shared" si="26"/>
        <v/>
      </c>
      <c r="BZ61" s="136" t="str">
        <f t="shared" si="27"/>
        <v/>
      </c>
      <c r="CA61" s="137" t="str">
        <f t="shared" si="28"/>
        <v/>
      </c>
      <c r="CB61" s="135" t="str">
        <f t="shared" si="29"/>
        <v/>
      </c>
      <c r="CC61" s="136" t="str">
        <f t="shared" si="30"/>
        <v/>
      </c>
      <c r="CD61" s="136" t="str">
        <f t="shared" si="31"/>
        <v/>
      </c>
      <c r="CE61" s="136" t="str">
        <f t="shared" si="32"/>
        <v/>
      </c>
      <c r="CF61" s="136" t="str">
        <f t="shared" si="33"/>
        <v/>
      </c>
      <c r="CG61" s="136" t="str">
        <f t="shared" si="34"/>
        <v/>
      </c>
      <c r="CH61" s="136" t="str">
        <f t="shared" si="35"/>
        <v/>
      </c>
      <c r="CI61" s="136" t="str">
        <f t="shared" si="36"/>
        <v/>
      </c>
      <c r="CJ61" s="136" t="str">
        <f t="shared" si="37"/>
        <v/>
      </c>
      <c r="CK61" s="137" t="str">
        <f t="shared" si="38"/>
        <v/>
      </c>
      <c r="CL61" s="135" t="str">
        <f t="shared" si="39"/>
        <v/>
      </c>
      <c r="CM61" s="136" t="str">
        <f t="shared" si="40"/>
        <v/>
      </c>
      <c r="CN61" s="136" t="str">
        <f t="shared" si="41"/>
        <v/>
      </c>
      <c r="CO61" s="137" t="str">
        <f t="shared" si="42"/>
        <v/>
      </c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</row>
    <row r="62" spans="1:106" ht="17.399999999999999" thickTop="1" thickBot="1" x14ac:dyDescent="0.45">
      <c r="A62" s="7">
        <v>57</v>
      </c>
      <c r="B62" s="10"/>
      <c r="C62" s="11"/>
      <c r="D62" s="11"/>
      <c r="E62" s="11"/>
      <c r="F62" s="11"/>
      <c r="G62" s="11"/>
      <c r="H62" s="11"/>
      <c r="I62" s="11"/>
      <c r="J62" s="11"/>
      <c r="K62" s="11"/>
      <c r="L62" s="10"/>
      <c r="M62" s="10"/>
      <c r="N62" s="10"/>
      <c r="O62" s="209" t="str">
        <f xml:space="preserve"> IF(ISBLANK(L62),"",VLOOKUP(L62,ComboValue!$E$3:$I$15,5,FALSE))</f>
        <v/>
      </c>
      <c r="P62" s="10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35" t="str">
        <f xml:space="preserve"> IF(ISBLANK(C62),"",VLOOKUP(C62,ComboValue!$B$2:$C$11,2,FALSE) &amp; ",") &amp; IF(ISBLANK(D62),"",VLOOKUP(D62,ComboValue!$B$2:$C$11,2,FALSE) &amp; ",") &amp; IF(ISBLANK(E62),"",VLOOKUP(E62,ComboValue!$B$2:$C$11,2,FALSE) &amp; ",") &amp; IF(ISBLANK(F62),"",VLOOKUP(F62,ComboValue!$B$2:$C$11,2,FALSE) &amp; ",") &amp; IF(ISBLANK(G62),"",VLOOKUP(G62,ComboValue!$B$2:$C$11,2,FALSE) &amp; ",") &amp; IF(ISBLANK(H62),"",VLOOKUP(H62,ComboValue!$B$2:$C$11,2,FALSE) &amp; ",") &amp; IF(ISBLANK(I62),"",VLOOKUP(I62,ComboValue!$B$2:$C$11,2,FALSE) &amp; ",") &amp; IF(ISBLANK(J62),"",VLOOKUP(J62,ComboValue!$B$2:$C$11,2,FALSE) &amp; ",") &amp; IF(ISBLANK(K62),"",VLOOKUP(K62,ComboValue!$B$2:$C$11,2,FALSE) &amp; ",")</f>
        <v/>
      </c>
      <c r="AV62" s="136" t="str">
        <f t="shared" si="1"/>
        <v>Tous_Nl</v>
      </c>
      <c r="AW62" s="136" t="str">
        <f>IF(ISBLANK(L62),"",VLOOKUP(L62,ComboValue!$E$2:$G$15,3,FALSE))</f>
        <v/>
      </c>
      <c r="AX62" s="136" t="str">
        <f>IF(ISBLANK(M62),"",VLOOKUP(M62,ComboValue!$K$2:$L$5,2,FALSE))</f>
        <v/>
      </c>
      <c r="AY62" s="161" t="str">
        <f>IF(ISBLANK(Q62),"",VLOOKUP(Q62,ComboValue!$N$2:$O$68,2,FALSE) &amp; ",") &amp; IF(ISBLANK(R62),"",VLOOKUP(R62,ComboValue!$N$2:$O$68,2,FALSE) &amp; ",") &amp; IF(ISBLANK(S62),"",VLOOKUP(S62,ComboValue!$N$2:$O$68,2,FALSE) &amp; ",") &amp; IF(ISBLANK(T62),"",VLOOKUP(T62,ComboValue!$N$2:$O$68,2,FALSE) &amp; ",") &amp; IF(ISBLANK(U62),"",VLOOKUP(U62,ComboValue!$N$2:$O$68,2,FALSE) &amp; ",") &amp; IF(ISBLANK(V62),"",VLOOKUP(V62,ComboValue!$N$2:$O$68,2,FALSE) &amp; ",") &amp; IF(ISBLANK(W62),"",VLOOKUP(W62,ComboValue!$N$2:$O$68,2,FALSE) &amp; ",") &amp; IF(ISBLANK(X62),"",VLOOKUP(X62,ComboValue!$N$2:$O$68,2,FALSE) &amp; ",") &amp; IF(ISBLANK(Y62),"",VLOOKUP(Y62,ComboValue!$N$2:$O$68,2,FALSE) &amp; ",") &amp; IF(ISBLANK(Z62),"",VLOOKUP(Z62,ComboValue!$N$2:$O$68,2,FALSE) &amp; ",") &amp; IF(ISBLANK(AA62),"",VLOOKUP(AA62,ComboValue!$N$2:$O$68,2,FALSE) &amp; ",") &amp; IF(ISBLANK(AB62),"",VLOOKUP(AB62,ComboValue!$N$2:$O$68,2,FALSE) &amp; ",") &amp; IF(ISBLANK(AC62),"",VLOOKUP(AC62,ComboValue!$N$2:$O$68,2,FALSE) &amp; ",") &amp; IF(ISBLANK(AD62),"",VLOOKUP(AD62,ComboValue!$N$2:$O$68,2,FALSE) &amp; ",") &amp; IF(ISBLANK(AE62),"",VLOOKUP(AE62,ComboValue!$N$2:$O$68,2,FALSE) &amp; ",") &amp; IF(ISBLANK(AF62),"",VLOOKUP(AF62,ComboValue!$N$2:$O$68,2,FALSE) &amp; ",") &amp; IF(ISBLANK(AG62),"",VLOOKUP(AG62,ComboValue!$N$2:$O$68,2,FALSE) &amp; ",") &amp; IF(ISBLANK(AH62),"",VLOOKUP(AH62,ComboValue!$N$2:$O$68,2,FALSE) &amp; ",") &amp; IF(ISBLANK(AI62),"",VLOOKUP(AI62,ComboValue!$N$2:$O$68,2,FALSE) &amp; ",") &amp; IF(ISBLANK(AJ62),"",VLOOKUP(AJ62,ComboValue!$N$2:$O$68,2,FALSE) &amp; ",") &amp; IF(ISBLANK(AK62),"",VLOOKUP(AK62,ComboValue!$N$2:$O$68,2,FALSE) &amp; ",") &amp; IF(ISBLANK(AL62),"",VLOOKUP(AL62,ComboValue!$N$2:$O$68,2,FALSE) &amp; ",") &amp; IF(ISBLANK(AM62),"",VLOOKUP(AM62,ComboValue!$N$2:$O$68,2,FALSE) &amp; ",") &amp; IF(ISBLANK(AN62),"",VLOOKUP(AN62,ComboValue!$N$2:$O$68,2,FALSE) &amp; ",") &amp; IF(ISBLANK(AO62),"",VLOOKUP(AO62,ComboValue!$N$2:$O$68,2,FALSE) &amp; ",") &amp; IF(ISBLANK(AP62),"",VLOOKUP(AP62,ComboValue!$N$2:$O$68,2,FALSE) &amp; ",") &amp; IF(ISBLANK(AQ62),"",VLOOKUP(AQ62,ComboValue!$N$2:$O$68,2,FALSE) &amp; ",") &amp; IF(ISBLANK(AR62),"",VLOOKUP(AR62,ComboValue!$N$2:$O$68,2,FALSE) &amp; ",") &amp; IF(ISBLANK(AS62),"",VLOOKUP(AS62,ComboValue!$N$2:$O$68,2,FALSE) &amp; ",") &amp; IF(ISBLANK(AT62),"",VLOOKUP(AT62,ComboValue!$N$2:$O$68,2,FALSE) &amp; ",")</f>
        <v/>
      </c>
      <c r="AZ62" s="162" t="str">
        <f t="shared" si="2"/>
        <v/>
      </c>
      <c r="BA62" s="120"/>
      <c r="BB62" s="135" t="str">
        <f t="shared" si="3"/>
        <v/>
      </c>
      <c r="BC62" s="136" t="str">
        <f t="shared" si="4"/>
        <v/>
      </c>
      <c r="BD62" s="136" t="str">
        <f t="shared" si="5"/>
        <v/>
      </c>
      <c r="BE62" s="136" t="str">
        <f t="shared" si="6"/>
        <v/>
      </c>
      <c r="BF62" s="136" t="str">
        <f t="shared" si="7"/>
        <v/>
      </c>
      <c r="BG62" s="136" t="str">
        <f t="shared" si="8"/>
        <v/>
      </c>
      <c r="BH62" s="136" t="str">
        <f t="shared" si="9"/>
        <v/>
      </c>
      <c r="BI62" s="136" t="str">
        <f t="shared" si="10"/>
        <v/>
      </c>
      <c r="BJ62" s="136" t="str">
        <f t="shared" si="11"/>
        <v/>
      </c>
      <c r="BK62" s="136" t="str">
        <f t="shared" si="12"/>
        <v/>
      </c>
      <c r="BL62" s="136" t="str">
        <f t="shared" si="13"/>
        <v/>
      </c>
      <c r="BM62" s="136" t="str">
        <f t="shared" si="14"/>
        <v/>
      </c>
      <c r="BN62" s="136" t="str">
        <f t="shared" si="15"/>
        <v/>
      </c>
      <c r="BO62" s="136" t="str">
        <f t="shared" si="16"/>
        <v/>
      </c>
      <c r="BP62" s="136" t="str">
        <f t="shared" si="17"/>
        <v/>
      </c>
      <c r="BQ62" s="136" t="str">
        <f t="shared" si="18"/>
        <v/>
      </c>
      <c r="BR62" s="136" t="str">
        <f t="shared" si="19"/>
        <v/>
      </c>
      <c r="BS62" s="136" t="str">
        <f t="shared" si="20"/>
        <v/>
      </c>
      <c r="BT62" s="136" t="str">
        <f t="shared" si="21"/>
        <v/>
      </c>
      <c r="BU62" s="136" t="str">
        <f t="shared" si="22"/>
        <v/>
      </c>
      <c r="BV62" s="136" t="str">
        <f t="shared" si="23"/>
        <v/>
      </c>
      <c r="BW62" s="136" t="str">
        <f t="shared" si="24"/>
        <v/>
      </c>
      <c r="BX62" s="136" t="str">
        <f t="shared" si="25"/>
        <v/>
      </c>
      <c r="BY62" s="136" t="str">
        <f t="shared" si="26"/>
        <v/>
      </c>
      <c r="BZ62" s="136" t="str">
        <f t="shared" si="27"/>
        <v/>
      </c>
      <c r="CA62" s="137" t="str">
        <f t="shared" si="28"/>
        <v/>
      </c>
      <c r="CB62" s="135" t="str">
        <f t="shared" si="29"/>
        <v/>
      </c>
      <c r="CC62" s="136" t="str">
        <f t="shared" si="30"/>
        <v/>
      </c>
      <c r="CD62" s="136" t="str">
        <f t="shared" si="31"/>
        <v/>
      </c>
      <c r="CE62" s="136" t="str">
        <f t="shared" si="32"/>
        <v/>
      </c>
      <c r="CF62" s="136" t="str">
        <f t="shared" si="33"/>
        <v/>
      </c>
      <c r="CG62" s="136" t="str">
        <f t="shared" si="34"/>
        <v/>
      </c>
      <c r="CH62" s="136" t="str">
        <f t="shared" si="35"/>
        <v/>
      </c>
      <c r="CI62" s="136" t="str">
        <f t="shared" si="36"/>
        <v/>
      </c>
      <c r="CJ62" s="136" t="str">
        <f t="shared" si="37"/>
        <v/>
      </c>
      <c r="CK62" s="137" t="str">
        <f t="shared" si="38"/>
        <v/>
      </c>
      <c r="CL62" s="135" t="str">
        <f t="shared" si="39"/>
        <v/>
      </c>
      <c r="CM62" s="136" t="str">
        <f t="shared" si="40"/>
        <v/>
      </c>
      <c r="CN62" s="136" t="str">
        <f t="shared" si="41"/>
        <v/>
      </c>
      <c r="CO62" s="137" t="str">
        <f t="shared" si="42"/>
        <v/>
      </c>
      <c r="CP62" s="120"/>
      <c r="CQ62" s="120"/>
      <c r="CR62" s="120"/>
      <c r="CS62" s="120"/>
      <c r="CT62" s="120"/>
      <c r="CU62" s="120"/>
      <c r="CV62" s="120"/>
      <c r="CW62" s="120"/>
      <c r="CX62" s="120"/>
      <c r="CY62" s="120"/>
      <c r="CZ62" s="120"/>
      <c r="DA62" s="120"/>
      <c r="DB62" s="120"/>
    </row>
    <row r="63" spans="1:106" ht="17.399999999999999" thickTop="1" thickBot="1" x14ac:dyDescent="0.45">
      <c r="A63" s="7">
        <v>58</v>
      </c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0"/>
      <c r="M63" s="10"/>
      <c r="N63" s="10"/>
      <c r="O63" s="209" t="str">
        <f xml:space="preserve"> IF(ISBLANK(L63),"",VLOOKUP(L63,ComboValue!$E$3:$I$15,5,FALSE))</f>
        <v/>
      </c>
      <c r="P63" s="10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35" t="str">
        <f xml:space="preserve"> IF(ISBLANK(C63),"",VLOOKUP(C63,ComboValue!$B$2:$C$11,2,FALSE) &amp; ",") &amp; IF(ISBLANK(D63),"",VLOOKUP(D63,ComboValue!$B$2:$C$11,2,FALSE) &amp; ",") &amp; IF(ISBLANK(E63),"",VLOOKUP(E63,ComboValue!$B$2:$C$11,2,FALSE) &amp; ",") &amp; IF(ISBLANK(F63),"",VLOOKUP(F63,ComboValue!$B$2:$C$11,2,FALSE) &amp; ",") &amp; IF(ISBLANK(G63),"",VLOOKUP(G63,ComboValue!$B$2:$C$11,2,FALSE) &amp; ",") &amp; IF(ISBLANK(H63),"",VLOOKUP(H63,ComboValue!$B$2:$C$11,2,FALSE) &amp; ",") &amp; IF(ISBLANK(I63),"",VLOOKUP(I63,ComboValue!$B$2:$C$11,2,FALSE) &amp; ",") &amp; IF(ISBLANK(J63),"",VLOOKUP(J63,ComboValue!$B$2:$C$11,2,FALSE) &amp; ",") &amp; IF(ISBLANK(K63),"",VLOOKUP(K63,ComboValue!$B$2:$C$11,2,FALSE) &amp; ",")</f>
        <v/>
      </c>
      <c r="AV63" s="136" t="str">
        <f t="shared" si="1"/>
        <v>Tous_Nl</v>
      </c>
      <c r="AW63" s="136" t="str">
        <f>IF(ISBLANK(L63),"",VLOOKUP(L63,ComboValue!$E$2:$G$15,3,FALSE))</f>
        <v/>
      </c>
      <c r="AX63" s="136" t="str">
        <f>IF(ISBLANK(M63),"",VLOOKUP(M63,ComboValue!$K$2:$L$5,2,FALSE))</f>
        <v/>
      </c>
      <c r="AY63" s="161" t="str">
        <f>IF(ISBLANK(Q63),"",VLOOKUP(Q63,ComboValue!$N$2:$O$68,2,FALSE) &amp; ",") &amp; IF(ISBLANK(R63),"",VLOOKUP(R63,ComboValue!$N$2:$O$68,2,FALSE) &amp; ",") &amp; IF(ISBLANK(S63),"",VLOOKUP(S63,ComboValue!$N$2:$O$68,2,FALSE) &amp; ",") &amp; IF(ISBLANK(T63),"",VLOOKUP(T63,ComboValue!$N$2:$O$68,2,FALSE) &amp; ",") &amp; IF(ISBLANK(U63),"",VLOOKUP(U63,ComboValue!$N$2:$O$68,2,FALSE) &amp; ",") &amp; IF(ISBLANK(V63),"",VLOOKUP(V63,ComboValue!$N$2:$O$68,2,FALSE) &amp; ",") &amp; IF(ISBLANK(W63),"",VLOOKUP(W63,ComboValue!$N$2:$O$68,2,FALSE) &amp; ",") &amp; IF(ISBLANK(X63),"",VLOOKUP(X63,ComboValue!$N$2:$O$68,2,FALSE) &amp; ",") &amp; IF(ISBLANK(Y63),"",VLOOKUP(Y63,ComboValue!$N$2:$O$68,2,FALSE) &amp; ",") &amp; IF(ISBLANK(Z63),"",VLOOKUP(Z63,ComboValue!$N$2:$O$68,2,FALSE) &amp; ",") &amp; IF(ISBLANK(AA63),"",VLOOKUP(AA63,ComboValue!$N$2:$O$68,2,FALSE) &amp; ",") &amp; IF(ISBLANK(AB63),"",VLOOKUP(AB63,ComboValue!$N$2:$O$68,2,FALSE) &amp; ",") &amp; IF(ISBLANK(AC63),"",VLOOKUP(AC63,ComboValue!$N$2:$O$68,2,FALSE) &amp; ",") &amp; IF(ISBLANK(AD63),"",VLOOKUP(AD63,ComboValue!$N$2:$O$68,2,FALSE) &amp; ",") &amp; IF(ISBLANK(AE63),"",VLOOKUP(AE63,ComboValue!$N$2:$O$68,2,FALSE) &amp; ",") &amp; IF(ISBLANK(AF63),"",VLOOKUP(AF63,ComboValue!$N$2:$O$68,2,FALSE) &amp; ",") &amp; IF(ISBLANK(AG63),"",VLOOKUP(AG63,ComboValue!$N$2:$O$68,2,FALSE) &amp; ",") &amp; IF(ISBLANK(AH63),"",VLOOKUP(AH63,ComboValue!$N$2:$O$68,2,FALSE) &amp; ",") &amp; IF(ISBLANK(AI63),"",VLOOKUP(AI63,ComboValue!$N$2:$O$68,2,FALSE) &amp; ",") &amp; IF(ISBLANK(AJ63),"",VLOOKUP(AJ63,ComboValue!$N$2:$O$68,2,FALSE) &amp; ",") &amp; IF(ISBLANK(AK63),"",VLOOKUP(AK63,ComboValue!$N$2:$O$68,2,FALSE) &amp; ",") &amp; IF(ISBLANK(AL63),"",VLOOKUP(AL63,ComboValue!$N$2:$O$68,2,FALSE) &amp; ",") &amp; IF(ISBLANK(AM63),"",VLOOKUP(AM63,ComboValue!$N$2:$O$68,2,FALSE) &amp; ",") &amp; IF(ISBLANK(AN63),"",VLOOKUP(AN63,ComboValue!$N$2:$O$68,2,FALSE) &amp; ",") &amp; IF(ISBLANK(AO63),"",VLOOKUP(AO63,ComboValue!$N$2:$O$68,2,FALSE) &amp; ",") &amp; IF(ISBLANK(AP63),"",VLOOKUP(AP63,ComboValue!$N$2:$O$68,2,FALSE) &amp; ",") &amp; IF(ISBLANK(AQ63),"",VLOOKUP(AQ63,ComboValue!$N$2:$O$68,2,FALSE) &amp; ",") &amp; IF(ISBLANK(AR63),"",VLOOKUP(AR63,ComboValue!$N$2:$O$68,2,FALSE) &amp; ",") &amp; IF(ISBLANK(AS63),"",VLOOKUP(AS63,ComboValue!$N$2:$O$68,2,FALSE) &amp; ",") &amp; IF(ISBLANK(AT63),"",VLOOKUP(AT63,ComboValue!$N$2:$O$68,2,FALSE) &amp; ",")</f>
        <v/>
      </c>
      <c r="AZ63" s="162" t="str">
        <f t="shared" si="2"/>
        <v/>
      </c>
      <c r="BA63" s="120"/>
      <c r="BB63" s="135" t="str">
        <f t="shared" si="3"/>
        <v/>
      </c>
      <c r="BC63" s="136" t="str">
        <f t="shared" si="4"/>
        <v/>
      </c>
      <c r="BD63" s="136" t="str">
        <f t="shared" si="5"/>
        <v/>
      </c>
      <c r="BE63" s="136" t="str">
        <f t="shared" si="6"/>
        <v/>
      </c>
      <c r="BF63" s="136" t="str">
        <f t="shared" si="7"/>
        <v/>
      </c>
      <c r="BG63" s="136" t="str">
        <f t="shared" si="8"/>
        <v/>
      </c>
      <c r="BH63" s="136" t="str">
        <f t="shared" si="9"/>
        <v/>
      </c>
      <c r="BI63" s="136" t="str">
        <f t="shared" si="10"/>
        <v/>
      </c>
      <c r="BJ63" s="136" t="str">
        <f t="shared" si="11"/>
        <v/>
      </c>
      <c r="BK63" s="136" t="str">
        <f t="shared" si="12"/>
        <v/>
      </c>
      <c r="BL63" s="136" t="str">
        <f t="shared" si="13"/>
        <v/>
      </c>
      <c r="BM63" s="136" t="str">
        <f t="shared" si="14"/>
        <v/>
      </c>
      <c r="BN63" s="136" t="str">
        <f t="shared" si="15"/>
        <v/>
      </c>
      <c r="BO63" s="136" t="str">
        <f t="shared" si="16"/>
        <v/>
      </c>
      <c r="BP63" s="136" t="str">
        <f t="shared" si="17"/>
        <v/>
      </c>
      <c r="BQ63" s="136" t="str">
        <f t="shared" si="18"/>
        <v/>
      </c>
      <c r="BR63" s="136" t="str">
        <f t="shared" si="19"/>
        <v/>
      </c>
      <c r="BS63" s="136" t="str">
        <f t="shared" si="20"/>
        <v/>
      </c>
      <c r="BT63" s="136" t="str">
        <f t="shared" si="21"/>
        <v/>
      </c>
      <c r="BU63" s="136" t="str">
        <f t="shared" si="22"/>
        <v/>
      </c>
      <c r="BV63" s="136" t="str">
        <f t="shared" si="23"/>
        <v/>
      </c>
      <c r="BW63" s="136" t="str">
        <f t="shared" si="24"/>
        <v/>
      </c>
      <c r="BX63" s="136" t="str">
        <f t="shared" si="25"/>
        <v/>
      </c>
      <c r="BY63" s="136" t="str">
        <f t="shared" si="26"/>
        <v/>
      </c>
      <c r="BZ63" s="136" t="str">
        <f t="shared" si="27"/>
        <v/>
      </c>
      <c r="CA63" s="137" t="str">
        <f t="shared" si="28"/>
        <v/>
      </c>
      <c r="CB63" s="135" t="str">
        <f t="shared" si="29"/>
        <v/>
      </c>
      <c r="CC63" s="136" t="str">
        <f t="shared" si="30"/>
        <v/>
      </c>
      <c r="CD63" s="136" t="str">
        <f t="shared" si="31"/>
        <v/>
      </c>
      <c r="CE63" s="136" t="str">
        <f t="shared" si="32"/>
        <v/>
      </c>
      <c r="CF63" s="136" t="str">
        <f t="shared" si="33"/>
        <v/>
      </c>
      <c r="CG63" s="136" t="str">
        <f t="shared" si="34"/>
        <v/>
      </c>
      <c r="CH63" s="136" t="str">
        <f t="shared" si="35"/>
        <v/>
      </c>
      <c r="CI63" s="136" t="str">
        <f t="shared" si="36"/>
        <v/>
      </c>
      <c r="CJ63" s="136" t="str">
        <f t="shared" si="37"/>
        <v/>
      </c>
      <c r="CK63" s="137" t="str">
        <f t="shared" si="38"/>
        <v/>
      </c>
      <c r="CL63" s="135" t="str">
        <f t="shared" si="39"/>
        <v/>
      </c>
      <c r="CM63" s="136" t="str">
        <f t="shared" si="40"/>
        <v/>
      </c>
      <c r="CN63" s="136" t="str">
        <f t="shared" si="41"/>
        <v/>
      </c>
      <c r="CO63" s="137" t="str">
        <f t="shared" si="42"/>
        <v/>
      </c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</row>
    <row r="64" spans="1:106" ht="17.399999999999999" thickTop="1" thickBot="1" x14ac:dyDescent="0.45">
      <c r="A64" s="7">
        <v>59</v>
      </c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0"/>
      <c r="M64" s="10"/>
      <c r="N64" s="10"/>
      <c r="O64" s="209" t="str">
        <f xml:space="preserve"> IF(ISBLANK(L64),"",VLOOKUP(L64,ComboValue!$E$3:$I$15,5,FALSE))</f>
        <v/>
      </c>
      <c r="P64" s="10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35" t="str">
        <f xml:space="preserve"> IF(ISBLANK(C64),"",VLOOKUP(C64,ComboValue!$B$2:$C$11,2,FALSE) &amp; ",") &amp; IF(ISBLANK(D64),"",VLOOKUP(D64,ComboValue!$B$2:$C$11,2,FALSE) &amp; ",") &amp; IF(ISBLANK(E64),"",VLOOKUP(E64,ComboValue!$B$2:$C$11,2,FALSE) &amp; ",") &amp; IF(ISBLANK(F64),"",VLOOKUP(F64,ComboValue!$B$2:$C$11,2,FALSE) &amp; ",") &amp; IF(ISBLANK(G64),"",VLOOKUP(G64,ComboValue!$B$2:$C$11,2,FALSE) &amp; ",") &amp; IF(ISBLANK(H64),"",VLOOKUP(H64,ComboValue!$B$2:$C$11,2,FALSE) &amp; ",") &amp; IF(ISBLANK(I64),"",VLOOKUP(I64,ComboValue!$B$2:$C$11,2,FALSE) &amp; ",") &amp; IF(ISBLANK(J64),"",VLOOKUP(J64,ComboValue!$B$2:$C$11,2,FALSE) &amp; ",") &amp; IF(ISBLANK(K64),"",VLOOKUP(K64,ComboValue!$B$2:$C$11,2,FALSE) &amp; ",")</f>
        <v/>
      </c>
      <c r="AV64" s="136" t="str">
        <f t="shared" si="1"/>
        <v>Tous_Nl</v>
      </c>
      <c r="AW64" s="136" t="str">
        <f>IF(ISBLANK(L64),"",VLOOKUP(L64,ComboValue!$E$2:$G$15,3,FALSE))</f>
        <v/>
      </c>
      <c r="AX64" s="136" t="str">
        <f>IF(ISBLANK(M64),"",VLOOKUP(M64,ComboValue!$K$2:$L$5,2,FALSE))</f>
        <v/>
      </c>
      <c r="AY64" s="161" t="str">
        <f>IF(ISBLANK(Q64),"",VLOOKUP(Q64,ComboValue!$N$2:$O$68,2,FALSE) &amp; ",") &amp; IF(ISBLANK(R64),"",VLOOKUP(R64,ComboValue!$N$2:$O$68,2,FALSE) &amp; ",") &amp; IF(ISBLANK(S64),"",VLOOKUP(S64,ComboValue!$N$2:$O$68,2,FALSE) &amp; ",") &amp; IF(ISBLANK(T64),"",VLOOKUP(T64,ComboValue!$N$2:$O$68,2,FALSE) &amp; ",") &amp; IF(ISBLANK(U64),"",VLOOKUP(U64,ComboValue!$N$2:$O$68,2,FALSE) &amp; ",") &amp; IF(ISBLANK(V64),"",VLOOKUP(V64,ComboValue!$N$2:$O$68,2,FALSE) &amp; ",") &amp; IF(ISBLANK(W64),"",VLOOKUP(W64,ComboValue!$N$2:$O$68,2,FALSE) &amp; ",") &amp; IF(ISBLANK(X64),"",VLOOKUP(X64,ComboValue!$N$2:$O$68,2,FALSE) &amp; ",") &amp; IF(ISBLANK(Y64),"",VLOOKUP(Y64,ComboValue!$N$2:$O$68,2,FALSE) &amp; ",") &amp; IF(ISBLANK(Z64),"",VLOOKUP(Z64,ComboValue!$N$2:$O$68,2,FALSE) &amp; ",") &amp; IF(ISBLANK(AA64),"",VLOOKUP(AA64,ComboValue!$N$2:$O$68,2,FALSE) &amp; ",") &amp; IF(ISBLANK(AB64),"",VLOOKUP(AB64,ComboValue!$N$2:$O$68,2,FALSE) &amp; ",") &amp; IF(ISBLANK(AC64),"",VLOOKUP(AC64,ComboValue!$N$2:$O$68,2,FALSE) &amp; ",") &amp; IF(ISBLANK(AD64),"",VLOOKUP(AD64,ComboValue!$N$2:$O$68,2,FALSE) &amp; ",") &amp; IF(ISBLANK(AE64),"",VLOOKUP(AE64,ComboValue!$N$2:$O$68,2,FALSE) &amp; ",") &amp; IF(ISBLANK(AF64),"",VLOOKUP(AF64,ComboValue!$N$2:$O$68,2,FALSE) &amp; ",") &amp; IF(ISBLANK(AG64),"",VLOOKUP(AG64,ComboValue!$N$2:$O$68,2,FALSE) &amp; ",") &amp; IF(ISBLANK(AH64),"",VLOOKUP(AH64,ComboValue!$N$2:$O$68,2,FALSE) &amp; ",") &amp; IF(ISBLANK(AI64),"",VLOOKUP(AI64,ComboValue!$N$2:$O$68,2,FALSE) &amp; ",") &amp; IF(ISBLANK(AJ64),"",VLOOKUP(AJ64,ComboValue!$N$2:$O$68,2,FALSE) &amp; ",") &amp; IF(ISBLANK(AK64),"",VLOOKUP(AK64,ComboValue!$N$2:$O$68,2,FALSE) &amp; ",") &amp; IF(ISBLANK(AL64),"",VLOOKUP(AL64,ComboValue!$N$2:$O$68,2,FALSE) &amp; ",") &amp; IF(ISBLANK(AM64),"",VLOOKUP(AM64,ComboValue!$N$2:$O$68,2,FALSE) &amp; ",") &amp; IF(ISBLANK(AN64),"",VLOOKUP(AN64,ComboValue!$N$2:$O$68,2,FALSE) &amp; ",") &amp; IF(ISBLANK(AO64),"",VLOOKUP(AO64,ComboValue!$N$2:$O$68,2,FALSE) &amp; ",") &amp; IF(ISBLANK(AP64),"",VLOOKUP(AP64,ComboValue!$N$2:$O$68,2,FALSE) &amp; ",") &amp; IF(ISBLANK(AQ64),"",VLOOKUP(AQ64,ComboValue!$N$2:$O$68,2,FALSE) &amp; ",") &amp; IF(ISBLANK(AR64),"",VLOOKUP(AR64,ComboValue!$N$2:$O$68,2,FALSE) &amp; ",") &amp; IF(ISBLANK(AS64),"",VLOOKUP(AS64,ComboValue!$N$2:$O$68,2,FALSE) &amp; ",") &amp; IF(ISBLANK(AT64),"",VLOOKUP(AT64,ComboValue!$N$2:$O$68,2,FALSE) &amp; ",")</f>
        <v/>
      </c>
      <c r="AZ64" s="162" t="str">
        <f t="shared" si="2"/>
        <v/>
      </c>
      <c r="BA64" s="120"/>
      <c r="BB64" s="135" t="str">
        <f t="shared" si="3"/>
        <v/>
      </c>
      <c r="BC64" s="136" t="str">
        <f t="shared" si="4"/>
        <v/>
      </c>
      <c r="BD64" s="136" t="str">
        <f t="shared" si="5"/>
        <v/>
      </c>
      <c r="BE64" s="136" t="str">
        <f t="shared" si="6"/>
        <v/>
      </c>
      <c r="BF64" s="136" t="str">
        <f t="shared" si="7"/>
        <v/>
      </c>
      <c r="BG64" s="136" t="str">
        <f t="shared" si="8"/>
        <v/>
      </c>
      <c r="BH64" s="136" t="str">
        <f t="shared" si="9"/>
        <v/>
      </c>
      <c r="BI64" s="136" t="str">
        <f t="shared" si="10"/>
        <v/>
      </c>
      <c r="BJ64" s="136" t="str">
        <f t="shared" si="11"/>
        <v/>
      </c>
      <c r="BK64" s="136" t="str">
        <f t="shared" si="12"/>
        <v/>
      </c>
      <c r="BL64" s="136" t="str">
        <f t="shared" si="13"/>
        <v/>
      </c>
      <c r="BM64" s="136" t="str">
        <f t="shared" si="14"/>
        <v/>
      </c>
      <c r="BN64" s="136" t="str">
        <f t="shared" si="15"/>
        <v/>
      </c>
      <c r="BO64" s="136" t="str">
        <f t="shared" si="16"/>
        <v/>
      </c>
      <c r="BP64" s="136" t="str">
        <f t="shared" si="17"/>
        <v/>
      </c>
      <c r="BQ64" s="136" t="str">
        <f t="shared" si="18"/>
        <v/>
      </c>
      <c r="BR64" s="136" t="str">
        <f t="shared" si="19"/>
        <v/>
      </c>
      <c r="BS64" s="136" t="str">
        <f t="shared" si="20"/>
        <v/>
      </c>
      <c r="BT64" s="136" t="str">
        <f t="shared" si="21"/>
        <v/>
      </c>
      <c r="BU64" s="136" t="str">
        <f t="shared" si="22"/>
        <v/>
      </c>
      <c r="BV64" s="136" t="str">
        <f t="shared" si="23"/>
        <v/>
      </c>
      <c r="BW64" s="136" t="str">
        <f t="shared" si="24"/>
        <v/>
      </c>
      <c r="BX64" s="136" t="str">
        <f t="shared" si="25"/>
        <v/>
      </c>
      <c r="BY64" s="136" t="str">
        <f t="shared" si="26"/>
        <v/>
      </c>
      <c r="BZ64" s="136" t="str">
        <f t="shared" si="27"/>
        <v/>
      </c>
      <c r="CA64" s="137" t="str">
        <f t="shared" si="28"/>
        <v/>
      </c>
      <c r="CB64" s="135" t="str">
        <f t="shared" si="29"/>
        <v/>
      </c>
      <c r="CC64" s="136" t="str">
        <f t="shared" si="30"/>
        <v/>
      </c>
      <c r="CD64" s="136" t="str">
        <f t="shared" si="31"/>
        <v/>
      </c>
      <c r="CE64" s="136" t="str">
        <f t="shared" si="32"/>
        <v/>
      </c>
      <c r="CF64" s="136" t="str">
        <f t="shared" si="33"/>
        <v/>
      </c>
      <c r="CG64" s="136" t="str">
        <f t="shared" si="34"/>
        <v/>
      </c>
      <c r="CH64" s="136" t="str">
        <f t="shared" si="35"/>
        <v/>
      </c>
      <c r="CI64" s="136" t="str">
        <f t="shared" si="36"/>
        <v/>
      </c>
      <c r="CJ64" s="136" t="str">
        <f t="shared" si="37"/>
        <v/>
      </c>
      <c r="CK64" s="137" t="str">
        <f t="shared" si="38"/>
        <v/>
      </c>
      <c r="CL64" s="135" t="str">
        <f t="shared" si="39"/>
        <v/>
      </c>
      <c r="CM64" s="136" t="str">
        <f t="shared" si="40"/>
        <v/>
      </c>
      <c r="CN64" s="136" t="str">
        <f t="shared" si="41"/>
        <v/>
      </c>
      <c r="CO64" s="137" t="str">
        <f t="shared" si="42"/>
        <v/>
      </c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</row>
    <row r="65" spans="1:106" ht="17.399999999999999" thickTop="1" thickBot="1" x14ac:dyDescent="0.45">
      <c r="A65" s="7">
        <v>60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0"/>
      <c r="M65" s="10"/>
      <c r="N65" s="10"/>
      <c r="O65" s="209" t="str">
        <f xml:space="preserve"> IF(ISBLANK(L65),"",VLOOKUP(L65,ComboValue!$E$3:$I$15,5,FALSE))</f>
        <v/>
      </c>
      <c r="P65" s="10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35" t="str">
        <f xml:space="preserve"> IF(ISBLANK(C65),"",VLOOKUP(C65,ComboValue!$B$2:$C$11,2,FALSE) &amp; ",") &amp; IF(ISBLANK(D65),"",VLOOKUP(D65,ComboValue!$B$2:$C$11,2,FALSE) &amp; ",") &amp; IF(ISBLANK(E65),"",VLOOKUP(E65,ComboValue!$B$2:$C$11,2,FALSE) &amp; ",") &amp; IF(ISBLANK(F65),"",VLOOKUP(F65,ComboValue!$B$2:$C$11,2,FALSE) &amp; ",") &amp; IF(ISBLANK(G65),"",VLOOKUP(G65,ComboValue!$B$2:$C$11,2,FALSE) &amp; ",") &amp; IF(ISBLANK(H65),"",VLOOKUP(H65,ComboValue!$B$2:$C$11,2,FALSE) &amp; ",") &amp; IF(ISBLANK(I65),"",VLOOKUP(I65,ComboValue!$B$2:$C$11,2,FALSE) &amp; ",") &amp; IF(ISBLANK(J65),"",VLOOKUP(J65,ComboValue!$B$2:$C$11,2,FALSE) &amp; ",") &amp; IF(ISBLANK(K65),"",VLOOKUP(K65,ComboValue!$B$2:$C$11,2,FALSE) &amp; ",")</f>
        <v/>
      </c>
      <c r="AV65" s="136" t="str">
        <f t="shared" si="1"/>
        <v>Tous_Nl</v>
      </c>
      <c r="AW65" s="136" t="str">
        <f>IF(ISBLANK(L65),"",VLOOKUP(L65,ComboValue!$E$2:$G$15,3,FALSE))</f>
        <v/>
      </c>
      <c r="AX65" s="136" t="str">
        <f>IF(ISBLANK(M65),"",VLOOKUP(M65,ComboValue!$K$2:$L$5,2,FALSE))</f>
        <v/>
      </c>
      <c r="AY65" s="161" t="str">
        <f>IF(ISBLANK(Q65),"",VLOOKUP(Q65,ComboValue!$N$2:$O$68,2,FALSE) &amp; ",") &amp; IF(ISBLANK(R65),"",VLOOKUP(R65,ComboValue!$N$2:$O$68,2,FALSE) &amp; ",") &amp; IF(ISBLANK(S65),"",VLOOKUP(S65,ComboValue!$N$2:$O$68,2,FALSE) &amp; ",") &amp; IF(ISBLANK(T65),"",VLOOKUP(T65,ComboValue!$N$2:$O$68,2,FALSE) &amp; ",") &amp; IF(ISBLANK(U65),"",VLOOKUP(U65,ComboValue!$N$2:$O$68,2,FALSE) &amp; ",") &amp; IF(ISBLANK(V65),"",VLOOKUP(V65,ComboValue!$N$2:$O$68,2,FALSE) &amp; ",") &amp; IF(ISBLANK(W65),"",VLOOKUP(W65,ComboValue!$N$2:$O$68,2,FALSE) &amp; ",") &amp; IF(ISBLANK(X65),"",VLOOKUP(X65,ComboValue!$N$2:$O$68,2,FALSE) &amp; ",") &amp; IF(ISBLANK(Y65),"",VLOOKUP(Y65,ComboValue!$N$2:$O$68,2,FALSE) &amp; ",") &amp; IF(ISBLANK(Z65),"",VLOOKUP(Z65,ComboValue!$N$2:$O$68,2,FALSE) &amp; ",") &amp; IF(ISBLANK(AA65),"",VLOOKUP(AA65,ComboValue!$N$2:$O$68,2,FALSE) &amp; ",") &amp; IF(ISBLANK(AB65),"",VLOOKUP(AB65,ComboValue!$N$2:$O$68,2,FALSE) &amp; ",") &amp; IF(ISBLANK(AC65),"",VLOOKUP(AC65,ComboValue!$N$2:$O$68,2,FALSE) &amp; ",") &amp; IF(ISBLANK(AD65),"",VLOOKUP(AD65,ComboValue!$N$2:$O$68,2,FALSE) &amp; ",") &amp; IF(ISBLANK(AE65),"",VLOOKUP(AE65,ComboValue!$N$2:$O$68,2,FALSE) &amp; ",") &amp; IF(ISBLANK(AF65),"",VLOOKUP(AF65,ComboValue!$N$2:$O$68,2,FALSE) &amp; ",") &amp; IF(ISBLANK(AG65),"",VLOOKUP(AG65,ComboValue!$N$2:$O$68,2,FALSE) &amp; ",") &amp; IF(ISBLANK(AH65),"",VLOOKUP(AH65,ComboValue!$N$2:$O$68,2,FALSE) &amp; ",") &amp; IF(ISBLANK(AI65),"",VLOOKUP(AI65,ComboValue!$N$2:$O$68,2,FALSE) &amp; ",") &amp; IF(ISBLANK(AJ65),"",VLOOKUP(AJ65,ComboValue!$N$2:$O$68,2,FALSE) &amp; ",") &amp; IF(ISBLANK(AK65),"",VLOOKUP(AK65,ComboValue!$N$2:$O$68,2,FALSE) &amp; ",") &amp; IF(ISBLANK(AL65),"",VLOOKUP(AL65,ComboValue!$N$2:$O$68,2,FALSE) &amp; ",") &amp; IF(ISBLANK(AM65),"",VLOOKUP(AM65,ComboValue!$N$2:$O$68,2,FALSE) &amp; ",") &amp; IF(ISBLANK(AN65),"",VLOOKUP(AN65,ComboValue!$N$2:$O$68,2,FALSE) &amp; ",") &amp; IF(ISBLANK(AO65),"",VLOOKUP(AO65,ComboValue!$N$2:$O$68,2,FALSE) &amp; ",") &amp; IF(ISBLANK(AP65),"",VLOOKUP(AP65,ComboValue!$N$2:$O$68,2,FALSE) &amp; ",") &amp; IF(ISBLANK(AQ65),"",VLOOKUP(AQ65,ComboValue!$N$2:$O$68,2,FALSE) &amp; ",") &amp; IF(ISBLANK(AR65),"",VLOOKUP(AR65,ComboValue!$N$2:$O$68,2,FALSE) &amp; ",") &amp; IF(ISBLANK(AS65),"",VLOOKUP(AS65,ComboValue!$N$2:$O$68,2,FALSE) &amp; ",") &amp; IF(ISBLANK(AT65),"",VLOOKUP(AT65,ComboValue!$N$2:$O$68,2,FALSE) &amp; ",")</f>
        <v/>
      </c>
      <c r="AZ65" s="162" t="str">
        <f t="shared" si="2"/>
        <v/>
      </c>
      <c r="BA65" s="120"/>
      <c r="BB65" s="135" t="str">
        <f t="shared" si="3"/>
        <v/>
      </c>
      <c r="BC65" s="136" t="str">
        <f t="shared" si="4"/>
        <v/>
      </c>
      <c r="BD65" s="136" t="str">
        <f t="shared" si="5"/>
        <v/>
      </c>
      <c r="BE65" s="136" t="str">
        <f t="shared" si="6"/>
        <v/>
      </c>
      <c r="BF65" s="136" t="str">
        <f t="shared" si="7"/>
        <v/>
      </c>
      <c r="BG65" s="136" t="str">
        <f t="shared" si="8"/>
        <v/>
      </c>
      <c r="BH65" s="136" t="str">
        <f t="shared" si="9"/>
        <v/>
      </c>
      <c r="BI65" s="136" t="str">
        <f t="shared" si="10"/>
        <v/>
      </c>
      <c r="BJ65" s="136" t="str">
        <f t="shared" si="11"/>
        <v/>
      </c>
      <c r="BK65" s="136" t="str">
        <f t="shared" si="12"/>
        <v/>
      </c>
      <c r="BL65" s="136" t="str">
        <f t="shared" si="13"/>
        <v/>
      </c>
      <c r="BM65" s="136" t="str">
        <f t="shared" si="14"/>
        <v/>
      </c>
      <c r="BN65" s="136" t="str">
        <f t="shared" si="15"/>
        <v/>
      </c>
      <c r="BO65" s="136" t="str">
        <f t="shared" si="16"/>
        <v/>
      </c>
      <c r="BP65" s="136" t="str">
        <f t="shared" si="17"/>
        <v/>
      </c>
      <c r="BQ65" s="136" t="str">
        <f t="shared" si="18"/>
        <v/>
      </c>
      <c r="BR65" s="136" t="str">
        <f t="shared" si="19"/>
        <v/>
      </c>
      <c r="BS65" s="136" t="str">
        <f t="shared" si="20"/>
        <v/>
      </c>
      <c r="BT65" s="136" t="str">
        <f t="shared" si="21"/>
        <v/>
      </c>
      <c r="BU65" s="136" t="str">
        <f t="shared" si="22"/>
        <v/>
      </c>
      <c r="BV65" s="136" t="str">
        <f t="shared" si="23"/>
        <v/>
      </c>
      <c r="BW65" s="136" t="str">
        <f t="shared" si="24"/>
        <v/>
      </c>
      <c r="BX65" s="136" t="str">
        <f t="shared" si="25"/>
        <v/>
      </c>
      <c r="BY65" s="136" t="str">
        <f t="shared" si="26"/>
        <v/>
      </c>
      <c r="BZ65" s="136" t="str">
        <f t="shared" si="27"/>
        <v/>
      </c>
      <c r="CA65" s="137" t="str">
        <f t="shared" si="28"/>
        <v/>
      </c>
      <c r="CB65" s="135" t="str">
        <f t="shared" si="29"/>
        <v/>
      </c>
      <c r="CC65" s="136" t="str">
        <f t="shared" si="30"/>
        <v/>
      </c>
      <c r="CD65" s="136" t="str">
        <f t="shared" si="31"/>
        <v/>
      </c>
      <c r="CE65" s="136" t="str">
        <f t="shared" si="32"/>
        <v/>
      </c>
      <c r="CF65" s="136" t="str">
        <f t="shared" si="33"/>
        <v/>
      </c>
      <c r="CG65" s="136" t="str">
        <f t="shared" si="34"/>
        <v/>
      </c>
      <c r="CH65" s="136" t="str">
        <f t="shared" si="35"/>
        <v/>
      </c>
      <c r="CI65" s="136" t="str">
        <f t="shared" si="36"/>
        <v/>
      </c>
      <c r="CJ65" s="136" t="str">
        <f t="shared" si="37"/>
        <v/>
      </c>
      <c r="CK65" s="137" t="str">
        <f t="shared" si="38"/>
        <v/>
      </c>
      <c r="CL65" s="135" t="str">
        <f t="shared" si="39"/>
        <v/>
      </c>
      <c r="CM65" s="136" t="str">
        <f t="shared" si="40"/>
        <v/>
      </c>
      <c r="CN65" s="136" t="str">
        <f t="shared" si="41"/>
        <v/>
      </c>
      <c r="CO65" s="137" t="str">
        <f t="shared" si="42"/>
        <v/>
      </c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</row>
    <row r="66" spans="1:106" ht="17.399999999999999" thickTop="1" thickBot="1" x14ac:dyDescent="0.45">
      <c r="A66" s="7">
        <v>61</v>
      </c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0"/>
      <c r="M66" s="10"/>
      <c r="N66" s="10"/>
      <c r="O66" s="209" t="str">
        <f xml:space="preserve"> IF(ISBLANK(L66),"",VLOOKUP(L66,ComboValue!$E$3:$I$15,5,FALSE))</f>
        <v/>
      </c>
      <c r="P66" s="10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35" t="str">
        <f xml:space="preserve"> IF(ISBLANK(C66),"",VLOOKUP(C66,ComboValue!$B$2:$C$11,2,FALSE) &amp; ",") &amp; IF(ISBLANK(D66),"",VLOOKUP(D66,ComboValue!$B$2:$C$11,2,FALSE) &amp; ",") &amp; IF(ISBLANK(E66),"",VLOOKUP(E66,ComboValue!$B$2:$C$11,2,FALSE) &amp; ",") &amp; IF(ISBLANK(F66),"",VLOOKUP(F66,ComboValue!$B$2:$C$11,2,FALSE) &amp; ",") &amp; IF(ISBLANK(G66),"",VLOOKUP(G66,ComboValue!$B$2:$C$11,2,FALSE) &amp; ",") &amp; IF(ISBLANK(H66),"",VLOOKUP(H66,ComboValue!$B$2:$C$11,2,FALSE) &amp; ",") &amp; IF(ISBLANK(I66),"",VLOOKUP(I66,ComboValue!$B$2:$C$11,2,FALSE) &amp; ",") &amp; IF(ISBLANK(J66),"",VLOOKUP(J66,ComboValue!$B$2:$C$11,2,FALSE) &amp; ",") &amp; IF(ISBLANK(K66),"",VLOOKUP(K66,ComboValue!$B$2:$C$11,2,FALSE) &amp; ",")</f>
        <v/>
      </c>
      <c r="AV66" s="136" t="str">
        <f t="shared" si="1"/>
        <v>Tous_Nl</v>
      </c>
      <c r="AW66" s="136" t="str">
        <f>IF(ISBLANK(L66),"",VLOOKUP(L66,ComboValue!$E$2:$G$15,3,FALSE))</f>
        <v/>
      </c>
      <c r="AX66" s="136" t="str">
        <f>IF(ISBLANK(M66),"",VLOOKUP(M66,ComboValue!$K$2:$L$5,2,FALSE))</f>
        <v/>
      </c>
      <c r="AY66" s="161" t="str">
        <f>IF(ISBLANK(Q66),"",VLOOKUP(Q66,ComboValue!$N$2:$O$68,2,FALSE) &amp; ",") &amp; IF(ISBLANK(R66),"",VLOOKUP(R66,ComboValue!$N$2:$O$68,2,FALSE) &amp; ",") &amp; IF(ISBLANK(S66),"",VLOOKUP(S66,ComboValue!$N$2:$O$68,2,FALSE) &amp; ",") &amp; IF(ISBLANK(T66),"",VLOOKUP(T66,ComboValue!$N$2:$O$68,2,FALSE) &amp; ",") &amp; IF(ISBLANK(U66),"",VLOOKUP(U66,ComboValue!$N$2:$O$68,2,FALSE) &amp; ",") &amp; IF(ISBLANK(V66),"",VLOOKUP(V66,ComboValue!$N$2:$O$68,2,FALSE) &amp; ",") &amp; IF(ISBLANK(W66),"",VLOOKUP(W66,ComboValue!$N$2:$O$68,2,FALSE) &amp; ",") &amp; IF(ISBLANK(X66),"",VLOOKUP(X66,ComboValue!$N$2:$O$68,2,FALSE) &amp; ",") &amp; IF(ISBLANK(Y66),"",VLOOKUP(Y66,ComboValue!$N$2:$O$68,2,FALSE) &amp; ",") &amp; IF(ISBLANK(Z66),"",VLOOKUP(Z66,ComboValue!$N$2:$O$68,2,FALSE) &amp; ",") &amp; IF(ISBLANK(AA66),"",VLOOKUP(AA66,ComboValue!$N$2:$O$68,2,FALSE) &amp; ",") &amp; IF(ISBLANK(AB66),"",VLOOKUP(AB66,ComboValue!$N$2:$O$68,2,FALSE) &amp; ",") &amp; IF(ISBLANK(AC66),"",VLOOKUP(AC66,ComboValue!$N$2:$O$68,2,FALSE) &amp; ",") &amp; IF(ISBLANK(AD66),"",VLOOKUP(AD66,ComboValue!$N$2:$O$68,2,FALSE) &amp; ",") &amp; IF(ISBLANK(AE66),"",VLOOKUP(AE66,ComboValue!$N$2:$O$68,2,FALSE) &amp; ",") &amp; IF(ISBLANK(AF66),"",VLOOKUP(AF66,ComboValue!$N$2:$O$68,2,FALSE) &amp; ",") &amp; IF(ISBLANK(AG66),"",VLOOKUP(AG66,ComboValue!$N$2:$O$68,2,FALSE) &amp; ",") &amp; IF(ISBLANK(AH66),"",VLOOKUP(AH66,ComboValue!$N$2:$O$68,2,FALSE) &amp; ",") &amp; IF(ISBLANK(AI66),"",VLOOKUP(AI66,ComboValue!$N$2:$O$68,2,FALSE) &amp; ",") &amp; IF(ISBLANK(AJ66),"",VLOOKUP(AJ66,ComboValue!$N$2:$O$68,2,FALSE) &amp; ",") &amp; IF(ISBLANK(AK66),"",VLOOKUP(AK66,ComboValue!$N$2:$O$68,2,FALSE) &amp; ",") &amp; IF(ISBLANK(AL66),"",VLOOKUP(AL66,ComboValue!$N$2:$O$68,2,FALSE) &amp; ",") &amp; IF(ISBLANK(AM66),"",VLOOKUP(AM66,ComboValue!$N$2:$O$68,2,FALSE) &amp; ",") &amp; IF(ISBLANK(AN66),"",VLOOKUP(AN66,ComboValue!$N$2:$O$68,2,FALSE) &amp; ",") &amp; IF(ISBLANK(AO66),"",VLOOKUP(AO66,ComboValue!$N$2:$O$68,2,FALSE) &amp; ",") &amp; IF(ISBLANK(AP66),"",VLOOKUP(AP66,ComboValue!$N$2:$O$68,2,FALSE) &amp; ",") &amp; IF(ISBLANK(AQ66),"",VLOOKUP(AQ66,ComboValue!$N$2:$O$68,2,FALSE) &amp; ",") &amp; IF(ISBLANK(AR66),"",VLOOKUP(AR66,ComboValue!$N$2:$O$68,2,FALSE) &amp; ",") &amp; IF(ISBLANK(AS66),"",VLOOKUP(AS66,ComboValue!$N$2:$O$68,2,FALSE) &amp; ",") &amp; IF(ISBLANK(AT66),"",VLOOKUP(AT66,ComboValue!$N$2:$O$68,2,FALSE) &amp; ",")</f>
        <v/>
      </c>
      <c r="AZ66" s="162" t="str">
        <f t="shared" si="2"/>
        <v/>
      </c>
      <c r="BA66" s="120"/>
      <c r="BB66" s="135" t="str">
        <f t="shared" si="3"/>
        <v/>
      </c>
      <c r="BC66" s="136" t="str">
        <f t="shared" si="4"/>
        <v/>
      </c>
      <c r="BD66" s="136" t="str">
        <f t="shared" si="5"/>
        <v/>
      </c>
      <c r="BE66" s="136" t="str">
        <f t="shared" si="6"/>
        <v/>
      </c>
      <c r="BF66" s="136" t="str">
        <f t="shared" si="7"/>
        <v/>
      </c>
      <c r="BG66" s="136" t="str">
        <f t="shared" si="8"/>
        <v/>
      </c>
      <c r="BH66" s="136" t="str">
        <f t="shared" si="9"/>
        <v/>
      </c>
      <c r="BI66" s="136" t="str">
        <f t="shared" si="10"/>
        <v/>
      </c>
      <c r="BJ66" s="136" t="str">
        <f t="shared" si="11"/>
        <v/>
      </c>
      <c r="BK66" s="136" t="str">
        <f t="shared" si="12"/>
        <v/>
      </c>
      <c r="BL66" s="136" t="str">
        <f t="shared" si="13"/>
        <v/>
      </c>
      <c r="BM66" s="136" t="str">
        <f t="shared" si="14"/>
        <v/>
      </c>
      <c r="BN66" s="136" t="str">
        <f t="shared" si="15"/>
        <v/>
      </c>
      <c r="BO66" s="136" t="str">
        <f t="shared" si="16"/>
        <v/>
      </c>
      <c r="BP66" s="136" t="str">
        <f t="shared" si="17"/>
        <v/>
      </c>
      <c r="BQ66" s="136" t="str">
        <f t="shared" si="18"/>
        <v/>
      </c>
      <c r="BR66" s="136" t="str">
        <f t="shared" si="19"/>
        <v/>
      </c>
      <c r="BS66" s="136" t="str">
        <f t="shared" si="20"/>
        <v/>
      </c>
      <c r="BT66" s="136" t="str">
        <f t="shared" si="21"/>
        <v/>
      </c>
      <c r="BU66" s="136" t="str">
        <f t="shared" si="22"/>
        <v/>
      </c>
      <c r="BV66" s="136" t="str">
        <f t="shared" si="23"/>
        <v/>
      </c>
      <c r="BW66" s="136" t="str">
        <f t="shared" si="24"/>
        <v/>
      </c>
      <c r="BX66" s="136" t="str">
        <f t="shared" si="25"/>
        <v/>
      </c>
      <c r="BY66" s="136" t="str">
        <f t="shared" si="26"/>
        <v/>
      </c>
      <c r="BZ66" s="136" t="str">
        <f t="shared" si="27"/>
        <v/>
      </c>
      <c r="CA66" s="137" t="str">
        <f t="shared" si="28"/>
        <v/>
      </c>
      <c r="CB66" s="135" t="str">
        <f t="shared" si="29"/>
        <v/>
      </c>
      <c r="CC66" s="136" t="str">
        <f t="shared" si="30"/>
        <v/>
      </c>
      <c r="CD66" s="136" t="str">
        <f t="shared" si="31"/>
        <v/>
      </c>
      <c r="CE66" s="136" t="str">
        <f t="shared" si="32"/>
        <v/>
      </c>
      <c r="CF66" s="136" t="str">
        <f t="shared" si="33"/>
        <v/>
      </c>
      <c r="CG66" s="136" t="str">
        <f t="shared" si="34"/>
        <v/>
      </c>
      <c r="CH66" s="136" t="str">
        <f t="shared" si="35"/>
        <v/>
      </c>
      <c r="CI66" s="136" t="str">
        <f t="shared" si="36"/>
        <v/>
      </c>
      <c r="CJ66" s="136" t="str">
        <f t="shared" si="37"/>
        <v/>
      </c>
      <c r="CK66" s="137" t="str">
        <f t="shared" si="38"/>
        <v/>
      </c>
      <c r="CL66" s="135" t="str">
        <f t="shared" si="39"/>
        <v/>
      </c>
      <c r="CM66" s="136" t="str">
        <f t="shared" si="40"/>
        <v/>
      </c>
      <c r="CN66" s="136" t="str">
        <f t="shared" si="41"/>
        <v/>
      </c>
      <c r="CO66" s="137" t="str">
        <f t="shared" si="42"/>
        <v/>
      </c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</row>
    <row r="67" spans="1:106" ht="17.399999999999999" thickTop="1" thickBot="1" x14ac:dyDescent="0.45">
      <c r="A67" s="7">
        <v>62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0"/>
      <c r="M67" s="10"/>
      <c r="N67" s="10"/>
      <c r="O67" s="209" t="str">
        <f xml:space="preserve"> IF(ISBLANK(L67),"",VLOOKUP(L67,ComboValue!$E$3:$I$15,5,FALSE))</f>
        <v/>
      </c>
      <c r="P67" s="10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35" t="str">
        <f xml:space="preserve"> IF(ISBLANK(C67),"",VLOOKUP(C67,ComboValue!$B$2:$C$11,2,FALSE) &amp; ",") &amp; IF(ISBLANK(D67),"",VLOOKUP(D67,ComboValue!$B$2:$C$11,2,FALSE) &amp; ",") &amp; IF(ISBLANK(E67),"",VLOOKUP(E67,ComboValue!$B$2:$C$11,2,FALSE) &amp; ",") &amp; IF(ISBLANK(F67),"",VLOOKUP(F67,ComboValue!$B$2:$C$11,2,FALSE) &amp; ",") &amp; IF(ISBLANK(G67),"",VLOOKUP(G67,ComboValue!$B$2:$C$11,2,FALSE) &amp; ",") &amp; IF(ISBLANK(H67),"",VLOOKUP(H67,ComboValue!$B$2:$C$11,2,FALSE) &amp; ",") &amp; IF(ISBLANK(I67),"",VLOOKUP(I67,ComboValue!$B$2:$C$11,2,FALSE) &amp; ",") &amp; IF(ISBLANK(J67),"",VLOOKUP(J67,ComboValue!$B$2:$C$11,2,FALSE) &amp; ",") &amp; IF(ISBLANK(K67),"",VLOOKUP(K67,ComboValue!$B$2:$C$11,2,FALSE) &amp; ",")</f>
        <v/>
      </c>
      <c r="AV67" s="136" t="str">
        <f t="shared" si="1"/>
        <v>Tous_Nl</v>
      </c>
      <c r="AW67" s="136" t="str">
        <f>IF(ISBLANK(L67),"",VLOOKUP(L67,ComboValue!$E$2:$G$15,3,FALSE))</f>
        <v/>
      </c>
      <c r="AX67" s="136" t="str">
        <f>IF(ISBLANK(M67),"",VLOOKUP(M67,ComboValue!$K$2:$L$5,2,FALSE))</f>
        <v/>
      </c>
      <c r="AY67" s="161" t="str">
        <f>IF(ISBLANK(Q67),"",VLOOKUP(Q67,ComboValue!$N$2:$O$68,2,FALSE) &amp; ",") &amp; IF(ISBLANK(R67),"",VLOOKUP(R67,ComboValue!$N$2:$O$68,2,FALSE) &amp; ",") &amp; IF(ISBLANK(S67),"",VLOOKUP(S67,ComboValue!$N$2:$O$68,2,FALSE) &amp; ",") &amp; IF(ISBLANK(T67),"",VLOOKUP(T67,ComboValue!$N$2:$O$68,2,FALSE) &amp; ",") &amp; IF(ISBLANK(U67),"",VLOOKUP(U67,ComboValue!$N$2:$O$68,2,FALSE) &amp; ",") &amp; IF(ISBLANK(V67),"",VLOOKUP(V67,ComboValue!$N$2:$O$68,2,FALSE) &amp; ",") &amp; IF(ISBLANK(W67),"",VLOOKUP(W67,ComboValue!$N$2:$O$68,2,FALSE) &amp; ",") &amp; IF(ISBLANK(X67),"",VLOOKUP(X67,ComboValue!$N$2:$O$68,2,FALSE) &amp; ",") &amp; IF(ISBLANK(Y67),"",VLOOKUP(Y67,ComboValue!$N$2:$O$68,2,FALSE) &amp; ",") &amp; IF(ISBLANK(Z67),"",VLOOKUP(Z67,ComboValue!$N$2:$O$68,2,FALSE) &amp; ",") &amp; IF(ISBLANK(AA67),"",VLOOKUP(AA67,ComboValue!$N$2:$O$68,2,FALSE) &amp; ",") &amp; IF(ISBLANK(AB67),"",VLOOKUP(AB67,ComboValue!$N$2:$O$68,2,FALSE) &amp; ",") &amp; IF(ISBLANK(AC67),"",VLOOKUP(AC67,ComboValue!$N$2:$O$68,2,FALSE) &amp; ",") &amp; IF(ISBLANK(AD67),"",VLOOKUP(AD67,ComboValue!$N$2:$O$68,2,FALSE) &amp; ",") &amp; IF(ISBLANK(AE67),"",VLOOKUP(AE67,ComboValue!$N$2:$O$68,2,FALSE) &amp; ",") &amp; IF(ISBLANK(AF67),"",VLOOKUP(AF67,ComboValue!$N$2:$O$68,2,FALSE) &amp; ",") &amp; IF(ISBLANK(AG67),"",VLOOKUP(AG67,ComboValue!$N$2:$O$68,2,FALSE) &amp; ",") &amp; IF(ISBLANK(AH67),"",VLOOKUP(AH67,ComboValue!$N$2:$O$68,2,FALSE) &amp; ",") &amp; IF(ISBLANK(AI67),"",VLOOKUP(AI67,ComboValue!$N$2:$O$68,2,FALSE) &amp; ",") &amp; IF(ISBLANK(AJ67),"",VLOOKUP(AJ67,ComboValue!$N$2:$O$68,2,FALSE) &amp; ",") &amp; IF(ISBLANK(AK67),"",VLOOKUP(AK67,ComboValue!$N$2:$O$68,2,FALSE) &amp; ",") &amp; IF(ISBLANK(AL67),"",VLOOKUP(AL67,ComboValue!$N$2:$O$68,2,FALSE) &amp; ",") &amp; IF(ISBLANK(AM67),"",VLOOKUP(AM67,ComboValue!$N$2:$O$68,2,FALSE) &amp; ",") &amp; IF(ISBLANK(AN67),"",VLOOKUP(AN67,ComboValue!$N$2:$O$68,2,FALSE) &amp; ",") &amp; IF(ISBLANK(AO67),"",VLOOKUP(AO67,ComboValue!$N$2:$O$68,2,FALSE) &amp; ",") &amp; IF(ISBLANK(AP67),"",VLOOKUP(AP67,ComboValue!$N$2:$O$68,2,FALSE) &amp; ",") &amp; IF(ISBLANK(AQ67),"",VLOOKUP(AQ67,ComboValue!$N$2:$O$68,2,FALSE) &amp; ",") &amp; IF(ISBLANK(AR67),"",VLOOKUP(AR67,ComboValue!$N$2:$O$68,2,FALSE) &amp; ",") &amp; IF(ISBLANK(AS67),"",VLOOKUP(AS67,ComboValue!$N$2:$O$68,2,FALSE) &amp; ",") &amp; IF(ISBLANK(AT67),"",VLOOKUP(AT67,ComboValue!$N$2:$O$68,2,FALSE) &amp; ",")</f>
        <v/>
      </c>
      <c r="AZ67" s="162" t="str">
        <f t="shared" si="2"/>
        <v/>
      </c>
      <c r="BA67" s="120"/>
      <c r="BB67" s="135" t="str">
        <f t="shared" si="3"/>
        <v/>
      </c>
      <c r="BC67" s="136" t="str">
        <f t="shared" si="4"/>
        <v/>
      </c>
      <c r="BD67" s="136" t="str">
        <f t="shared" si="5"/>
        <v/>
      </c>
      <c r="BE67" s="136" t="str">
        <f t="shared" si="6"/>
        <v/>
      </c>
      <c r="BF67" s="136" t="str">
        <f t="shared" si="7"/>
        <v/>
      </c>
      <c r="BG67" s="136" t="str">
        <f t="shared" si="8"/>
        <v/>
      </c>
      <c r="BH67" s="136" t="str">
        <f t="shared" si="9"/>
        <v/>
      </c>
      <c r="BI67" s="136" t="str">
        <f t="shared" si="10"/>
        <v/>
      </c>
      <c r="BJ67" s="136" t="str">
        <f t="shared" si="11"/>
        <v/>
      </c>
      <c r="BK67" s="136" t="str">
        <f t="shared" si="12"/>
        <v/>
      </c>
      <c r="BL67" s="136" t="str">
        <f t="shared" si="13"/>
        <v/>
      </c>
      <c r="BM67" s="136" t="str">
        <f t="shared" si="14"/>
        <v/>
      </c>
      <c r="BN67" s="136" t="str">
        <f t="shared" si="15"/>
        <v/>
      </c>
      <c r="BO67" s="136" t="str">
        <f t="shared" si="16"/>
        <v/>
      </c>
      <c r="BP67" s="136" t="str">
        <f t="shared" si="17"/>
        <v/>
      </c>
      <c r="BQ67" s="136" t="str">
        <f t="shared" si="18"/>
        <v/>
      </c>
      <c r="BR67" s="136" t="str">
        <f t="shared" si="19"/>
        <v/>
      </c>
      <c r="BS67" s="136" t="str">
        <f t="shared" si="20"/>
        <v/>
      </c>
      <c r="BT67" s="136" t="str">
        <f t="shared" si="21"/>
        <v/>
      </c>
      <c r="BU67" s="136" t="str">
        <f t="shared" si="22"/>
        <v/>
      </c>
      <c r="BV67" s="136" t="str">
        <f t="shared" si="23"/>
        <v/>
      </c>
      <c r="BW67" s="136" t="str">
        <f t="shared" si="24"/>
        <v/>
      </c>
      <c r="BX67" s="136" t="str">
        <f t="shared" si="25"/>
        <v/>
      </c>
      <c r="BY67" s="136" t="str">
        <f t="shared" si="26"/>
        <v/>
      </c>
      <c r="BZ67" s="136" t="str">
        <f t="shared" si="27"/>
        <v/>
      </c>
      <c r="CA67" s="137" t="str">
        <f t="shared" si="28"/>
        <v/>
      </c>
      <c r="CB67" s="135" t="str">
        <f t="shared" si="29"/>
        <v/>
      </c>
      <c r="CC67" s="136" t="str">
        <f t="shared" si="30"/>
        <v/>
      </c>
      <c r="CD67" s="136" t="str">
        <f t="shared" si="31"/>
        <v/>
      </c>
      <c r="CE67" s="136" t="str">
        <f t="shared" si="32"/>
        <v/>
      </c>
      <c r="CF67" s="136" t="str">
        <f t="shared" si="33"/>
        <v/>
      </c>
      <c r="CG67" s="136" t="str">
        <f t="shared" si="34"/>
        <v/>
      </c>
      <c r="CH67" s="136" t="str">
        <f t="shared" si="35"/>
        <v/>
      </c>
      <c r="CI67" s="136" t="str">
        <f t="shared" si="36"/>
        <v/>
      </c>
      <c r="CJ67" s="136" t="str">
        <f t="shared" si="37"/>
        <v/>
      </c>
      <c r="CK67" s="137" t="str">
        <f t="shared" si="38"/>
        <v/>
      </c>
      <c r="CL67" s="135" t="str">
        <f t="shared" si="39"/>
        <v/>
      </c>
      <c r="CM67" s="136" t="str">
        <f t="shared" si="40"/>
        <v/>
      </c>
      <c r="CN67" s="136" t="str">
        <f t="shared" si="41"/>
        <v/>
      </c>
      <c r="CO67" s="137" t="str">
        <f t="shared" si="42"/>
        <v/>
      </c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</row>
    <row r="68" spans="1:106" ht="17.399999999999999" thickTop="1" thickBot="1" x14ac:dyDescent="0.45">
      <c r="A68" s="7">
        <v>63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0"/>
      <c r="M68" s="10"/>
      <c r="N68" s="10"/>
      <c r="O68" s="209" t="str">
        <f xml:space="preserve"> IF(ISBLANK(L68),"",VLOOKUP(L68,ComboValue!$E$3:$I$15,5,FALSE))</f>
        <v/>
      </c>
      <c r="P68" s="10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35" t="str">
        <f xml:space="preserve"> IF(ISBLANK(C68),"",VLOOKUP(C68,ComboValue!$B$2:$C$11,2,FALSE) &amp; ",") &amp; IF(ISBLANK(D68),"",VLOOKUP(D68,ComboValue!$B$2:$C$11,2,FALSE) &amp; ",") &amp; IF(ISBLANK(E68),"",VLOOKUP(E68,ComboValue!$B$2:$C$11,2,FALSE) &amp; ",") &amp; IF(ISBLANK(F68),"",VLOOKUP(F68,ComboValue!$B$2:$C$11,2,FALSE) &amp; ",") &amp; IF(ISBLANK(G68),"",VLOOKUP(G68,ComboValue!$B$2:$C$11,2,FALSE) &amp; ",") &amp; IF(ISBLANK(H68),"",VLOOKUP(H68,ComboValue!$B$2:$C$11,2,FALSE) &amp; ",") &amp; IF(ISBLANK(I68),"",VLOOKUP(I68,ComboValue!$B$2:$C$11,2,FALSE) &amp; ",") &amp; IF(ISBLANK(J68),"",VLOOKUP(J68,ComboValue!$B$2:$C$11,2,FALSE) &amp; ",") &amp; IF(ISBLANK(K68),"",VLOOKUP(K68,ComboValue!$B$2:$C$11,2,FALSE) &amp; ",")</f>
        <v/>
      </c>
      <c r="AV68" s="136" t="str">
        <f t="shared" si="1"/>
        <v>Tous_Nl</v>
      </c>
      <c r="AW68" s="136" t="str">
        <f>IF(ISBLANK(L68),"",VLOOKUP(L68,ComboValue!$E$2:$G$15,3,FALSE))</f>
        <v/>
      </c>
      <c r="AX68" s="136" t="str">
        <f>IF(ISBLANK(M68),"",VLOOKUP(M68,ComboValue!$K$2:$L$5,2,FALSE))</f>
        <v/>
      </c>
      <c r="AY68" s="161" t="str">
        <f>IF(ISBLANK(Q68),"",VLOOKUP(Q68,ComboValue!$N$2:$O$68,2,FALSE) &amp; ",") &amp; IF(ISBLANK(R68),"",VLOOKUP(R68,ComboValue!$N$2:$O$68,2,FALSE) &amp; ",") &amp; IF(ISBLANK(S68),"",VLOOKUP(S68,ComboValue!$N$2:$O$68,2,FALSE) &amp; ",") &amp; IF(ISBLANK(T68),"",VLOOKUP(T68,ComboValue!$N$2:$O$68,2,FALSE) &amp; ",") &amp; IF(ISBLANK(U68),"",VLOOKUP(U68,ComboValue!$N$2:$O$68,2,FALSE) &amp; ",") &amp; IF(ISBLANK(V68),"",VLOOKUP(V68,ComboValue!$N$2:$O$68,2,FALSE) &amp; ",") &amp; IF(ISBLANK(W68),"",VLOOKUP(W68,ComboValue!$N$2:$O$68,2,FALSE) &amp; ",") &amp; IF(ISBLANK(X68),"",VLOOKUP(X68,ComboValue!$N$2:$O$68,2,FALSE) &amp; ",") &amp; IF(ISBLANK(Y68),"",VLOOKUP(Y68,ComboValue!$N$2:$O$68,2,FALSE) &amp; ",") &amp; IF(ISBLANK(Z68),"",VLOOKUP(Z68,ComboValue!$N$2:$O$68,2,FALSE) &amp; ",") &amp; IF(ISBLANK(AA68),"",VLOOKUP(AA68,ComboValue!$N$2:$O$68,2,FALSE) &amp; ",") &amp; IF(ISBLANK(AB68),"",VLOOKUP(AB68,ComboValue!$N$2:$O$68,2,FALSE) &amp; ",") &amp; IF(ISBLANK(AC68),"",VLOOKUP(AC68,ComboValue!$N$2:$O$68,2,FALSE) &amp; ",") &amp; IF(ISBLANK(AD68),"",VLOOKUP(AD68,ComboValue!$N$2:$O$68,2,FALSE) &amp; ",") &amp; IF(ISBLANK(AE68),"",VLOOKUP(AE68,ComboValue!$N$2:$O$68,2,FALSE) &amp; ",") &amp; IF(ISBLANK(AF68),"",VLOOKUP(AF68,ComboValue!$N$2:$O$68,2,FALSE) &amp; ",") &amp; IF(ISBLANK(AG68),"",VLOOKUP(AG68,ComboValue!$N$2:$O$68,2,FALSE) &amp; ",") &amp; IF(ISBLANK(AH68),"",VLOOKUP(AH68,ComboValue!$N$2:$O$68,2,FALSE) &amp; ",") &amp; IF(ISBLANK(AI68),"",VLOOKUP(AI68,ComboValue!$N$2:$O$68,2,FALSE) &amp; ",") &amp; IF(ISBLANK(AJ68),"",VLOOKUP(AJ68,ComboValue!$N$2:$O$68,2,FALSE) &amp; ",") &amp; IF(ISBLANK(AK68),"",VLOOKUP(AK68,ComboValue!$N$2:$O$68,2,FALSE) &amp; ",") &amp; IF(ISBLANK(AL68),"",VLOOKUP(AL68,ComboValue!$N$2:$O$68,2,FALSE) &amp; ",") &amp; IF(ISBLANK(AM68),"",VLOOKUP(AM68,ComboValue!$N$2:$O$68,2,FALSE) &amp; ",") &amp; IF(ISBLANK(AN68),"",VLOOKUP(AN68,ComboValue!$N$2:$O$68,2,FALSE) &amp; ",") &amp; IF(ISBLANK(AO68),"",VLOOKUP(AO68,ComboValue!$N$2:$O$68,2,FALSE) &amp; ",") &amp; IF(ISBLANK(AP68),"",VLOOKUP(AP68,ComboValue!$N$2:$O$68,2,FALSE) &amp; ",") &amp; IF(ISBLANK(AQ68),"",VLOOKUP(AQ68,ComboValue!$N$2:$O$68,2,FALSE) &amp; ",") &amp; IF(ISBLANK(AR68),"",VLOOKUP(AR68,ComboValue!$N$2:$O$68,2,FALSE) &amp; ",") &amp; IF(ISBLANK(AS68),"",VLOOKUP(AS68,ComboValue!$N$2:$O$68,2,FALSE) &amp; ",") &amp; IF(ISBLANK(AT68),"",VLOOKUP(AT68,ComboValue!$N$2:$O$68,2,FALSE) &amp; ",")</f>
        <v/>
      </c>
      <c r="AZ68" s="162" t="str">
        <f t="shared" si="2"/>
        <v/>
      </c>
      <c r="BA68" s="120"/>
      <c r="BB68" s="135" t="str">
        <f t="shared" si="3"/>
        <v/>
      </c>
      <c r="BC68" s="136" t="str">
        <f t="shared" si="4"/>
        <v/>
      </c>
      <c r="BD68" s="136" t="str">
        <f t="shared" si="5"/>
        <v/>
      </c>
      <c r="BE68" s="136" t="str">
        <f t="shared" si="6"/>
        <v/>
      </c>
      <c r="BF68" s="136" t="str">
        <f t="shared" si="7"/>
        <v/>
      </c>
      <c r="BG68" s="136" t="str">
        <f t="shared" si="8"/>
        <v/>
      </c>
      <c r="BH68" s="136" t="str">
        <f t="shared" si="9"/>
        <v/>
      </c>
      <c r="BI68" s="136" t="str">
        <f t="shared" si="10"/>
        <v/>
      </c>
      <c r="BJ68" s="136" t="str">
        <f t="shared" si="11"/>
        <v/>
      </c>
      <c r="BK68" s="136" t="str">
        <f t="shared" si="12"/>
        <v/>
      </c>
      <c r="BL68" s="136" t="str">
        <f t="shared" si="13"/>
        <v/>
      </c>
      <c r="BM68" s="136" t="str">
        <f t="shared" si="14"/>
        <v/>
      </c>
      <c r="BN68" s="136" t="str">
        <f t="shared" si="15"/>
        <v/>
      </c>
      <c r="BO68" s="136" t="str">
        <f t="shared" si="16"/>
        <v/>
      </c>
      <c r="BP68" s="136" t="str">
        <f t="shared" si="17"/>
        <v/>
      </c>
      <c r="BQ68" s="136" t="str">
        <f t="shared" si="18"/>
        <v/>
      </c>
      <c r="BR68" s="136" t="str">
        <f t="shared" si="19"/>
        <v/>
      </c>
      <c r="BS68" s="136" t="str">
        <f t="shared" si="20"/>
        <v/>
      </c>
      <c r="BT68" s="136" t="str">
        <f t="shared" si="21"/>
        <v/>
      </c>
      <c r="BU68" s="136" t="str">
        <f t="shared" si="22"/>
        <v/>
      </c>
      <c r="BV68" s="136" t="str">
        <f t="shared" si="23"/>
        <v/>
      </c>
      <c r="BW68" s="136" t="str">
        <f t="shared" si="24"/>
        <v/>
      </c>
      <c r="BX68" s="136" t="str">
        <f t="shared" si="25"/>
        <v/>
      </c>
      <c r="BY68" s="136" t="str">
        <f t="shared" si="26"/>
        <v/>
      </c>
      <c r="BZ68" s="136" t="str">
        <f t="shared" si="27"/>
        <v/>
      </c>
      <c r="CA68" s="137" t="str">
        <f t="shared" si="28"/>
        <v/>
      </c>
      <c r="CB68" s="135" t="str">
        <f t="shared" si="29"/>
        <v/>
      </c>
      <c r="CC68" s="136" t="str">
        <f t="shared" si="30"/>
        <v/>
      </c>
      <c r="CD68" s="136" t="str">
        <f t="shared" si="31"/>
        <v/>
      </c>
      <c r="CE68" s="136" t="str">
        <f t="shared" si="32"/>
        <v/>
      </c>
      <c r="CF68" s="136" t="str">
        <f t="shared" si="33"/>
        <v/>
      </c>
      <c r="CG68" s="136" t="str">
        <f t="shared" si="34"/>
        <v/>
      </c>
      <c r="CH68" s="136" t="str">
        <f t="shared" si="35"/>
        <v/>
      </c>
      <c r="CI68" s="136" t="str">
        <f t="shared" si="36"/>
        <v/>
      </c>
      <c r="CJ68" s="136" t="str">
        <f t="shared" si="37"/>
        <v/>
      </c>
      <c r="CK68" s="137" t="str">
        <f t="shared" si="38"/>
        <v/>
      </c>
      <c r="CL68" s="135" t="str">
        <f t="shared" si="39"/>
        <v/>
      </c>
      <c r="CM68" s="136" t="str">
        <f t="shared" si="40"/>
        <v/>
      </c>
      <c r="CN68" s="136" t="str">
        <f t="shared" si="41"/>
        <v/>
      </c>
      <c r="CO68" s="137" t="str">
        <f t="shared" si="42"/>
        <v/>
      </c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</row>
    <row r="69" spans="1:106" ht="17.399999999999999" thickTop="1" thickBot="1" x14ac:dyDescent="0.45">
      <c r="A69" s="7">
        <v>64</v>
      </c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0"/>
      <c r="M69" s="10"/>
      <c r="N69" s="10"/>
      <c r="O69" s="209" t="str">
        <f xml:space="preserve"> IF(ISBLANK(L69),"",VLOOKUP(L69,ComboValue!$E$3:$I$15,5,FALSE))</f>
        <v/>
      </c>
      <c r="P69" s="10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35" t="str">
        <f xml:space="preserve"> IF(ISBLANK(C69),"",VLOOKUP(C69,ComboValue!$B$2:$C$11,2,FALSE) &amp; ",") &amp; IF(ISBLANK(D69),"",VLOOKUP(D69,ComboValue!$B$2:$C$11,2,FALSE) &amp; ",") &amp; IF(ISBLANK(E69),"",VLOOKUP(E69,ComboValue!$B$2:$C$11,2,FALSE) &amp; ",") &amp; IF(ISBLANK(F69),"",VLOOKUP(F69,ComboValue!$B$2:$C$11,2,FALSE) &amp; ",") &amp; IF(ISBLANK(G69),"",VLOOKUP(G69,ComboValue!$B$2:$C$11,2,FALSE) &amp; ",") &amp; IF(ISBLANK(H69),"",VLOOKUP(H69,ComboValue!$B$2:$C$11,2,FALSE) &amp; ",") &amp; IF(ISBLANK(I69),"",VLOOKUP(I69,ComboValue!$B$2:$C$11,2,FALSE) &amp; ",") &amp; IF(ISBLANK(J69),"",VLOOKUP(J69,ComboValue!$B$2:$C$11,2,FALSE) &amp; ",") &amp; IF(ISBLANK(K69),"",VLOOKUP(K69,ComboValue!$B$2:$C$11,2,FALSE) &amp; ",")</f>
        <v/>
      </c>
      <c r="AV69" s="136" t="str">
        <f t="shared" si="1"/>
        <v>Tous_Nl</v>
      </c>
      <c r="AW69" s="136" t="str">
        <f>IF(ISBLANK(L69),"",VLOOKUP(L69,ComboValue!$E$2:$G$15,3,FALSE))</f>
        <v/>
      </c>
      <c r="AX69" s="136" t="str">
        <f>IF(ISBLANK(M69),"",VLOOKUP(M69,ComboValue!$K$2:$L$5,2,FALSE))</f>
        <v/>
      </c>
      <c r="AY69" s="161" t="str">
        <f>IF(ISBLANK(Q69),"",VLOOKUP(Q69,ComboValue!$N$2:$O$68,2,FALSE) &amp; ",") &amp; IF(ISBLANK(R69),"",VLOOKUP(R69,ComboValue!$N$2:$O$68,2,FALSE) &amp; ",") &amp; IF(ISBLANK(S69),"",VLOOKUP(S69,ComboValue!$N$2:$O$68,2,FALSE) &amp; ",") &amp; IF(ISBLANK(T69),"",VLOOKUP(T69,ComboValue!$N$2:$O$68,2,FALSE) &amp; ",") &amp; IF(ISBLANK(U69),"",VLOOKUP(U69,ComboValue!$N$2:$O$68,2,FALSE) &amp; ",") &amp; IF(ISBLANK(V69),"",VLOOKUP(V69,ComboValue!$N$2:$O$68,2,FALSE) &amp; ",") &amp; IF(ISBLANK(W69),"",VLOOKUP(W69,ComboValue!$N$2:$O$68,2,FALSE) &amp; ",") &amp; IF(ISBLANK(X69),"",VLOOKUP(X69,ComboValue!$N$2:$O$68,2,FALSE) &amp; ",") &amp; IF(ISBLANK(Y69),"",VLOOKUP(Y69,ComboValue!$N$2:$O$68,2,FALSE) &amp; ",") &amp; IF(ISBLANK(Z69),"",VLOOKUP(Z69,ComboValue!$N$2:$O$68,2,FALSE) &amp; ",") &amp; IF(ISBLANK(AA69),"",VLOOKUP(AA69,ComboValue!$N$2:$O$68,2,FALSE) &amp; ",") &amp; IF(ISBLANK(AB69),"",VLOOKUP(AB69,ComboValue!$N$2:$O$68,2,FALSE) &amp; ",") &amp; IF(ISBLANK(AC69),"",VLOOKUP(AC69,ComboValue!$N$2:$O$68,2,FALSE) &amp; ",") &amp; IF(ISBLANK(AD69),"",VLOOKUP(AD69,ComboValue!$N$2:$O$68,2,FALSE) &amp; ",") &amp; IF(ISBLANK(AE69),"",VLOOKUP(AE69,ComboValue!$N$2:$O$68,2,FALSE) &amp; ",") &amp; IF(ISBLANK(AF69),"",VLOOKUP(AF69,ComboValue!$N$2:$O$68,2,FALSE) &amp; ",") &amp; IF(ISBLANK(AG69),"",VLOOKUP(AG69,ComboValue!$N$2:$O$68,2,FALSE) &amp; ",") &amp; IF(ISBLANK(AH69),"",VLOOKUP(AH69,ComboValue!$N$2:$O$68,2,FALSE) &amp; ",") &amp; IF(ISBLANK(AI69),"",VLOOKUP(AI69,ComboValue!$N$2:$O$68,2,FALSE) &amp; ",") &amp; IF(ISBLANK(AJ69),"",VLOOKUP(AJ69,ComboValue!$N$2:$O$68,2,FALSE) &amp; ",") &amp; IF(ISBLANK(AK69),"",VLOOKUP(AK69,ComboValue!$N$2:$O$68,2,FALSE) &amp; ",") &amp; IF(ISBLANK(AL69),"",VLOOKUP(AL69,ComboValue!$N$2:$O$68,2,FALSE) &amp; ",") &amp; IF(ISBLANK(AM69),"",VLOOKUP(AM69,ComboValue!$N$2:$O$68,2,FALSE) &amp; ",") &amp; IF(ISBLANK(AN69),"",VLOOKUP(AN69,ComboValue!$N$2:$O$68,2,FALSE) &amp; ",") &amp; IF(ISBLANK(AO69),"",VLOOKUP(AO69,ComboValue!$N$2:$O$68,2,FALSE) &amp; ",") &amp; IF(ISBLANK(AP69),"",VLOOKUP(AP69,ComboValue!$N$2:$O$68,2,FALSE) &amp; ",") &amp; IF(ISBLANK(AQ69),"",VLOOKUP(AQ69,ComboValue!$N$2:$O$68,2,FALSE) &amp; ",") &amp; IF(ISBLANK(AR69),"",VLOOKUP(AR69,ComboValue!$N$2:$O$68,2,FALSE) &amp; ",") &amp; IF(ISBLANK(AS69),"",VLOOKUP(AS69,ComboValue!$N$2:$O$68,2,FALSE) &amp; ",") &amp; IF(ISBLANK(AT69),"",VLOOKUP(AT69,ComboValue!$N$2:$O$68,2,FALSE) &amp; ",")</f>
        <v/>
      </c>
      <c r="AZ69" s="162" t="str">
        <f t="shared" si="2"/>
        <v/>
      </c>
      <c r="BA69" s="120"/>
      <c r="BB69" s="135" t="str">
        <f t="shared" si="3"/>
        <v/>
      </c>
      <c r="BC69" s="136" t="str">
        <f t="shared" si="4"/>
        <v/>
      </c>
      <c r="BD69" s="136" t="str">
        <f t="shared" si="5"/>
        <v/>
      </c>
      <c r="BE69" s="136" t="str">
        <f t="shared" si="6"/>
        <v/>
      </c>
      <c r="BF69" s="136" t="str">
        <f t="shared" si="7"/>
        <v/>
      </c>
      <c r="BG69" s="136" t="str">
        <f t="shared" si="8"/>
        <v/>
      </c>
      <c r="BH69" s="136" t="str">
        <f t="shared" si="9"/>
        <v/>
      </c>
      <c r="BI69" s="136" t="str">
        <f t="shared" si="10"/>
        <v/>
      </c>
      <c r="BJ69" s="136" t="str">
        <f t="shared" si="11"/>
        <v/>
      </c>
      <c r="BK69" s="136" t="str">
        <f t="shared" si="12"/>
        <v/>
      </c>
      <c r="BL69" s="136" t="str">
        <f t="shared" si="13"/>
        <v/>
      </c>
      <c r="BM69" s="136" t="str">
        <f t="shared" si="14"/>
        <v/>
      </c>
      <c r="BN69" s="136" t="str">
        <f t="shared" si="15"/>
        <v/>
      </c>
      <c r="BO69" s="136" t="str">
        <f t="shared" si="16"/>
        <v/>
      </c>
      <c r="BP69" s="136" t="str">
        <f t="shared" si="17"/>
        <v/>
      </c>
      <c r="BQ69" s="136" t="str">
        <f t="shared" si="18"/>
        <v/>
      </c>
      <c r="BR69" s="136" t="str">
        <f t="shared" si="19"/>
        <v/>
      </c>
      <c r="BS69" s="136" t="str">
        <f t="shared" si="20"/>
        <v/>
      </c>
      <c r="BT69" s="136" t="str">
        <f t="shared" si="21"/>
        <v/>
      </c>
      <c r="BU69" s="136" t="str">
        <f t="shared" si="22"/>
        <v/>
      </c>
      <c r="BV69" s="136" t="str">
        <f t="shared" si="23"/>
        <v/>
      </c>
      <c r="BW69" s="136" t="str">
        <f t="shared" si="24"/>
        <v/>
      </c>
      <c r="BX69" s="136" t="str">
        <f t="shared" si="25"/>
        <v/>
      </c>
      <c r="BY69" s="136" t="str">
        <f t="shared" si="26"/>
        <v/>
      </c>
      <c r="BZ69" s="136" t="str">
        <f t="shared" si="27"/>
        <v/>
      </c>
      <c r="CA69" s="137" t="str">
        <f t="shared" si="28"/>
        <v/>
      </c>
      <c r="CB69" s="135" t="str">
        <f t="shared" si="29"/>
        <v/>
      </c>
      <c r="CC69" s="136" t="str">
        <f t="shared" si="30"/>
        <v/>
      </c>
      <c r="CD69" s="136" t="str">
        <f t="shared" si="31"/>
        <v/>
      </c>
      <c r="CE69" s="136" t="str">
        <f t="shared" si="32"/>
        <v/>
      </c>
      <c r="CF69" s="136" t="str">
        <f t="shared" si="33"/>
        <v/>
      </c>
      <c r="CG69" s="136" t="str">
        <f t="shared" si="34"/>
        <v/>
      </c>
      <c r="CH69" s="136" t="str">
        <f t="shared" si="35"/>
        <v/>
      </c>
      <c r="CI69" s="136" t="str">
        <f t="shared" si="36"/>
        <v/>
      </c>
      <c r="CJ69" s="136" t="str">
        <f t="shared" si="37"/>
        <v/>
      </c>
      <c r="CK69" s="137" t="str">
        <f t="shared" si="38"/>
        <v/>
      </c>
      <c r="CL69" s="135" t="str">
        <f t="shared" si="39"/>
        <v/>
      </c>
      <c r="CM69" s="136" t="str">
        <f t="shared" si="40"/>
        <v/>
      </c>
      <c r="CN69" s="136" t="str">
        <f t="shared" si="41"/>
        <v/>
      </c>
      <c r="CO69" s="137" t="str">
        <f t="shared" si="42"/>
        <v/>
      </c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</row>
    <row r="70" spans="1:106" ht="17.399999999999999" thickTop="1" thickBot="1" x14ac:dyDescent="0.45">
      <c r="A70" s="7">
        <v>65</v>
      </c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0"/>
      <c r="M70" s="10"/>
      <c r="N70" s="10"/>
      <c r="O70" s="209" t="str">
        <f xml:space="preserve"> IF(ISBLANK(L70),"",VLOOKUP(L70,ComboValue!$E$3:$I$15,5,FALSE))</f>
        <v/>
      </c>
      <c r="P70" s="10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35" t="str">
        <f xml:space="preserve"> IF(ISBLANK(C70),"",VLOOKUP(C70,ComboValue!$B$2:$C$11,2,FALSE) &amp; ",") &amp; IF(ISBLANK(D70),"",VLOOKUP(D70,ComboValue!$B$2:$C$11,2,FALSE) &amp; ",") &amp; IF(ISBLANK(E70),"",VLOOKUP(E70,ComboValue!$B$2:$C$11,2,FALSE) &amp; ",") &amp; IF(ISBLANK(F70),"",VLOOKUP(F70,ComboValue!$B$2:$C$11,2,FALSE) &amp; ",") &amp; IF(ISBLANK(G70),"",VLOOKUP(G70,ComboValue!$B$2:$C$11,2,FALSE) &amp; ",") &amp; IF(ISBLANK(H70),"",VLOOKUP(H70,ComboValue!$B$2:$C$11,2,FALSE) &amp; ",") &amp; IF(ISBLANK(I70),"",VLOOKUP(I70,ComboValue!$B$2:$C$11,2,FALSE) &amp; ",") &amp; IF(ISBLANK(J70),"",VLOOKUP(J70,ComboValue!$B$2:$C$11,2,FALSE) &amp; ",") &amp; IF(ISBLANK(K70),"",VLOOKUP(K70,ComboValue!$B$2:$C$11,2,FALSE) &amp; ",")</f>
        <v/>
      </c>
      <c r="AV70" s="136" t="str">
        <f t="shared" si="1"/>
        <v>Tous_Nl</v>
      </c>
      <c r="AW70" s="136" t="str">
        <f>IF(ISBLANK(L70),"",VLOOKUP(L70,ComboValue!$E$2:$G$15,3,FALSE))</f>
        <v/>
      </c>
      <c r="AX70" s="136" t="str">
        <f>IF(ISBLANK(M70),"",VLOOKUP(M70,ComboValue!$K$2:$L$5,2,FALSE))</f>
        <v/>
      </c>
      <c r="AY70" s="161" t="str">
        <f>IF(ISBLANK(Q70),"",VLOOKUP(Q70,ComboValue!$N$2:$O$68,2,FALSE) &amp; ",") &amp; IF(ISBLANK(R70),"",VLOOKUP(R70,ComboValue!$N$2:$O$68,2,FALSE) &amp; ",") &amp; IF(ISBLANK(S70),"",VLOOKUP(S70,ComboValue!$N$2:$O$68,2,FALSE) &amp; ",") &amp; IF(ISBLANK(T70),"",VLOOKUP(T70,ComboValue!$N$2:$O$68,2,FALSE) &amp; ",") &amp; IF(ISBLANK(U70),"",VLOOKUP(U70,ComboValue!$N$2:$O$68,2,FALSE) &amp; ",") &amp; IF(ISBLANK(V70),"",VLOOKUP(V70,ComboValue!$N$2:$O$68,2,FALSE) &amp; ",") &amp; IF(ISBLANK(W70),"",VLOOKUP(W70,ComboValue!$N$2:$O$68,2,FALSE) &amp; ",") &amp; IF(ISBLANK(X70),"",VLOOKUP(X70,ComboValue!$N$2:$O$68,2,FALSE) &amp; ",") &amp; IF(ISBLANK(Y70),"",VLOOKUP(Y70,ComboValue!$N$2:$O$68,2,FALSE) &amp; ",") &amp; IF(ISBLANK(Z70),"",VLOOKUP(Z70,ComboValue!$N$2:$O$68,2,FALSE) &amp; ",") &amp; IF(ISBLANK(AA70),"",VLOOKUP(AA70,ComboValue!$N$2:$O$68,2,FALSE) &amp; ",") &amp; IF(ISBLANK(AB70),"",VLOOKUP(AB70,ComboValue!$N$2:$O$68,2,FALSE) &amp; ",") &amp; IF(ISBLANK(AC70),"",VLOOKUP(AC70,ComboValue!$N$2:$O$68,2,FALSE) &amp; ",") &amp; IF(ISBLANK(AD70),"",VLOOKUP(AD70,ComboValue!$N$2:$O$68,2,FALSE) &amp; ",") &amp; IF(ISBLANK(AE70),"",VLOOKUP(AE70,ComboValue!$N$2:$O$68,2,FALSE) &amp; ",") &amp; IF(ISBLANK(AF70),"",VLOOKUP(AF70,ComboValue!$N$2:$O$68,2,FALSE) &amp; ",") &amp; IF(ISBLANK(AG70),"",VLOOKUP(AG70,ComboValue!$N$2:$O$68,2,FALSE) &amp; ",") &amp; IF(ISBLANK(AH70),"",VLOOKUP(AH70,ComboValue!$N$2:$O$68,2,FALSE) &amp; ",") &amp; IF(ISBLANK(AI70),"",VLOOKUP(AI70,ComboValue!$N$2:$O$68,2,FALSE) &amp; ",") &amp; IF(ISBLANK(AJ70),"",VLOOKUP(AJ70,ComboValue!$N$2:$O$68,2,FALSE) &amp; ",") &amp; IF(ISBLANK(AK70),"",VLOOKUP(AK70,ComboValue!$N$2:$O$68,2,FALSE) &amp; ",") &amp; IF(ISBLANK(AL70),"",VLOOKUP(AL70,ComboValue!$N$2:$O$68,2,FALSE) &amp; ",") &amp; IF(ISBLANK(AM70),"",VLOOKUP(AM70,ComboValue!$N$2:$O$68,2,FALSE) &amp; ",") &amp; IF(ISBLANK(AN70),"",VLOOKUP(AN70,ComboValue!$N$2:$O$68,2,FALSE) &amp; ",") &amp; IF(ISBLANK(AO70),"",VLOOKUP(AO70,ComboValue!$N$2:$O$68,2,FALSE) &amp; ",") &amp; IF(ISBLANK(AP70),"",VLOOKUP(AP70,ComboValue!$N$2:$O$68,2,FALSE) &amp; ",") &amp; IF(ISBLANK(AQ70),"",VLOOKUP(AQ70,ComboValue!$N$2:$O$68,2,FALSE) &amp; ",") &amp; IF(ISBLANK(AR70),"",VLOOKUP(AR70,ComboValue!$N$2:$O$68,2,FALSE) &amp; ",") &amp; IF(ISBLANK(AS70),"",VLOOKUP(AS70,ComboValue!$N$2:$O$68,2,FALSE) &amp; ",") &amp; IF(ISBLANK(AT70),"",VLOOKUP(AT70,ComboValue!$N$2:$O$68,2,FALSE) &amp; ",")</f>
        <v/>
      </c>
      <c r="AZ70" s="162" t="str">
        <f t="shared" si="2"/>
        <v/>
      </c>
      <c r="BA70" s="120"/>
      <c r="BB70" s="135" t="str">
        <f t="shared" si="3"/>
        <v/>
      </c>
      <c r="BC70" s="136" t="str">
        <f t="shared" si="4"/>
        <v/>
      </c>
      <c r="BD70" s="136" t="str">
        <f t="shared" si="5"/>
        <v/>
      </c>
      <c r="BE70" s="136" t="str">
        <f t="shared" si="6"/>
        <v/>
      </c>
      <c r="BF70" s="136" t="str">
        <f t="shared" si="7"/>
        <v/>
      </c>
      <c r="BG70" s="136" t="str">
        <f t="shared" si="8"/>
        <v/>
      </c>
      <c r="BH70" s="136" t="str">
        <f t="shared" si="9"/>
        <v/>
      </c>
      <c r="BI70" s="136" t="str">
        <f t="shared" si="10"/>
        <v/>
      </c>
      <c r="BJ70" s="136" t="str">
        <f t="shared" si="11"/>
        <v/>
      </c>
      <c r="BK70" s="136" t="str">
        <f t="shared" si="12"/>
        <v/>
      </c>
      <c r="BL70" s="136" t="str">
        <f t="shared" si="13"/>
        <v/>
      </c>
      <c r="BM70" s="136" t="str">
        <f t="shared" si="14"/>
        <v/>
      </c>
      <c r="BN70" s="136" t="str">
        <f t="shared" si="15"/>
        <v/>
      </c>
      <c r="BO70" s="136" t="str">
        <f t="shared" si="16"/>
        <v/>
      </c>
      <c r="BP70" s="136" t="str">
        <f t="shared" si="17"/>
        <v/>
      </c>
      <c r="BQ70" s="136" t="str">
        <f t="shared" si="18"/>
        <v/>
      </c>
      <c r="BR70" s="136" t="str">
        <f t="shared" si="19"/>
        <v/>
      </c>
      <c r="BS70" s="136" t="str">
        <f t="shared" si="20"/>
        <v/>
      </c>
      <c r="BT70" s="136" t="str">
        <f t="shared" si="21"/>
        <v/>
      </c>
      <c r="BU70" s="136" t="str">
        <f t="shared" si="22"/>
        <v/>
      </c>
      <c r="BV70" s="136" t="str">
        <f t="shared" si="23"/>
        <v/>
      </c>
      <c r="BW70" s="136" t="str">
        <f t="shared" si="24"/>
        <v/>
      </c>
      <c r="BX70" s="136" t="str">
        <f t="shared" si="25"/>
        <v/>
      </c>
      <c r="BY70" s="136" t="str">
        <f t="shared" si="26"/>
        <v/>
      </c>
      <c r="BZ70" s="136" t="str">
        <f t="shared" si="27"/>
        <v/>
      </c>
      <c r="CA70" s="137" t="str">
        <f t="shared" si="28"/>
        <v/>
      </c>
      <c r="CB70" s="135" t="str">
        <f t="shared" si="29"/>
        <v/>
      </c>
      <c r="CC70" s="136" t="str">
        <f t="shared" si="30"/>
        <v/>
      </c>
      <c r="CD70" s="136" t="str">
        <f t="shared" si="31"/>
        <v/>
      </c>
      <c r="CE70" s="136" t="str">
        <f t="shared" si="32"/>
        <v/>
      </c>
      <c r="CF70" s="136" t="str">
        <f t="shared" si="33"/>
        <v/>
      </c>
      <c r="CG70" s="136" t="str">
        <f t="shared" si="34"/>
        <v/>
      </c>
      <c r="CH70" s="136" t="str">
        <f t="shared" si="35"/>
        <v/>
      </c>
      <c r="CI70" s="136" t="str">
        <f t="shared" si="36"/>
        <v/>
      </c>
      <c r="CJ70" s="136" t="str">
        <f t="shared" si="37"/>
        <v/>
      </c>
      <c r="CK70" s="137" t="str">
        <f t="shared" si="38"/>
        <v/>
      </c>
      <c r="CL70" s="135" t="str">
        <f t="shared" si="39"/>
        <v/>
      </c>
      <c r="CM70" s="136" t="str">
        <f t="shared" si="40"/>
        <v/>
      </c>
      <c r="CN70" s="136" t="str">
        <f t="shared" si="41"/>
        <v/>
      </c>
      <c r="CO70" s="137" t="str">
        <f t="shared" si="42"/>
        <v/>
      </c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</row>
    <row r="71" spans="1:106" ht="17.399999999999999" thickTop="1" thickBot="1" x14ac:dyDescent="0.45">
      <c r="A71" s="7">
        <v>66</v>
      </c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0"/>
      <c r="M71" s="10"/>
      <c r="N71" s="10"/>
      <c r="O71" s="209" t="str">
        <f xml:space="preserve"> IF(ISBLANK(L71),"",VLOOKUP(L71,ComboValue!$E$3:$I$15,5,FALSE))</f>
        <v/>
      </c>
      <c r="P71" s="10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35" t="str">
        <f xml:space="preserve"> IF(ISBLANK(C71),"",VLOOKUP(C71,ComboValue!$B$2:$C$11,2,FALSE) &amp; ",") &amp; IF(ISBLANK(D71),"",VLOOKUP(D71,ComboValue!$B$2:$C$11,2,FALSE) &amp; ",") &amp; IF(ISBLANK(E71),"",VLOOKUP(E71,ComboValue!$B$2:$C$11,2,FALSE) &amp; ",") &amp; IF(ISBLANK(F71),"",VLOOKUP(F71,ComboValue!$B$2:$C$11,2,FALSE) &amp; ",") &amp; IF(ISBLANK(G71),"",VLOOKUP(G71,ComboValue!$B$2:$C$11,2,FALSE) &amp; ",") &amp; IF(ISBLANK(H71),"",VLOOKUP(H71,ComboValue!$B$2:$C$11,2,FALSE) &amp; ",") &amp; IF(ISBLANK(I71),"",VLOOKUP(I71,ComboValue!$B$2:$C$11,2,FALSE) &amp; ",") &amp; IF(ISBLANK(J71),"",VLOOKUP(J71,ComboValue!$B$2:$C$11,2,FALSE) &amp; ",") &amp; IF(ISBLANK(K71),"",VLOOKUP(K71,ComboValue!$B$2:$C$11,2,FALSE) &amp; ",")</f>
        <v/>
      </c>
      <c r="AV71" s="136" t="str">
        <f t="shared" ref="AV71:AV134" si="45">IF(ISNUMBER(SEARCH("04",AU71)),"Gaz_Nl","Tous_Nl")</f>
        <v>Tous_Nl</v>
      </c>
      <c r="AW71" s="136" t="str">
        <f>IF(ISBLANK(L71),"",VLOOKUP(L71,ComboValue!$E$2:$G$15,3,FALSE))</f>
        <v/>
      </c>
      <c r="AX71" s="136" t="str">
        <f>IF(ISBLANK(M71),"",VLOOKUP(M71,ComboValue!$K$2:$L$5,2,FALSE))</f>
        <v/>
      </c>
      <c r="AY71" s="161" t="str">
        <f>IF(ISBLANK(Q71),"",VLOOKUP(Q71,ComboValue!$N$2:$O$68,2,FALSE) &amp; ",") &amp; IF(ISBLANK(R71),"",VLOOKUP(R71,ComboValue!$N$2:$O$68,2,FALSE) &amp; ",") &amp; IF(ISBLANK(S71),"",VLOOKUP(S71,ComboValue!$N$2:$O$68,2,FALSE) &amp; ",") &amp; IF(ISBLANK(T71),"",VLOOKUP(T71,ComboValue!$N$2:$O$68,2,FALSE) &amp; ",") &amp; IF(ISBLANK(U71),"",VLOOKUP(U71,ComboValue!$N$2:$O$68,2,FALSE) &amp; ",") &amp; IF(ISBLANK(V71),"",VLOOKUP(V71,ComboValue!$N$2:$O$68,2,FALSE) &amp; ",") &amp; IF(ISBLANK(W71),"",VLOOKUP(W71,ComboValue!$N$2:$O$68,2,FALSE) &amp; ",") &amp; IF(ISBLANK(X71),"",VLOOKUP(X71,ComboValue!$N$2:$O$68,2,FALSE) &amp; ",") &amp; IF(ISBLANK(Y71),"",VLOOKUP(Y71,ComboValue!$N$2:$O$68,2,FALSE) &amp; ",") &amp; IF(ISBLANK(Z71),"",VLOOKUP(Z71,ComboValue!$N$2:$O$68,2,FALSE) &amp; ",") &amp; IF(ISBLANK(AA71),"",VLOOKUP(AA71,ComboValue!$N$2:$O$68,2,FALSE) &amp; ",") &amp; IF(ISBLANK(AB71),"",VLOOKUP(AB71,ComboValue!$N$2:$O$68,2,FALSE) &amp; ",") &amp; IF(ISBLANK(AC71),"",VLOOKUP(AC71,ComboValue!$N$2:$O$68,2,FALSE) &amp; ",") &amp; IF(ISBLANK(AD71),"",VLOOKUP(AD71,ComboValue!$N$2:$O$68,2,FALSE) &amp; ",") &amp; IF(ISBLANK(AE71),"",VLOOKUP(AE71,ComboValue!$N$2:$O$68,2,FALSE) &amp; ",") &amp; IF(ISBLANK(AF71),"",VLOOKUP(AF71,ComboValue!$N$2:$O$68,2,FALSE) &amp; ",") &amp; IF(ISBLANK(AG71),"",VLOOKUP(AG71,ComboValue!$N$2:$O$68,2,FALSE) &amp; ",") &amp; IF(ISBLANK(AH71),"",VLOOKUP(AH71,ComboValue!$N$2:$O$68,2,FALSE) &amp; ",") &amp; IF(ISBLANK(AI71),"",VLOOKUP(AI71,ComboValue!$N$2:$O$68,2,FALSE) &amp; ",") &amp; IF(ISBLANK(AJ71),"",VLOOKUP(AJ71,ComboValue!$N$2:$O$68,2,FALSE) &amp; ",") &amp; IF(ISBLANK(AK71),"",VLOOKUP(AK71,ComboValue!$N$2:$O$68,2,FALSE) &amp; ",") &amp; IF(ISBLANK(AL71),"",VLOOKUP(AL71,ComboValue!$N$2:$O$68,2,FALSE) &amp; ",") &amp; IF(ISBLANK(AM71),"",VLOOKUP(AM71,ComboValue!$N$2:$O$68,2,FALSE) &amp; ",") &amp; IF(ISBLANK(AN71),"",VLOOKUP(AN71,ComboValue!$N$2:$O$68,2,FALSE) &amp; ",") &amp; IF(ISBLANK(AO71),"",VLOOKUP(AO71,ComboValue!$N$2:$O$68,2,FALSE) &amp; ",") &amp; IF(ISBLANK(AP71),"",VLOOKUP(AP71,ComboValue!$N$2:$O$68,2,FALSE) &amp; ",") &amp; IF(ISBLANK(AQ71),"",VLOOKUP(AQ71,ComboValue!$N$2:$O$68,2,FALSE) &amp; ",") &amp; IF(ISBLANK(AR71),"",VLOOKUP(AR71,ComboValue!$N$2:$O$68,2,FALSE) &amp; ",") &amp; IF(ISBLANK(AS71),"",VLOOKUP(AS71,ComboValue!$N$2:$O$68,2,FALSE) &amp; ",") &amp; IF(ISBLANK(AT71),"",VLOOKUP(AT71,ComboValue!$N$2:$O$68,2,FALSE) &amp; ",")</f>
        <v/>
      </c>
      <c r="AZ71" s="162" t="str">
        <f t="shared" ref="AZ71:AZ134" si="46">IF(AND(ISNUMBER(SEARCH("04",AU71)),NOT(OR("D_01"=AW71,"D_02"=AW71,"D_03"=AW71))),"01,","") &amp; IF(OR(AND("D_01"=AW71,NOT("04"=AX71)),AND("D_02"=AW71,NOT("04"=AX71)),AND("D_03"=AW71,NOT("04"=AX71)),AND("D_04"=AW71,NOT("01"=AX71)),AND("D_05"=AW71,NOT("01"=AX71)),AND("D_06"=AW71,OR("04"=AX71,AX71="")),AND("D_07"=AW71,OR("04"=AX71,AX71="")),AND("D_08"=AW71,NOT("03"=AX71)),AND("D_09"=AW71,NOT("03"=AX71)),AND("D_10"=AW71,NOT("04"=AX71)),AND("D_11"=AW71,NOT("04"=AX71)),AND("D_12"=AW71,NOT("04"=AX71)),AND("D_13"=AW71,NOT("04"=AX71)),AND("D_14"=AW71,NOT("04"=AX71))),"02,","") &amp; IF(AND(OR(ISNUMBER(SEARCH("11",AY71)),ISNUMBER(SEARCH("12",AY71))),NOT("01"=AX71)),"03,","") &amp; IF(AND(ISNUMBER(SEARCH("13",AY71)),NOT("02"=AX71)),"04,","")</f>
        <v/>
      </c>
      <c r="BA71" s="120"/>
      <c r="BB71" s="135" t="str">
        <f t="shared" ref="BB71:BB134" si="47">IF(ISNUMBER(SEARCH("01",AU71)),N71,"")</f>
        <v/>
      </c>
      <c r="BC71" s="136" t="str">
        <f t="shared" ref="BC71:BC134" si="48">IF(ISNUMBER(SEARCH("02",AU71)),N71,"")</f>
        <v/>
      </c>
      <c r="BD71" s="136" t="str">
        <f t="shared" ref="BD71:BD134" si="49">IF(ISNUMBER(SEARCH("03",AU71)),N71,"")</f>
        <v/>
      </c>
      <c r="BE71" s="136" t="str">
        <f t="shared" ref="BE71:BE134" si="50">IF(ISNUMBER(SEARCH("04",AU71)),N71,"")</f>
        <v/>
      </c>
      <c r="BF71" s="136" t="str">
        <f t="shared" ref="BF71:BF134" si="51">IF(ISNUMBER(SEARCH("05",AU71)),N71,"")</f>
        <v/>
      </c>
      <c r="BG71" s="136" t="str">
        <f t="shared" ref="BG71:BG134" si="52">IF(ISNUMBER(SEARCH("06",AU71)),N71,"")</f>
        <v/>
      </c>
      <c r="BH71" s="136" t="str">
        <f t="shared" ref="BH71:BH134" si="53">IF(ISNUMBER(SEARCH("07",AU71)),N71,"")</f>
        <v/>
      </c>
      <c r="BI71" s="136" t="str">
        <f t="shared" ref="BI71:BI134" si="54">IF(ISNUMBER(SEARCH("08",AU71)),N71,"")</f>
        <v/>
      </c>
      <c r="BJ71" s="136" t="str">
        <f t="shared" ref="BJ71:BJ134" si="55">IF(ISNUMBER(SEARCH("09",AU71)),N71,"")</f>
        <v/>
      </c>
      <c r="BK71" s="136" t="str">
        <f t="shared" ref="BK71:BK134" si="56">IF(ISNUMBER(SEARCH("10",AU71)),N71,"")</f>
        <v/>
      </c>
      <c r="BL71" s="136" t="str">
        <f t="shared" ref="BL71:BL134" si="57">IF(AW71="D_01",N71,"")</f>
        <v/>
      </c>
      <c r="BM71" s="136" t="str">
        <f t="shared" ref="BM71:BM134" si="58">IF(AW71="D_02",N71,"")</f>
        <v/>
      </c>
      <c r="BN71" s="136" t="str">
        <f t="shared" ref="BN71:BN134" si="59">IF(AW71="D_03",N71,"")</f>
        <v/>
      </c>
      <c r="BO71" s="136" t="str">
        <f t="shared" ref="BO71:BO134" si="60">IF(AND(OR(AW71="D_04",AW71="D_06"),AX71="01"),N71,"")</f>
        <v/>
      </c>
      <c r="BP71" s="136" t="str">
        <f t="shared" ref="BP71:BP134" si="61">IF(AND(OR(AW71="D_05",AW71="D_07"),AX71="01"),N71,"")</f>
        <v/>
      </c>
      <c r="BQ71" s="136" t="str">
        <f t="shared" ref="BQ71:BQ134" si="62">IF(AND(AW71="D_06",AX71="02"),N71,"")</f>
        <v/>
      </c>
      <c r="BR71" s="136" t="str">
        <f t="shared" ref="BR71:BR134" si="63">IF(AND(AW71="D_07",AX71="02"),N71,"")</f>
        <v/>
      </c>
      <c r="BS71" s="136" t="str">
        <f t="shared" ref="BS71:BS134" si="64">IF(AND(OR(AW71="D_06",AW71="D_08"),AX71="03"),N71,"")</f>
        <v/>
      </c>
      <c r="BT71" s="136" t="str">
        <f t="shared" ref="BT71:BT134" si="65">IF(AND(OR(AW71="D_07",AW71="D_09"),AX71="03"),N71,"")</f>
        <v/>
      </c>
      <c r="BU71" s="136" t="str">
        <f t="shared" ref="BU71:BU134" si="66">IF(AW71="D_10",N71,"")</f>
        <v/>
      </c>
      <c r="BV71" s="136" t="str">
        <f t="shared" ref="BV71:BV134" si="67">IF(AW71="D_11",N71,"")</f>
        <v/>
      </c>
      <c r="BW71" s="136" t="str">
        <f t="shared" ref="BW71:BW134" si="68">IF(AW71="D_12",N71,"")</f>
        <v/>
      </c>
      <c r="BX71" s="136" t="str">
        <f t="shared" ref="BX71:BX134" si="69">IF(AW71="D_13",N71,"")</f>
        <v/>
      </c>
      <c r="BY71" s="136" t="str">
        <f t="shared" ref="BY71:BY134" si="70">IF(AND(AW71="D_14",OR(ISNUMBER(SEARCH("34",AY71)),ISNUMBER(SEARCH("35",AY71)),ISNUMBER(SEARCH("38",AY71)),ISNUMBER(SEARCH("40",AY71)),ISNUMBER(SEARCH("41",AY71)),ISNUMBER(SEARCH("42",AY71)),ISNUMBER(SEARCH("43",AY71)),ISNUMBER(SEARCH("46",AY71)),ISNUMBER(SEARCH("47",AY71)),ISNUMBER(SEARCH("48",AY71)),ISNUMBER(SEARCH("53",AY71)),ISNUMBER(SEARCH("55",AY71)),ISNUMBER(SEARCH("58",AY71)))),N71-IF(ISNUMBER(BZ71),BZ71,0),"")</f>
        <v/>
      </c>
      <c r="BZ71" s="136" t="str">
        <f t="shared" ref="BZ71:BZ134" si="71">IF(AND(AW71="D_14",OR(ISNUMBER(SEARCH("01",AY71)),ISNUMBER(SEARCH("02",AY71)),ISNUMBER(SEARCH("03",AY71)),ISNUMBER(SEARCH("04",AY71)),ISNUMBER(SEARCH("05",AY71)),ISNUMBER(SEARCH("06",AY71)),ISNUMBER(SEARCH("07",AY71)),ISNUMBER(SEARCH("08",AY71)),ISNUMBER(SEARCH("09",AY71)),ISNUMBER(SEARCH("10",AY71)),ISNUMBER(SEARCH("11",AY71)),ISNUMBER(SEARCH("12",AY71)),ISNUMBER(SEARCH("13",AY71)),ISNUMBER(SEARCH("14",AY71)),ISNUMBER(SEARCH("15",AY71)),ISNUMBER(SEARCH("16",AY71)),ISNUMBER(SEARCH("17",AY71)),ISNUMBER(SEARCH("18",AY71)),ISNUMBER(SEARCH("19",AY71)),ISNUMBER(SEARCH("20",AY71)),ISNUMBER(SEARCH("21",AY71)),ISNUMBER(SEARCH("22",AY71)),ISNUMBER(SEARCH("23",AY71)),ISNUMBER(SEARCH("24",AY71)),ISNUMBER(SEARCH("25",AY71)),ISNUMBER(SEARCH("26",AY71)),ISNUMBER(SEARCH("27",AY71)),ISNUMBER(SEARCH("28",AY71)),ISNUMBER(SEARCH("29",AY71)),ISNUMBER(SEARCH("30",AY71)),ISNUMBER(SEARCH("31",AY71)),ISNUMBER(SEARCH("32",AY71)),ISNUMBER(SEARCH("33",AY71)),ISNUMBER(SEARCH("36",AY71)),ISNUMBER(SEARCH("37",AY71)),ISNUMBER(SEARCH("39",AY71)),ISNUMBER(SEARCH("44",AY71)),ISNUMBER(SEARCH("45",AY71)),ISNUMBER(SEARCH("49",AY71)),ISNUMBER(SEARCH("50",AY71)),ISNUMBER(SEARCH("51",AY71)),ISNUMBER(SEARCH("52",AY71)),ISNUMBER(SEARCH("54",AY71)),ISNUMBER(SEARCH("56",AY71)),ISNUMBER(SEARCH("57",AY71)),ISNUMBER(SEARCH("59",AY71)),ISNUMBER(SEARCH("60",AY71)),ISNUMBER(SEARCH("61",AY71)),ISNUMBER(SEARCH("62",AY71)),ISNUMBER(SEARCH("63",AY71)),ISNUMBER(SEARCH("64",AY71)),ISNUMBER(SEARCH("65",AY71)),ISNUMBER(SEARCH("66",AY71)))),N71,"")</f>
        <v/>
      </c>
      <c r="CA71" s="137" t="str">
        <f t="shared" ref="CA71:CA134" si="72">IF(OR(ISNUMBER(SEARCH("44",AY71)),ISNUMBER(SEARCH("45",AY71)),ISNUMBER(SEARCH("46",AY71)),ISNUMBER(SEARCH("47",AY71)),ISNUMBER(SEARCH("50",AY71)),ISNUMBER(SEARCH("51",AY71)),ISNUMBER(SEARCH("52",AY71)),ISNUMBER(SEARCH("53",AY71)),ISNUMBER(SEARCH("54",AY71)),ISNUMBER(SEARCH("55",AY71)),ISNUMBER(SEARCH("56",AY71)),ISNUMBER(SEARCH("57",AY71)),ISNUMBER(SEARCH("59",AY71))),A71 &amp; ",","")</f>
        <v/>
      </c>
      <c r="CB71" s="135" t="str">
        <f t="shared" ref="CB71:CB134" si="73">IF(ISNUMBER(SEARCH("01",AU71)),A71 &amp; ",","")</f>
        <v/>
      </c>
      <c r="CC71" s="136" t="str">
        <f t="shared" ref="CC71:CC134" si="74">IF(ISNUMBER(SEARCH("02",AU71)),A71 &amp; ",","")</f>
        <v/>
      </c>
      <c r="CD71" s="136" t="str">
        <f t="shared" ref="CD71:CD134" si="75">IF(ISNUMBER(SEARCH("03",AU71)),A71 &amp; ",","")</f>
        <v/>
      </c>
      <c r="CE71" s="136" t="str">
        <f t="shared" ref="CE71:CE134" si="76">IF(ISNUMBER(SEARCH("04",AU71)),A71 &amp; ",","")</f>
        <v/>
      </c>
      <c r="CF71" s="136" t="str">
        <f t="shared" ref="CF71:CF134" si="77">IF(ISNUMBER(SEARCH("05",AU71)),A71 &amp; ",","")</f>
        <v/>
      </c>
      <c r="CG71" s="136" t="str">
        <f t="shared" ref="CG71:CG134" si="78">IF(ISNUMBER(SEARCH("06",AU71)),A71 &amp; ",","")</f>
        <v/>
      </c>
      <c r="CH71" s="136" t="str">
        <f t="shared" ref="CH71:CH134" si="79">IF(ISNUMBER(SEARCH("07",AU71)),A71 &amp; ",","")</f>
        <v/>
      </c>
      <c r="CI71" s="136" t="str">
        <f t="shared" ref="CI71:CI134" si="80">IF(ISNUMBER(SEARCH("08",AU71)),A71 &amp; ",","")</f>
        <v/>
      </c>
      <c r="CJ71" s="136" t="str">
        <f t="shared" ref="CJ71:CJ134" si="81">IF(ISNUMBER(SEARCH("09",AU71)),A71 &amp; ",","")</f>
        <v/>
      </c>
      <c r="CK71" s="137" t="str">
        <f t="shared" ref="CK71:CK134" si="82">IF(ISNUMBER(SEARCH("10",AU71)),A71 &amp; ",","")</f>
        <v/>
      </c>
      <c r="CL71" s="135" t="str">
        <f t="shared" si="39"/>
        <v/>
      </c>
      <c r="CM71" s="136" t="str">
        <f t="shared" si="40"/>
        <v/>
      </c>
      <c r="CN71" s="136" t="str">
        <f t="shared" si="41"/>
        <v/>
      </c>
      <c r="CO71" s="137" t="str">
        <f t="shared" si="42"/>
        <v/>
      </c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</row>
    <row r="72" spans="1:106" ht="17.399999999999999" thickTop="1" thickBot="1" x14ac:dyDescent="0.45">
      <c r="A72" s="7">
        <v>67</v>
      </c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0"/>
      <c r="M72" s="10"/>
      <c r="N72" s="10"/>
      <c r="O72" s="209" t="str">
        <f xml:space="preserve"> IF(ISBLANK(L72),"",VLOOKUP(L72,ComboValue!$E$3:$I$15,5,FALSE))</f>
        <v/>
      </c>
      <c r="P72" s="10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35" t="str">
        <f xml:space="preserve"> IF(ISBLANK(C72),"",VLOOKUP(C72,ComboValue!$B$2:$C$11,2,FALSE) &amp; ",") &amp; IF(ISBLANK(D72),"",VLOOKUP(D72,ComboValue!$B$2:$C$11,2,FALSE) &amp; ",") &amp; IF(ISBLANK(E72),"",VLOOKUP(E72,ComboValue!$B$2:$C$11,2,FALSE) &amp; ",") &amp; IF(ISBLANK(F72),"",VLOOKUP(F72,ComboValue!$B$2:$C$11,2,FALSE) &amp; ",") &amp; IF(ISBLANK(G72),"",VLOOKUP(G72,ComboValue!$B$2:$C$11,2,FALSE) &amp; ",") &amp; IF(ISBLANK(H72),"",VLOOKUP(H72,ComboValue!$B$2:$C$11,2,FALSE) &amp; ",") &amp; IF(ISBLANK(I72),"",VLOOKUP(I72,ComboValue!$B$2:$C$11,2,FALSE) &amp; ",") &amp; IF(ISBLANK(J72),"",VLOOKUP(J72,ComboValue!$B$2:$C$11,2,FALSE) &amp; ",") &amp; IF(ISBLANK(K72),"",VLOOKUP(K72,ComboValue!$B$2:$C$11,2,FALSE) &amp; ",")</f>
        <v/>
      </c>
      <c r="AV72" s="136" t="str">
        <f t="shared" si="45"/>
        <v>Tous_Nl</v>
      </c>
      <c r="AW72" s="136" t="str">
        <f>IF(ISBLANK(L72),"",VLOOKUP(L72,ComboValue!$E$2:$G$15,3,FALSE))</f>
        <v/>
      </c>
      <c r="AX72" s="136" t="str">
        <f>IF(ISBLANK(M72),"",VLOOKUP(M72,ComboValue!$K$2:$L$5,2,FALSE))</f>
        <v/>
      </c>
      <c r="AY72" s="161" t="str">
        <f>IF(ISBLANK(Q72),"",VLOOKUP(Q72,ComboValue!$N$2:$O$68,2,FALSE) &amp; ",") &amp; IF(ISBLANK(R72),"",VLOOKUP(R72,ComboValue!$N$2:$O$68,2,FALSE) &amp; ",") &amp; IF(ISBLANK(S72),"",VLOOKUP(S72,ComboValue!$N$2:$O$68,2,FALSE) &amp; ",") &amp; IF(ISBLANK(T72),"",VLOOKUP(T72,ComboValue!$N$2:$O$68,2,FALSE) &amp; ",") &amp; IF(ISBLANK(U72),"",VLOOKUP(U72,ComboValue!$N$2:$O$68,2,FALSE) &amp; ",") &amp; IF(ISBLANK(V72),"",VLOOKUP(V72,ComboValue!$N$2:$O$68,2,FALSE) &amp; ",") &amp; IF(ISBLANK(W72),"",VLOOKUP(W72,ComboValue!$N$2:$O$68,2,FALSE) &amp; ",") &amp; IF(ISBLANK(X72),"",VLOOKUP(X72,ComboValue!$N$2:$O$68,2,FALSE) &amp; ",") &amp; IF(ISBLANK(Y72),"",VLOOKUP(Y72,ComboValue!$N$2:$O$68,2,FALSE) &amp; ",") &amp; IF(ISBLANK(Z72),"",VLOOKUP(Z72,ComboValue!$N$2:$O$68,2,FALSE) &amp; ",") &amp; IF(ISBLANK(AA72),"",VLOOKUP(AA72,ComboValue!$N$2:$O$68,2,FALSE) &amp; ",") &amp; IF(ISBLANK(AB72),"",VLOOKUP(AB72,ComboValue!$N$2:$O$68,2,FALSE) &amp; ",") &amp; IF(ISBLANK(AC72),"",VLOOKUP(AC72,ComboValue!$N$2:$O$68,2,FALSE) &amp; ",") &amp; IF(ISBLANK(AD72),"",VLOOKUP(AD72,ComboValue!$N$2:$O$68,2,FALSE) &amp; ",") &amp; IF(ISBLANK(AE72),"",VLOOKUP(AE72,ComboValue!$N$2:$O$68,2,FALSE) &amp; ",") &amp; IF(ISBLANK(AF72),"",VLOOKUP(AF72,ComboValue!$N$2:$O$68,2,FALSE) &amp; ",") &amp; IF(ISBLANK(AG72),"",VLOOKUP(AG72,ComboValue!$N$2:$O$68,2,FALSE) &amp; ",") &amp; IF(ISBLANK(AH72),"",VLOOKUP(AH72,ComboValue!$N$2:$O$68,2,FALSE) &amp; ",") &amp; IF(ISBLANK(AI72),"",VLOOKUP(AI72,ComboValue!$N$2:$O$68,2,FALSE) &amp; ",") &amp; IF(ISBLANK(AJ72),"",VLOOKUP(AJ72,ComboValue!$N$2:$O$68,2,FALSE) &amp; ",") &amp; IF(ISBLANK(AK72),"",VLOOKUP(AK72,ComboValue!$N$2:$O$68,2,FALSE) &amp; ",") &amp; IF(ISBLANK(AL72),"",VLOOKUP(AL72,ComboValue!$N$2:$O$68,2,FALSE) &amp; ",") &amp; IF(ISBLANK(AM72),"",VLOOKUP(AM72,ComboValue!$N$2:$O$68,2,FALSE) &amp; ",") &amp; IF(ISBLANK(AN72),"",VLOOKUP(AN72,ComboValue!$N$2:$O$68,2,FALSE) &amp; ",") &amp; IF(ISBLANK(AO72),"",VLOOKUP(AO72,ComboValue!$N$2:$O$68,2,FALSE) &amp; ",") &amp; IF(ISBLANK(AP72),"",VLOOKUP(AP72,ComboValue!$N$2:$O$68,2,FALSE) &amp; ",") &amp; IF(ISBLANK(AQ72),"",VLOOKUP(AQ72,ComboValue!$N$2:$O$68,2,FALSE) &amp; ",") &amp; IF(ISBLANK(AR72),"",VLOOKUP(AR72,ComboValue!$N$2:$O$68,2,FALSE) &amp; ",") &amp; IF(ISBLANK(AS72),"",VLOOKUP(AS72,ComboValue!$N$2:$O$68,2,FALSE) &amp; ",") &amp; IF(ISBLANK(AT72),"",VLOOKUP(AT72,ComboValue!$N$2:$O$68,2,FALSE) &amp; ",")</f>
        <v/>
      </c>
      <c r="AZ72" s="162" t="str">
        <f t="shared" si="46"/>
        <v/>
      </c>
      <c r="BA72" s="120"/>
      <c r="BB72" s="135" t="str">
        <f t="shared" si="47"/>
        <v/>
      </c>
      <c r="BC72" s="136" t="str">
        <f t="shared" si="48"/>
        <v/>
      </c>
      <c r="BD72" s="136" t="str">
        <f t="shared" si="49"/>
        <v/>
      </c>
      <c r="BE72" s="136" t="str">
        <f t="shared" si="50"/>
        <v/>
      </c>
      <c r="BF72" s="136" t="str">
        <f t="shared" si="51"/>
        <v/>
      </c>
      <c r="BG72" s="136" t="str">
        <f t="shared" si="52"/>
        <v/>
      </c>
      <c r="BH72" s="136" t="str">
        <f t="shared" si="53"/>
        <v/>
      </c>
      <c r="BI72" s="136" t="str">
        <f t="shared" si="54"/>
        <v/>
      </c>
      <c r="BJ72" s="136" t="str">
        <f t="shared" si="55"/>
        <v/>
      </c>
      <c r="BK72" s="136" t="str">
        <f t="shared" si="56"/>
        <v/>
      </c>
      <c r="BL72" s="136" t="str">
        <f t="shared" si="57"/>
        <v/>
      </c>
      <c r="BM72" s="136" t="str">
        <f t="shared" si="58"/>
        <v/>
      </c>
      <c r="BN72" s="136" t="str">
        <f t="shared" si="59"/>
        <v/>
      </c>
      <c r="BO72" s="136" t="str">
        <f t="shared" si="60"/>
        <v/>
      </c>
      <c r="BP72" s="136" t="str">
        <f t="shared" si="61"/>
        <v/>
      </c>
      <c r="BQ72" s="136" t="str">
        <f t="shared" si="62"/>
        <v/>
      </c>
      <c r="BR72" s="136" t="str">
        <f t="shared" si="63"/>
        <v/>
      </c>
      <c r="BS72" s="136" t="str">
        <f t="shared" si="64"/>
        <v/>
      </c>
      <c r="BT72" s="136" t="str">
        <f t="shared" si="65"/>
        <v/>
      </c>
      <c r="BU72" s="136" t="str">
        <f t="shared" si="66"/>
        <v/>
      </c>
      <c r="BV72" s="136" t="str">
        <f t="shared" si="67"/>
        <v/>
      </c>
      <c r="BW72" s="136" t="str">
        <f t="shared" si="68"/>
        <v/>
      </c>
      <c r="BX72" s="136" t="str">
        <f t="shared" si="69"/>
        <v/>
      </c>
      <c r="BY72" s="136" t="str">
        <f t="shared" si="70"/>
        <v/>
      </c>
      <c r="BZ72" s="136" t="str">
        <f t="shared" si="71"/>
        <v/>
      </c>
      <c r="CA72" s="137" t="str">
        <f t="shared" si="72"/>
        <v/>
      </c>
      <c r="CB72" s="135" t="str">
        <f t="shared" si="73"/>
        <v/>
      </c>
      <c r="CC72" s="136" t="str">
        <f t="shared" si="74"/>
        <v/>
      </c>
      <c r="CD72" s="136" t="str">
        <f t="shared" si="75"/>
        <v/>
      </c>
      <c r="CE72" s="136" t="str">
        <f t="shared" si="76"/>
        <v/>
      </c>
      <c r="CF72" s="136" t="str">
        <f t="shared" si="77"/>
        <v/>
      </c>
      <c r="CG72" s="136" t="str">
        <f t="shared" si="78"/>
        <v/>
      </c>
      <c r="CH72" s="136" t="str">
        <f t="shared" si="79"/>
        <v/>
      </c>
      <c r="CI72" s="136" t="str">
        <f t="shared" si="80"/>
        <v/>
      </c>
      <c r="CJ72" s="136" t="str">
        <f t="shared" si="81"/>
        <v/>
      </c>
      <c r="CK72" s="137" t="str">
        <f t="shared" si="82"/>
        <v/>
      </c>
      <c r="CL72" s="135" t="str">
        <f t="shared" ref="CL72:CL135" si="83">IF(ISNUMBER(SEARCH("01",AZ72)),A72 &amp; ",","")</f>
        <v/>
      </c>
      <c r="CM72" s="136" t="str">
        <f t="shared" ref="CM72:CM135" si="84">IF(ISNUMBER(SEARCH("02",AZ72)),A72 &amp; ",","")</f>
        <v/>
      </c>
      <c r="CN72" s="136" t="str">
        <f t="shared" ref="CN72:CN135" si="85">IF(ISNUMBER(SEARCH("03",AZ72)),A72 &amp; ",","")</f>
        <v/>
      </c>
      <c r="CO72" s="137" t="str">
        <f t="shared" ref="CO72:CO135" si="86">IF(ISNUMBER(SEARCH("04",AZ72)),A72 &amp; ",","")</f>
        <v/>
      </c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</row>
    <row r="73" spans="1:106" ht="17.399999999999999" thickTop="1" thickBot="1" x14ac:dyDescent="0.45">
      <c r="A73" s="7">
        <v>68</v>
      </c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0"/>
      <c r="M73" s="10"/>
      <c r="N73" s="10"/>
      <c r="O73" s="209" t="str">
        <f xml:space="preserve"> IF(ISBLANK(L73),"",VLOOKUP(L73,ComboValue!$E$3:$I$15,5,FALSE))</f>
        <v/>
      </c>
      <c r="P73" s="10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35" t="str">
        <f xml:space="preserve"> IF(ISBLANK(C73),"",VLOOKUP(C73,ComboValue!$B$2:$C$11,2,FALSE) &amp; ",") &amp; IF(ISBLANK(D73),"",VLOOKUP(D73,ComboValue!$B$2:$C$11,2,FALSE) &amp; ",") &amp; IF(ISBLANK(E73),"",VLOOKUP(E73,ComboValue!$B$2:$C$11,2,FALSE) &amp; ",") &amp; IF(ISBLANK(F73),"",VLOOKUP(F73,ComboValue!$B$2:$C$11,2,FALSE) &amp; ",") &amp; IF(ISBLANK(G73),"",VLOOKUP(G73,ComboValue!$B$2:$C$11,2,FALSE) &amp; ",") &amp; IF(ISBLANK(H73),"",VLOOKUP(H73,ComboValue!$B$2:$C$11,2,FALSE) &amp; ",") &amp; IF(ISBLANK(I73),"",VLOOKUP(I73,ComboValue!$B$2:$C$11,2,FALSE) &amp; ",") &amp; IF(ISBLANK(J73),"",VLOOKUP(J73,ComboValue!$B$2:$C$11,2,FALSE) &amp; ",") &amp; IF(ISBLANK(K73),"",VLOOKUP(K73,ComboValue!$B$2:$C$11,2,FALSE) &amp; ",")</f>
        <v/>
      </c>
      <c r="AV73" s="136" t="str">
        <f t="shared" si="45"/>
        <v>Tous_Nl</v>
      </c>
      <c r="AW73" s="136" t="str">
        <f>IF(ISBLANK(L73),"",VLOOKUP(L73,ComboValue!$E$2:$G$15,3,FALSE))</f>
        <v/>
      </c>
      <c r="AX73" s="136" t="str">
        <f>IF(ISBLANK(M73),"",VLOOKUP(M73,ComboValue!$K$2:$L$5,2,FALSE))</f>
        <v/>
      </c>
      <c r="AY73" s="161" t="str">
        <f>IF(ISBLANK(Q73),"",VLOOKUP(Q73,ComboValue!$N$2:$O$68,2,FALSE) &amp; ",") &amp; IF(ISBLANK(R73),"",VLOOKUP(R73,ComboValue!$N$2:$O$68,2,FALSE) &amp; ",") &amp; IF(ISBLANK(S73),"",VLOOKUP(S73,ComboValue!$N$2:$O$68,2,FALSE) &amp; ",") &amp; IF(ISBLANK(T73),"",VLOOKUP(T73,ComboValue!$N$2:$O$68,2,FALSE) &amp; ",") &amp; IF(ISBLANK(U73),"",VLOOKUP(U73,ComboValue!$N$2:$O$68,2,FALSE) &amp; ",") &amp; IF(ISBLANK(V73),"",VLOOKUP(V73,ComboValue!$N$2:$O$68,2,FALSE) &amp; ",") &amp; IF(ISBLANK(W73),"",VLOOKUP(W73,ComboValue!$N$2:$O$68,2,FALSE) &amp; ",") &amp; IF(ISBLANK(X73),"",VLOOKUP(X73,ComboValue!$N$2:$O$68,2,FALSE) &amp; ",") &amp; IF(ISBLANK(Y73),"",VLOOKUP(Y73,ComboValue!$N$2:$O$68,2,FALSE) &amp; ",") &amp; IF(ISBLANK(Z73),"",VLOOKUP(Z73,ComboValue!$N$2:$O$68,2,FALSE) &amp; ",") &amp; IF(ISBLANK(AA73),"",VLOOKUP(AA73,ComboValue!$N$2:$O$68,2,FALSE) &amp; ",") &amp; IF(ISBLANK(AB73),"",VLOOKUP(AB73,ComboValue!$N$2:$O$68,2,FALSE) &amp; ",") &amp; IF(ISBLANK(AC73),"",VLOOKUP(AC73,ComboValue!$N$2:$O$68,2,FALSE) &amp; ",") &amp; IF(ISBLANK(AD73),"",VLOOKUP(AD73,ComboValue!$N$2:$O$68,2,FALSE) &amp; ",") &amp; IF(ISBLANK(AE73),"",VLOOKUP(AE73,ComboValue!$N$2:$O$68,2,FALSE) &amp; ",") &amp; IF(ISBLANK(AF73),"",VLOOKUP(AF73,ComboValue!$N$2:$O$68,2,FALSE) &amp; ",") &amp; IF(ISBLANK(AG73),"",VLOOKUP(AG73,ComboValue!$N$2:$O$68,2,FALSE) &amp; ",") &amp; IF(ISBLANK(AH73),"",VLOOKUP(AH73,ComboValue!$N$2:$O$68,2,FALSE) &amp; ",") &amp; IF(ISBLANK(AI73),"",VLOOKUP(AI73,ComboValue!$N$2:$O$68,2,FALSE) &amp; ",") &amp; IF(ISBLANK(AJ73),"",VLOOKUP(AJ73,ComboValue!$N$2:$O$68,2,FALSE) &amp; ",") &amp; IF(ISBLANK(AK73),"",VLOOKUP(AK73,ComboValue!$N$2:$O$68,2,FALSE) &amp; ",") &amp; IF(ISBLANK(AL73),"",VLOOKUP(AL73,ComboValue!$N$2:$O$68,2,FALSE) &amp; ",") &amp; IF(ISBLANK(AM73),"",VLOOKUP(AM73,ComboValue!$N$2:$O$68,2,FALSE) &amp; ",") &amp; IF(ISBLANK(AN73),"",VLOOKUP(AN73,ComboValue!$N$2:$O$68,2,FALSE) &amp; ",") &amp; IF(ISBLANK(AO73),"",VLOOKUP(AO73,ComboValue!$N$2:$O$68,2,FALSE) &amp; ",") &amp; IF(ISBLANK(AP73),"",VLOOKUP(AP73,ComboValue!$N$2:$O$68,2,FALSE) &amp; ",") &amp; IF(ISBLANK(AQ73),"",VLOOKUP(AQ73,ComboValue!$N$2:$O$68,2,FALSE) &amp; ",") &amp; IF(ISBLANK(AR73),"",VLOOKUP(AR73,ComboValue!$N$2:$O$68,2,FALSE) &amp; ",") &amp; IF(ISBLANK(AS73),"",VLOOKUP(AS73,ComboValue!$N$2:$O$68,2,FALSE) &amp; ",") &amp; IF(ISBLANK(AT73),"",VLOOKUP(AT73,ComboValue!$N$2:$O$68,2,FALSE) &amp; ",")</f>
        <v/>
      </c>
      <c r="AZ73" s="162" t="str">
        <f t="shared" si="46"/>
        <v/>
      </c>
      <c r="BA73" s="120"/>
      <c r="BB73" s="135" t="str">
        <f t="shared" si="47"/>
        <v/>
      </c>
      <c r="BC73" s="136" t="str">
        <f t="shared" si="48"/>
        <v/>
      </c>
      <c r="BD73" s="136" t="str">
        <f t="shared" si="49"/>
        <v/>
      </c>
      <c r="BE73" s="136" t="str">
        <f t="shared" si="50"/>
        <v/>
      </c>
      <c r="BF73" s="136" t="str">
        <f t="shared" si="51"/>
        <v/>
      </c>
      <c r="BG73" s="136" t="str">
        <f t="shared" si="52"/>
        <v/>
      </c>
      <c r="BH73" s="136" t="str">
        <f t="shared" si="53"/>
        <v/>
      </c>
      <c r="BI73" s="136" t="str">
        <f t="shared" si="54"/>
        <v/>
      </c>
      <c r="BJ73" s="136" t="str">
        <f t="shared" si="55"/>
        <v/>
      </c>
      <c r="BK73" s="136" t="str">
        <f t="shared" si="56"/>
        <v/>
      </c>
      <c r="BL73" s="136" t="str">
        <f t="shared" si="57"/>
        <v/>
      </c>
      <c r="BM73" s="136" t="str">
        <f t="shared" si="58"/>
        <v/>
      </c>
      <c r="BN73" s="136" t="str">
        <f t="shared" si="59"/>
        <v/>
      </c>
      <c r="BO73" s="136" t="str">
        <f t="shared" si="60"/>
        <v/>
      </c>
      <c r="BP73" s="136" t="str">
        <f t="shared" si="61"/>
        <v/>
      </c>
      <c r="BQ73" s="136" t="str">
        <f t="shared" si="62"/>
        <v/>
      </c>
      <c r="BR73" s="136" t="str">
        <f t="shared" si="63"/>
        <v/>
      </c>
      <c r="BS73" s="136" t="str">
        <f t="shared" si="64"/>
        <v/>
      </c>
      <c r="BT73" s="136" t="str">
        <f t="shared" si="65"/>
        <v/>
      </c>
      <c r="BU73" s="136" t="str">
        <f t="shared" si="66"/>
        <v/>
      </c>
      <c r="BV73" s="136" t="str">
        <f t="shared" si="67"/>
        <v/>
      </c>
      <c r="BW73" s="136" t="str">
        <f t="shared" si="68"/>
        <v/>
      </c>
      <c r="BX73" s="136" t="str">
        <f t="shared" si="69"/>
        <v/>
      </c>
      <c r="BY73" s="136" t="str">
        <f t="shared" si="70"/>
        <v/>
      </c>
      <c r="BZ73" s="136" t="str">
        <f t="shared" si="71"/>
        <v/>
      </c>
      <c r="CA73" s="137" t="str">
        <f t="shared" si="72"/>
        <v/>
      </c>
      <c r="CB73" s="135" t="str">
        <f t="shared" si="73"/>
        <v/>
      </c>
      <c r="CC73" s="136" t="str">
        <f t="shared" si="74"/>
        <v/>
      </c>
      <c r="CD73" s="136" t="str">
        <f t="shared" si="75"/>
        <v/>
      </c>
      <c r="CE73" s="136" t="str">
        <f t="shared" si="76"/>
        <v/>
      </c>
      <c r="CF73" s="136" t="str">
        <f t="shared" si="77"/>
        <v/>
      </c>
      <c r="CG73" s="136" t="str">
        <f t="shared" si="78"/>
        <v/>
      </c>
      <c r="CH73" s="136" t="str">
        <f t="shared" si="79"/>
        <v/>
      </c>
      <c r="CI73" s="136" t="str">
        <f t="shared" si="80"/>
        <v/>
      </c>
      <c r="CJ73" s="136" t="str">
        <f t="shared" si="81"/>
        <v/>
      </c>
      <c r="CK73" s="137" t="str">
        <f t="shared" si="82"/>
        <v/>
      </c>
      <c r="CL73" s="135" t="str">
        <f t="shared" si="83"/>
        <v/>
      </c>
      <c r="CM73" s="136" t="str">
        <f t="shared" si="84"/>
        <v/>
      </c>
      <c r="CN73" s="136" t="str">
        <f t="shared" si="85"/>
        <v/>
      </c>
      <c r="CO73" s="137" t="str">
        <f t="shared" si="86"/>
        <v/>
      </c>
      <c r="CP73" s="120"/>
      <c r="CQ73" s="120"/>
      <c r="CR73" s="120"/>
      <c r="CS73" s="120"/>
      <c r="CT73" s="120"/>
      <c r="CU73" s="120"/>
      <c r="CV73" s="120"/>
      <c r="CW73" s="120"/>
      <c r="CX73" s="120"/>
      <c r="CY73" s="120"/>
      <c r="CZ73" s="120"/>
      <c r="DA73" s="120"/>
      <c r="DB73" s="120"/>
    </row>
    <row r="74" spans="1:106" ht="17.399999999999999" thickTop="1" thickBot="1" x14ac:dyDescent="0.45">
      <c r="A74" s="7">
        <v>69</v>
      </c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0"/>
      <c r="M74" s="10"/>
      <c r="N74" s="10"/>
      <c r="O74" s="209" t="str">
        <f xml:space="preserve"> IF(ISBLANK(L74),"",VLOOKUP(L74,ComboValue!$E$3:$I$15,5,FALSE))</f>
        <v/>
      </c>
      <c r="P74" s="10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35" t="str">
        <f xml:space="preserve"> IF(ISBLANK(C74),"",VLOOKUP(C74,ComboValue!$B$2:$C$11,2,FALSE) &amp; ",") &amp; IF(ISBLANK(D74),"",VLOOKUP(D74,ComboValue!$B$2:$C$11,2,FALSE) &amp; ",") &amp; IF(ISBLANK(E74),"",VLOOKUP(E74,ComboValue!$B$2:$C$11,2,FALSE) &amp; ",") &amp; IF(ISBLANK(F74),"",VLOOKUP(F74,ComboValue!$B$2:$C$11,2,FALSE) &amp; ",") &amp; IF(ISBLANK(G74),"",VLOOKUP(G74,ComboValue!$B$2:$C$11,2,FALSE) &amp; ",") &amp; IF(ISBLANK(H74),"",VLOOKUP(H74,ComboValue!$B$2:$C$11,2,FALSE) &amp; ",") &amp; IF(ISBLANK(I74),"",VLOOKUP(I74,ComboValue!$B$2:$C$11,2,FALSE) &amp; ",") &amp; IF(ISBLANK(J74),"",VLOOKUP(J74,ComboValue!$B$2:$C$11,2,FALSE) &amp; ",") &amp; IF(ISBLANK(K74),"",VLOOKUP(K74,ComboValue!$B$2:$C$11,2,FALSE) &amp; ",")</f>
        <v/>
      </c>
      <c r="AV74" s="136" t="str">
        <f t="shared" si="45"/>
        <v>Tous_Nl</v>
      </c>
      <c r="AW74" s="136" t="str">
        <f>IF(ISBLANK(L74),"",VLOOKUP(L74,ComboValue!$E$2:$G$15,3,FALSE))</f>
        <v/>
      </c>
      <c r="AX74" s="136" t="str">
        <f>IF(ISBLANK(M74),"",VLOOKUP(M74,ComboValue!$K$2:$L$5,2,FALSE))</f>
        <v/>
      </c>
      <c r="AY74" s="161" t="str">
        <f>IF(ISBLANK(Q74),"",VLOOKUP(Q74,ComboValue!$N$2:$O$68,2,FALSE) &amp; ",") &amp; IF(ISBLANK(R74),"",VLOOKUP(R74,ComboValue!$N$2:$O$68,2,FALSE) &amp; ",") &amp; IF(ISBLANK(S74),"",VLOOKUP(S74,ComboValue!$N$2:$O$68,2,FALSE) &amp; ",") &amp; IF(ISBLANK(T74),"",VLOOKUP(T74,ComboValue!$N$2:$O$68,2,FALSE) &amp; ",") &amp; IF(ISBLANK(U74),"",VLOOKUP(U74,ComboValue!$N$2:$O$68,2,FALSE) &amp; ",") &amp; IF(ISBLANK(V74),"",VLOOKUP(V74,ComboValue!$N$2:$O$68,2,FALSE) &amp; ",") &amp; IF(ISBLANK(W74),"",VLOOKUP(W74,ComboValue!$N$2:$O$68,2,FALSE) &amp; ",") &amp; IF(ISBLANK(X74),"",VLOOKUP(X74,ComboValue!$N$2:$O$68,2,FALSE) &amp; ",") &amp; IF(ISBLANK(Y74),"",VLOOKUP(Y74,ComboValue!$N$2:$O$68,2,FALSE) &amp; ",") &amp; IF(ISBLANK(Z74),"",VLOOKUP(Z74,ComboValue!$N$2:$O$68,2,FALSE) &amp; ",") &amp; IF(ISBLANK(AA74),"",VLOOKUP(AA74,ComboValue!$N$2:$O$68,2,FALSE) &amp; ",") &amp; IF(ISBLANK(AB74),"",VLOOKUP(AB74,ComboValue!$N$2:$O$68,2,FALSE) &amp; ",") &amp; IF(ISBLANK(AC74),"",VLOOKUP(AC74,ComboValue!$N$2:$O$68,2,FALSE) &amp; ",") &amp; IF(ISBLANK(AD74),"",VLOOKUP(AD74,ComboValue!$N$2:$O$68,2,FALSE) &amp; ",") &amp; IF(ISBLANK(AE74),"",VLOOKUP(AE74,ComboValue!$N$2:$O$68,2,FALSE) &amp; ",") &amp; IF(ISBLANK(AF74),"",VLOOKUP(AF74,ComboValue!$N$2:$O$68,2,FALSE) &amp; ",") &amp; IF(ISBLANK(AG74),"",VLOOKUP(AG74,ComboValue!$N$2:$O$68,2,FALSE) &amp; ",") &amp; IF(ISBLANK(AH74),"",VLOOKUP(AH74,ComboValue!$N$2:$O$68,2,FALSE) &amp; ",") &amp; IF(ISBLANK(AI74),"",VLOOKUP(AI74,ComboValue!$N$2:$O$68,2,FALSE) &amp; ",") &amp; IF(ISBLANK(AJ74),"",VLOOKUP(AJ74,ComboValue!$N$2:$O$68,2,FALSE) &amp; ",") &amp; IF(ISBLANK(AK74),"",VLOOKUP(AK74,ComboValue!$N$2:$O$68,2,FALSE) &amp; ",") &amp; IF(ISBLANK(AL74),"",VLOOKUP(AL74,ComboValue!$N$2:$O$68,2,FALSE) &amp; ",") &amp; IF(ISBLANK(AM74),"",VLOOKUP(AM74,ComboValue!$N$2:$O$68,2,FALSE) &amp; ",") &amp; IF(ISBLANK(AN74),"",VLOOKUP(AN74,ComboValue!$N$2:$O$68,2,FALSE) &amp; ",") &amp; IF(ISBLANK(AO74),"",VLOOKUP(AO74,ComboValue!$N$2:$O$68,2,FALSE) &amp; ",") &amp; IF(ISBLANK(AP74),"",VLOOKUP(AP74,ComboValue!$N$2:$O$68,2,FALSE) &amp; ",") &amp; IF(ISBLANK(AQ74),"",VLOOKUP(AQ74,ComboValue!$N$2:$O$68,2,FALSE) &amp; ",") &amp; IF(ISBLANK(AR74),"",VLOOKUP(AR74,ComboValue!$N$2:$O$68,2,FALSE) &amp; ",") &amp; IF(ISBLANK(AS74),"",VLOOKUP(AS74,ComboValue!$N$2:$O$68,2,FALSE) &amp; ",") &amp; IF(ISBLANK(AT74),"",VLOOKUP(AT74,ComboValue!$N$2:$O$68,2,FALSE) &amp; ",")</f>
        <v/>
      </c>
      <c r="AZ74" s="162" t="str">
        <f t="shared" si="46"/>
        <v/>
      </c>
      <c r="BA74" s="120"/>
      <c r="BB74" s="135" t="str">
        <f t="shared" si="47"/>
        <v/>
      </c>
      <c r="BC74" s="136" t="str">
        <f t="shared" si="48"/>
        <v/>
      </c>
      <c r="BD74" s="136" t="str">
        <f t="shared" si="49"/>
        <v/>
      </c>
      <c r="BE74" s="136" t="str">
        <f t="shared" si="50"/>
        <v/>
      </c>
      <c r="BF74" s="136" t="str">
        <f t="shared" si="51"/>
        <v/>
      </c>
      <c r="BG74" s="136" t="str">
        <f t="shared" si="52"/>
        <v/>
      </c>
      <c r="BH74" s="136" t="str">
        <f t="shared" si="53"/>
        <v/>
      </c>
      <c r="BI74" s="136" t="str">
        <f t="shared" si="54"/>
        <v/>
      </c>
      <c r="BJ74" s="136" t="str">
        <f t="shared" si="55"/>
        <v/>
      </c>
      <c r="BK74" s="136" t="str">
        <f t="shared" si="56"/>
        <v/>
      </c>
      <c r="BL74" s="136" t="str">
        <f t="shared" si="57"/>
        <v/>
      </c>
      <c r="BM74" s="136" t="str">
        <f t="shared" si="58"/>
        <v/>
      </c>
      <c r="BN74" s="136" t="str">
        <f t="shared" si="59"/>
        <v/>
      </c>
      <c r="BO74" s="136" t="str">
        <f t="shared" si="60"/>
        <v/>
      </c>
      <c r="BP74" s="136" t="str">
        <f t="shared" si="61"/>
        <v/>
      </c>
      <c r="BQ74" s="136" t="str">
        <f t="shared" si="62"/>
        <v/>
      </c>
      <c r="BR74" s="136" t="str">
        <f t="shared" si="63"/>
        <v/>
      </c>
      <c r="BS74" s="136" t="str">
        <f t="shared" si="64"/>
        <v/>
      </c>
      <c r="BT74" s="136" t="str">
        <f t="shared" si="65"/>
        <v/>
      </c>
      <c r="BU74" s="136" t="str">
        <f t="shared" si="66"/>
        <v/>
      </c>
      <c r="BV74" s="136" t="str">
        <f t="shared" si="67"/>
        <v/>
      </c>
      <c r="BW74" s="136" t="str">
        <f t="shared" si="68"/>
        <v/>
      </c>
      <c r="BX74" s="136" t="str">
        <f t="shared" si="69"/>
        <v/>
      </c>
      <c r="BY74" s="136" t="str">
        <f t="shared" si="70"/>
        <v/>
      </c>
      <c r="BZ74" s="136" t="str">
        <f t="shared" si="71"/>
        <v/>
      </c>
      <c r="CA74" s="137" t="str">
        <f t="shared" si="72"/>
        <v/>
      </c>
      <c r="CB74" s="135" t="str">
        <f t="shared" si="73"/>
        <v/>
      </c>
      <c r="CC74" s="136" t="str">
        <f t="shared" si="74"/>
        <v/>
      </c>
      <c r="CD74" s="136" t="str">
        <f t="shared" si="75"/>
        <v/>
      </c>
      <c r="CE74" s="136" t="str">
        <f t="shared" si="76"/>
        <v/>
      </c>
      <c r="CF74" s="136" t="str">
        <f t="shared" si="77"/>
        <v/>
      </c>
      <c r="CG74" s="136" t="str">
        <f t="shared" si="78"/>
        <v/>
      </c>
      <c r="CH74" s="136" t="str">
        <f t="shared" si="79"/>
        <v/>
      </c>
      <c r="CI74" s="136" t="str">
        <f t="shared" si="80"/>
        <v/>
      </c>
      <c r="CJ74" s="136" t="str">
        <f t="shared" si="81"/>
        <v/>
      </c>
      <c r="CK74" s="137" t="str">
        <f t="shared" si="82"/>
        <v/>
      </c>
      <c r="CL74" s="135" t="str">
        <f t="shared" si="83"/>
        <v/>
      </c>
      <c r="CM74" s="136" t="str">
        <f t="shared" si="84"/>
        <v/>
      </c>
      <c r="CN74" s="136" t="str">
        <f t="shared" si="85"/>
        <v/>
      </c>
      <c r="CO74" s="137" t="str">
        <f t="shared" si="86"/>
        <v/>
      </c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</row>
    <row r="75" spans="1:106" ht="17.399999999999999" thickTop="1" thickBot="1" x14ac:dyDescent="0.45">
      <c r="A75" s="7">
        <v>70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0"/>
      <c r="M75" s="10"/>
      <c r="N75" s="10"/>
      <c r="O75" s="209" t="str">
        <f xml:space="preserve"> IF(ISBLANK(L75),"",VLOOKUP(L75,ComboValue!$E$3:$I$15,5,FALSE))</f>
        <v/>
      </c>
      <c r="P75" s="10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35" t="str">
        <f xml:space="preserve"> IF(ISBLANK(C75),"",VLOOKUP(C75,ComboValue!$B$2:$C$11,2,FALSE) &amp; ",") &amp; IF(ISBLANK(D75),"",VLOOKUP(D75,ComboValue!$B$2:$C$11,2,FALSE) &amp; ",") &amp; IF(ISBLANK(E75),"",VLOOKUP(E75,ComboValue!$B$2:$C$11,2,FALSE) &amp; ",") &amp; IF(ISBLANK(F75),"",VLOOKUP(F75,ComboValue!$B$2:$C$11,2,FALSE) &amp; ",") &amp; IF(ISBLANK(G75),"",VLOOKUP(G75,ComboValue!$B$2:$C$11,2,FALSE) &amp; ",") &amp; IF(ISBLANK(H75),"",VLOOKUP(H75,ComboValue!$B$2:$C$11,2,FALSE) &amp; ",") &amp; IF(ISBLANK(I75),"",VLOOKUP(I75,ComboValue!$B$2:$C$11,2,FALSE) &amp; ",") &amp; IF(ISBLANK(J75),"",VLOOKUP(J75,ComboValue!$B$2:$C$11,2,FALSE) &amp; ",") &amp; IF(ISBLANK(K75),"",VLOOKUP(K75,ComboValue!$B$2:$C$11,2,FALSE) &amp; ",")</f>
        <v/>
      </c>
      <c r="AV75" s="136" t="str">
        <f t="shared" si="45"/>
        <v>Tous_Nl</v>
      </c>
      <c r="AW75" s="136" t="str">
        <f>IF(ISBLANK(L75),"",VLOOKUP(L75,ComboValue!$E$2:$G$15,3,FALSE))</f>
        <v/>
      </c>
      <c r="AX75" s="136" t="str">
        <f>IF(ISBLANK(M75),"",VLOOKUP(M75,ComboValue!$K$2:$L$5,2,FALSE))</f>
        <v/>
      </c>
      <c r="AY75" s="161" t="str">
        <f>IF(ISBLANK(Q75),"",VLOOKUP(Q75,ComboValue!$N$2:$O$68,2,FALSE) &amp; ",") &amp; IF(ISBLANK(R75),"",VLOOKUP(R75,ComboValue!$N$2:$O$68,2,FALSE) &amp; ",") &amp; IF(ISBLANK(S75),"",VLOOKUP(S75,ComboValue!$N$2:$O$68,2,FALSE) &amp; ",") &amp; IF(ISBLANK(T75),"",VLOOKUP(T75,ComboValue!$N$2:$O$68,2,FALSE) &amp; ",") &amp; IF(ISBLANK(U75),"",VLOOKUP(U75,ComboValue!$N$2:$O$68,2,FALSE) &amp; ",") &amp; IF(ISBLANK(V75),"",VLOOKUP(V75,ComboValue!$N$2:$O$68,2,FALSE) &amp; ",") &amp; IF(ISBLANK(W75),"",VLOOKUP(W75,ComboValue!$N$2:$O$68,2,FALSE) &amp; ",") &amp; IF(ISBLANK(X75),"",VLOOKUP(X75,ComboValue!$N$2:$O$68,2,FALSE) &amp; ",") &amp; IF(ISBLANK(Y75),"",VLOOKUP(Y75,ComboValue!$N$2:$O$68,2,FALSE) &amp; ",") &amp; IF(ISBLANK(Z75),"",VLOOKUP(Z75,ComboValue!$N$2:$O$68,2,FALSE) &amp; ",") &amp; IF(ISBLANK(AA75),"",VLOOKUP(AA75,ComboValue!$N$2:$O$68,2,FALSE) &amp; ",") &amp; IF(ISBLANK(AB75),"",VLOOKUP(AB75,ComboValue!$N$2:$O$68,2,FALSE) &amp; ",") &amp; IF(ISBLANK(AC75),"",VLOOKUP(AC75,ComboValue!$N$2:$O$68,2,FALSE) &amp; ",") &amp; IF(ISBLANK(AD75),"",VLOOKUP(AD75,ComboValue!$N$2:$O$68,2,FALSE) &amp; ",") &amp; IF(ISBLANK(AE75),"",VLOOKUP(AE75,ComboValue!$N$2:$O$68,2,FALSE) &amp; ",") &amp; IF(ISBLANK(AF75),"",VLOOKUP(AF75,ComboValue!$N$2:$O$68,2,FALSE) &amp; ",") &amp; IF(ISBLANK(AG75),"",VLOOKUP(AG75,ComboValue!$N$2:$O$68,2,FALSE) &amp; ",") &amp; IF(ISBLANK(AH75),"",VLOOKUP(AH75,ComboValue!$N$2:$O$68,2,FALSE) &amp; ",") &amp; IF(ISBLANK(AI75),"",VLOOKUP(AI75,ComboValue!$N$2:$O$68,2,FALSE) &amp; ",") &amp; IF(ISBLANK(AJ75),"",VLOOKUP(AJ75,ComboValue!$N$2:$O$68,2,FALSE) &amp; ",") &amp; IF(ISBLANK(AK75),"",VLOOKUP(AK75,ComboValue!$N$2:$O$68,2,FALSE) &amp; ",") &amp; IF(ISBLANK(AL75),"",VLOOKUP(AL75,ComboValue!$N$2:$O$68,2,FALSE) &amp; ",") &amp; IF(ISBLANK(AM75),"",VLOOKUP(AM75,ComboValue!$N$2:$O$68,2,FALSE) &amp; ",") &amp; IF(ISBLANK(AN75),"",VLOOKUP(AN75,ComboValue!$N$2:$O$68,2,FALSE) &amp; ",") &amp; IF(ISBLANK(AO75),"",VLOOKUP(AO75,ComboValue!$N$2:$O$68,2,FALSE) &amp; ",") &amp; IF(ISBLANK(AP75),"",VLOOKUP(AP75,ComboValue!$N$2:$O$68,2,FALSE) &amp; ",") &amp; IF(ISBLANK(AQ75),"",VLOOKUP(AQ75,ComboValue!$N$2:$O$68,2,FALSE) &amp; ",") &amp; IF(ISBLANK(AR75),"",VLOOKUP(AR75,ComboValue!$N$2:$O$68,2,FALSE) &amp; ",") &amp; IF(ISBLANK(AS75),"",VLOOKUP(AS75,ComboValue!$N$2:$O$68,2,FALSE) &amp; ",") &amp; IF(ISBLANK(AT75),"",VLOOKUP(AT75,ComboValue!$N$2:$O$68,2,FALSE) &amp; ",")</f>
        <v/>
      </c>
      <c r="AZ75" s="162" t="str">
        <f t="shared" si="46"/>
        <v/>
      </c>
      <c r="BA75" s="120"/>
      <c r="BB75" s="135" t="str">
        <f t="shared" si="47"/>
        <v/>
      </c>
      <c r="BC75" s="136" t="str">
        <f t="shared" si="48"/>
        <v/>
      </c>
      <c r="BD75" s="136" t="str">
        <f t="shared" si="49"/>
        <v/>
      </c>
      <c r="BE75" s="136" t="str">
        <f t="shared" si="50"/>
        <v/>
      </c>
      <c r="BF75" s="136" t="str">
        <f t="shared" si="51"/>
        <v/>
      </c>
      <c r="BG75" s="136" t="str">
        <f t="shared" si="52"/>
        <v/>
      </c>
      <c r="BH75" s="136" t="str">
        <f t="shared" si="53"/>
        <v/>
      </c>
      <c r="BI75" s="136" t="str">
        <f t="shared" si="54"/>
        <v/>
      </c>
      <c r="BJ75" s="136" t="str">
        <f t="shared" si="55"/>
        <v/>
      </c>
      <c r="BK75" s="136" t="str">
        <f t="shared" si="56"/>
        <v/>
      </c>
      <c r="BL75" s="136" t="str">
        <f t="shared" si="57"/>
        <v/>
      </c>
      <c r="BM75" s="136" t="str">
        <f t="shared" si="58"/>
        <v/>
      </c>
      <c r="BN75" s="136" t="str">
        <f t="shared" si="59"/>
        <v/>
      </c>
      <c r="BO75" s="136" t="str">
        <f t="shared" si="60"/>
        <v/>
      </c>
      <c r="BP75" s="136" t="str">
        <f t="shared" si="61"/>
        <v/>
      </c>
      <c r="BQ75" s="136" t="str">
        <f t="shared" si="62"/>
        <v/>
      </c>
      <c r="BR75" s="136" t="str">
        <f t="shared" si="63"/>
        <v/>
      </c>
      <c r="BS75" s="136" t="str">
        <f t="shared" si="64"/>
        <v/>
      </c>
      <c r="BT75" s="136" t="str">
        <f t="shared" si="65"/>
        <v/>
      </c>
      <c r="BU75" s="136" t="str">
        <f t="shared" si="66"/>
        <v/>
      </c>
      <c r="BV75" s="136" t="str">
        <f t="shared" si="67"/>
        <v/>
      </c>
      <c r="BW75" s="136" t="str">
        <f t="shared" si="68"/>
        <v/>
      </c>
      <c r="BX75" s="136" t="str">
        <f t="shared" si="69"/>
        <v/>
      </c>
      <c r="BY75" s="136" t="str">
        <f t="shared" si="70"/>
        <v/>
      </c>
      <c r="BZ75" s="136" t="str">
        <f t="shared" si="71"/>
        <v/>
      </c>
      <c r="CA75" s="137" t="str">
        <f t="shared" si="72"/>
        <v/>
      </c>
      <c r="CB75" s="135" t="str">
        <f t="shared" si="73"/>
        <v/>
      </c>
      <c r="CC75" s="136" t="str">
        <f t="shared" si="74"/>
        <v/>
      </c>
      <c r="CD75" s="136" t="str">
        <f t="shared" si="75"/>
        <v/>
      </c>
      <c r="CE75" s="136" t="str">
        <f t="shared" si="76"/>
        <v/>
      </c>
      <c r="CF75" s="136" t="str">
        <f t="shared" si="77"/>
        <v/>
      </c>
      <c r="CG75" s="136" t="str">
        <f t="shared" si="78"/>
        <v/>
      </c>
      <c r="CH75" s="136" t="str">
        <f t="shared" si="79"/>
        <v/>
      </c>
      <c r="CI75" s="136" t="str">
        <f t="shared" si="80"/>
        <v/>
      </c>
      <c r="CJ75" s="136" t="str">
        <f t="shared" si="81"/>
        <v/>
      </c>
      <c r="CK75" s="137" t="str">
        <f t="shared" si="82"/>
        <v/>
      </c>
      <c r="CL75" s="135" t="str">
        <f t="shared" si="83"/>
        <v/>
      </c>
      <c r="CM75" s="136" t="str">
        <f t="shared" si="84"/>
        <v/>
      </c>
      <c r="CN75" s="136" t="str">
        <f t="shared" si="85"/>
        <v/>
      </c>
      <c r="CO75" s="137" t="str">
        <f t="shared" si="86"/>
        <v/>
      </c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</row>
    <row r="76" spans="1:106" ht="17.399999999999999" thickTop="1" thickBot="1" x14ac:dyDescent="0.45">
      <c r="A76" s="7">
        <v>71</v>
      </c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0"/>
      <c r="M76" s="10"/>
      <c r="N76" s="10"/>
      <c r="O76" s="209" t="str">
        <f xml:space="preserve"> IF(ISBLANK(L76),"",VLOOKUP(L76,ComboValue!$E$3:$I$15,5,FALSE))</f>
        <v/>
      </c>
      <c r="P76" s="10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35" t="str">
        <f xml:space="preserve"> IF(ISBLANK(C76),"",VLOOKUP(C76,ComboValue!$B$2:$C$11,2,FALSE) &amp; ",") &amp; IF(ISBLANK(D76),"",VLOOKUP(D76,ComboValue!$B$2:$C$11,2,FALSE) &amp; ",") &amp; IF(ISBLANK(E76),"",VLOOKUP(E76,ComboValue!$B$2:$C$11,2,FALSE) &amp; ",") &amp; IF(ISBLANK(F76),"",VLOOKUP(F76,ComboValue!$B$2:$C$11,2,FALSE) &amp; ",") &amp; IF(ISBLANK(G76),"",VLOOKUP(G76,ComboValue!$B$2:$C$11,2,FALSE) &amp; ",") &amp; IF(ISBLANK(H76),"",VLOOKUP(H76,ComboValue!$B$2:$C$11,2,FALSE) &amp; ",") &amp; IF(ISBLANK(I76),"",VLOOKUP(I76,ComboValue!$B$2:$C$11,2,FALSE) &amp; ",") &amp; IF(ISBLANK(J76),"",VLOOKUP(J76,ComboValue!$B$2:$C$11,2,FALSE) &amp; ",") &amp; IF(ISBLANK(K76),"",VLOOKUP(K76,ComboValue!$B$2:$C$11,2,FALSE) &amp; ",")</f>
        <v/>
      </c>
      <c r="AV76" s="136" t="str">
        <f t="shared" si="45"/>
        <v>Tous_Nl</v>
      </c>
      <c r="AW76" s="136" t="str">
        <f>IF(ISBLANK(L76),"",VLOOKUP(L76,ComboValue!$E$2:$G$15,3,FALSE))</f>
        <v/>
      </c>
      <c r="AX76" s="136" t="str">
        <f>IF(ISBLANK(M76),"",VLOOKUP(M76,ComboValue!$K$2:$L$5,2,FALSE))</f>
        <v/>
      </c>
      <c r="AY76" s="161" t="str">
        <f>IF(ISBLANK(Q76),"",VLOOKUP(Q76,ComboValue!$N$2:$O$68,2,FALSE) &amp; ",") &amp; IF(ISBLANK(R76),"",VLOOKUP(R76,ComboValue!$N$2:$O$68,2,FALSE) &amp; ",") &amp; IF(ISBLANK(S76),"",VLOOKUP(S76,ComboValue!$N$2:$O$68,2,FALSE) &amp; ",") &amp; IF(ISBLANK(T76),"",VLOOKUP(T76,ComboValue!$N$2:$O$68,2,FALSE) &amp; ",") &amp; IF(ISBLANK(U76),"",VLOOKUP(U76,ComboValue!$N$2:$O$68,2,FALSE) &amp; ",") &amp; IF(ISBLANK(V76),"",VLOOKUP(V76,ComboValue!$N$2:$O$68,2,FALSE) &amp; ",") &amp; IF(ISBLANK(W76),"",VLOOKUP(W76,ComboValue!$N$2:$O$68,2,FALSE) &amp; ",") &amp; IF(ISBLANK(X76),"",VLOOKUP(X76,ComboValue!$N$2:$O$68,2,FALSE) &amp; ",") &amp; IF(ISBLANK(Y76),"",VLOOKUP(Y76,ComboValue!$N$2:$O$68,2,FALSE) &amp; ",") &amp; IF(ISBLANK(Z76),"",VLOOKUP(Z76,ComboValue!$N$2:$O$68,2,FALSE) &amp; ",") &amp; IF(ISBLANK(AA76),"",VLOOKUP(AA76,ComboValue!$N$2:$O$68,2,FALSE) &amp; ",") &amp; IF(ISBLANK(AB76),"",VLOOKUP(AB76,ComboValue!$N$2:$O$68,2,FALSE) &amp; ",") &amp; IF(ISBLANK(AC76),"",VLOOKUP(AC76,ComboValue!$N$2:$O$68,2,FALSE) &amp; ",") &amp; IF(ISBLANK(AD76),"",VLOOKUP(AD76,ComboValue!$N$2:$O$68,2,FALSE) &amp; ",") &amp; IF(ISBLANK(AE76),"",VLOOKUP(AE76,ComboValue!$N$2:$O$68,2,FALSE) &amp; ",") &amp; IF(ISBLANK(AF76),"",VLOOKUP(AF76,ComboValue!$N$2:$O$68,2,FALSE) &amp; ",") &amp; IF(ISBLANK(AG76),"",VLOOKUP(AG76,ComboValue!$N$2:$O$68,2,FALSE) &amp; ",") &amp; IF(ISBLANK(AH76),"",VLOOKUP(AH76,ComboValue!$N$2:$O$68,2,FALSE) &amp; ",") &amp; IF(ISBLANK(AI76),"",VLOOKUP(AI76,ComboValue!$N$2:$O$68,2,FALSE) &amp; ",") &amp; IF(ISBLANK(AJ76),"",VLOOKUP(AJ76,ComboValue!$N$2:$O$68,2,FALSE) &amp; ",") &amp; IF(ISBLANK(AK76),"",VLOOKUP(AK76,ComboValue!$N$2:$O$68,2,FALSE) &amp; ",") &amp; IF(ISBLANK(AL76),"",VLOOKUP(AL76,ComboValue!$N$2:$O$68,2,FALSE) &amp; ",") &amp; IF(ISBLANK(AM76),"",VLOOKUP(AM76,ComboValue!$N$2:$O$68,2,FALSE) &amp; ",") &amp; IF(ISBLANK(AN76),"",VLOOKUP(AN76,ComboValue!$N$2:$O$68,2,FALSE) &amp; ",") &amp; IF(ISBLANK(AO76),"",VLOOKUP(AO76,ComboValue!$N$2:$O$68,2,FALSE) &amp; ",") &amp; IF(ISBLANK(AP76),"",VLOOKUP(AP76,ComboValue!$N$2:$O$68,2,FALSE) &amp; ",") &amp; IF(ISBLANK(AQ76),"",VLOOKUP(AQ76,ComboValue!$N$2:$O$68,2,FALSE) &amp; ",") &amp; IF(ISBLANK(AR76),"",VLOOKUP(AR76,ComboValue!$N$2:$O$68,2,FALSE) &amp; ",") &amp; IF(ISBLANK(AS76),"",VLOOKUP(AS76,ComboValue!$N$2:$O$68,2,FALSE) &amp; ",") &amp; IF(ISBLANK(AT76),"",VLOOKUP(AT76,ComboValue!$N$2:$O$68,2,FALSE) &amp; ",")</f>
        <v/>
      </c>
      <c r="AZ76" s="162" t="str">
        <f t="shared" si="46"/>
        <v/>
      </c>
      <c r="BA76" s="120"/>
      <c r="BB76" s="135" t="str">
        <f t="shared" si="47"/>
        <v/>
      </c>
      <c r="BC76" s="136" t="str">
        <f t="shared" si="48"/>
        <v/>
      </c>
      <c r="BD76" s="136" t="str">
        <f t="shared" si="49"/>
        <v/>
      </c>
      <c r="BE76" s="136" t="str">
        <f t="shared" si="50"/>
        <v/>
      </c>
      <c r="BF76" s="136" t="str">
        <f t="shared" si="51"/>
        <v/>
      </c>
      <c r="BG76" s="136" t="str">
        <f t="shared" si="52"/>
        <v/>
      </c>
      <c r="BH76" s="136" t="str">
        <f t="shared" si="53"/>
        <v/>
      </c>
      <c r="BI76" s="136" t="str">
        <f t="shared" si="54"/>
        <v/>
      </c>
      <c r="BJ76" s="136" t="str">
        <f t="shared" si="55"/>
        <v/>
      </c>
      <c r="BK76" s="136" t="str">
        <f t="shared" si="56"/>
        <v/>
      </c>
      <c r="BL76" s="136" t="str">
        <f t="shared" si="57"/>
        <v/>
      </c>
      <c r="BM76" s="136" t="str">
        <f t="shared" si="58"/>
        <v/>
      </c>
      <c r="BN76" s="136" t="str">
        <f t="shared" si="59"/>
        <v/>
      </c>
      <c r="BO76" s="136" t="str">
        <f t="shared" si="60"/>
        <v/>
      </c>
      <c r="BP76" s="136" t="str">
        <f t="shared" si="61"/>
        <v/>
      </c>
      <c r="BQ76" s="136" t="str">
        <f t="shared" si="62"/>
        <v/>
      </c>
      <c r="BR76" s="136" t="str">
        <f t="shared" si="63"/>
        <v/>
      </c>
      <c r="BS76" s="136" t="str">
        <f t="shared" si="64"/>
        <v/>
      </c>
      <c r="BT76" s="136" t="str">
        <f t="shared" si="65"/>
        <v/>
      </c>
      <c r="BU76" s="136" t="str">
        <f t="shared" si="66"/>
        <v/>
      </c>
      <c r="BV76" s="136" t="str">
        <f t="shared" si="67"/>
        <v/>
      </c>
      <c r="BW76" s="136" t="str">
        <f t="shared" si="68"/>
        <v/>
      </c>
      <c r="BX76" s="136" t="str">
        <f t="shared" si="69"/>
        <v/>
      </c>
      <c r="BY76" s="136" t="str">
        <f t="shared" si="70"/>
        <v/>
      </c>
      <c r="BZ76" s="136" t="str">
        <f t="shared" si="71"/>
        <v/>
      </c>
      <c r="CA76" s="137" t="str">
        <f t="shared" si="72"/>
        <v/>
      </c>
      <c r="CB76" s="135" t="str">
        <f t="shared" si="73"/>
        <v/>
      </c>
      <c r="CC76" s="136" t="str">
        <f t="shared" si="74"/>
        <v/>
      </c>
      <c r="CD76" s="136" t="str">
        <f t="shared" si="75"/>
        <v/>
      </c>
      <c r="CE76" s="136" t="str">
        <f t="shared" si="76"/>
        <v/>
      </c>
      <c r="CF76" s="136" t="str">
        <f t="shared" si="77"/>
        <v/>
      </c>
      <c r="CG76" s="136" t="str">
        <f t="shared" si="78"/>
        <v/>
      </c>
      <c r="CH76" s="136" t="str">
        <f t="shared" si="79"/>
        <v/>
      </c>
      <c r="CI76" s="136" t="str">
        <f t="shared" si="80"/>
        <v/>
      </c>
      <c r="CJ76" s="136" t="str">
        <f t="shared" si="81"/>
        <v/>
      </c>
      <c r="CK76" s="137" t="str">
        <f t="shared" si="82"/>
        <v/>
      </c>
      <c r="CL76" s="135" t="str">
        <f t="shared" si="83"/>
        <v/>
      </c>
      <c r="CM76" s="136" t="str">
        <f t="shared" si="84"/>
        <v/>
      </c>
      <c r="CN76" s="136" t="str">
        <f t="shared" si="85"/>
        <v/>
      </c>
      <c r="CO76" s="137" t="str">
        <f t="shared" si="86"/>
        <v/>
      </c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</row>
    <row r="77" spans="1:106" ht="17.399999999999999" thickTop="1" thickBot="1" x14ac:dyDescent="0.45">
      <c r="A77" s="7">
        <v>72</v>
      </c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0"/>
      <c r="M77" s="10"/>
      <c r="N77" s="10"/>
      <c r="O77" s="209" t="str">
        <f xml:space="preserve"> IF(ISBLANK(L77),"",VLOOKUP(L77,ComboValue!$E$3:$I$15,5,FALSE))</f>
        <v/>
      </c>
      <c r="P77" s="10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35" t="str">
        <f xml:space="preserve"> IF(ISBLANK(C77),"",VLOOKUP(C77,ComboValue!$B$2:$C$11,2,FALSE) &amp; ",") &amp; IF(ISBLANK(D77),"",VLOOKUP(D77,ComboValue!$B$2:$C$11,2,FALSE) &amp; ",") &amp; IF(ISBLANK(E77),"",VLOOKUP(E77,ComboValue!$B$2:$C$11,2,FALSE) &amp; ",") &amp; IF(ISBLANK(F77),"",VLOOKUP(F77,ComboValue!$B$2:$C$11,2,FALSE) &amp; ",") &amp; IF(ISBLANK(G77),"",VLOOKUP(G77,ComboValue!$B$2:$C$11,2,FALSE) &amp; ",") &amp; IF(ISBLANK(H77),"",VLOOKUP(H77,ComboValue!$B$2:$C$11,2,FALSE) &amp; ",") &amp; IF(ISBLANK(I77),"",VLOOKUP(I77,ComboValue!$B$2:$C$11,2,FALSE) &amp; ",") &amp; IF(ISBLANK(J77),"",VLOOKUP(J77,ComboValue!$B$2:$C$11,2,FALSE) &amp; ",") &amp; IF(ISBLANK(K77),"",VLOOKUP(K77,ComboValue!$B$2:$C$11,2,FALSE) &amp; ",")</f>
        <v/>
      </c>
      <c r="AV77" s="136" t="str">
        <f t="shared" si="45"/>
        <v>Tous_Nl</v>
      </c>
      <c r="AW77" s="136" t="str">
        <f>IF(ISBLANK(L77),"",VLOOKUP(L77,ComboValue!$E$2:$G$15,3,FALSE))</f>
        <v/>
      </c>
      <c r="AX77" s="136" t="str">
        <f>IF(ISBLANK(M77),"",VLOOKUP(M77,ComboValue!$K$2:$L$5,2,FALSE))</f>
        <v/>
      </c>
      <c r="AY77" s="161" t="str">
        <f>IF(ISBLANK(Q77),"",VLOOKUP(Q77,ComboValue!$N$2:$O$68,2,FALSE) &amp; ",") &amp; IF(ISBLANK(R77),"",VLOOKUP(R77,ComboValue!$N$2:$O$68,2,FALSE) &amp; ",") &amp; IF(ISBLANK(S77),"",VLOOKUP(S77,ComboValue!$N$2:$O$68,2,FALSE) &amp; ",") &amp; IF(ISBLANK(T77),"",VLOOKUP(T77,ComboValue!$N$2:$O$68,2,FALSE) &amp; ",") &amp; IF(ISBLANK(U77),"",VLOOKUP(U77,ComboValue!$N$2:$O$68,2,FALSE) &amp; ",") &amp; IF(ISBLANK(V77),"",VLOOKUP(V77,ComboValue!$N$2:$O$68,2,FALSE) &amp; ",") &amp; IF(ISBLANK(W77),"",VLOOKUP(W77,ComboValue!$N$2:$O$68,2,FALSE) &amp; ",") &amp; IF(ISBLANK(X77),"",VLOOKUP(X77,ComboValue!$N$2:$O$68,2,FALSE) &amp; ",") &amp; IF(ISBLANK(Y77),"",VLOOKUP(Y77,ComboValue!$N$2:$O$68,2,FALSE) &amp; ",") &amp; IF(ISBLANK(Z77),"",VLOOKUP(Z77,ComboValue!$N$2:$O$68,2,FALSE) &amp; ",") &amp; IF(ISBLANK(AA77),"",VLOOKUP(AA77,ComboValue!$N$2:$O$68,2,FALSE) &amp; ",") &amp; IF(ISBLANK(AB77),"",VLOOKUP(AB77,ComboValue!$N$2:$O$68,2,FALSE) &amp; ",") &amp; IF(ISBLANK(AC77),"",VLOOKUP(AC77,ComboValue!$N$2:$O$68,2,FALSE) &amp; ",") &amp; IF(ISBLANK(AD77),"",VLOOKUP(AD77,ComboValue!$N$2:$O$68,2,FALSE) &amp; ",") &amp; IF(ISBLANK(AE77),"",VLOOKUP(AE77,ComboValue!$N$2:$O$68,2,FALSE) &amp; ",") &amp; IF(ISBLANK(AF77),"",VLOOKUP(AF77,ComboValue!$N$2:$O$68,2,FALSE) &amp; ",") &amp; IF(ISBLANK(AG77),"",VLOOKUP(AG77,ComboValue!$N$2:$O$68,2,FALSE) &amp; ",") &amp; IF(ISBLANK(AH77),"",VLOOKUP(AH77,ComboValue!$N$2:$O$68,2,FALSE) &amp; ",") &amp; IF(ISBLANK(AI77),"",VLOOKUP(AI77,ComboValue!$N$2:$O$68,2,FALSE) &amp; ",") &amp; IF(ISBLANK(AJ77),"",VLOOKUP(AJ77,ComboValue!$N$2:$O$68,2,FALSE) &amp; ",") &amp; IF(ISBLANK(AK77),"",VLOOKUP(AK77,ComboValue!$N$2:$O$68,2,FALSE) &amp; ",") &amp; IF(ISBLANK(AL77),"",VLOOKUP(AL77,ComboValue!$N$2:$O$68,2,FALSE) &amp; ",") &amp; IF(ISBLANK(AM77),"",VLOOKUP(AM77,ComboValue!$N$2:$O$68,2,FALSE) &amp; ",") &amp; IF(ISBLANK(AN77),"",VLOOKUP(AN77,ComboValue!$N$2:$O$68,2,FALSE) &amp; ",") &amp; IF(ISBLANK(AO77),"",VLOOKUP(AO77,ComboValue!$N$2:$O$68,2,FALSE) &amp; ",") &amp; IF(ISBLANK(AP77),"",VLOOKUP(AP77,ComboValue!$N$2:$O$68,2,FALSE) &amp; ",") &amp; IF(ISBLANK(AQ77),"",VLOOKUP(AQ77,ComboValue!$N$2:$O$68,2,FALSE) &amp; ",") &amp; IF(ISBLANK(AR77),"",VLOOKUP(AR77,ComboValue!$N$2:$O$68,2,FALSE) &amp; ",") &amp; IF(ISBLANK(AS77),"",VLOOKUP(AS77,ComboValue!$N$2:$O$68,2,FALSE) &amp; ",") &amp; IF(ISBLANK(AT77),"",VLOOKUP(AT77,ComboValue!$N$2:$O$68,2,FALSE) &amp; ",")</f>
        <v/>
      </c>
      <c r="AZ77" s="162" t="str">
        <f t="shared" si="46"/>
        <v/>
      </c>
      <c r="BA77" s="120"/>
      <c r="BB77" s="135" t="str">
        <f t="shared" si="47"/>
        <v/>
      </c>
      <c r="BC77" s="136" t="str">
        <f t="shared" si="48"/>
        <v/>
      </c>
      <c r="BD77" s="136" t="str">
        <f t="shared" si="49"/>
        <v/>
      </c>
      <c r="BE77" s="136" t="str">
        <f t="shared" si="50"/>
        <v/>
      </c>
      <c r="BF77" s="136" t="str">
        <f t="shared" si="51"/>
        <v/>
      </c>
      <c r="BG77" s="136" t="str">
        <f t="shared" si="52"/>
        <v/>
      </c>
      <c r="BH77" s="136" t="str">
        <f t="shared" si="53"/>
        <v/>
      </c>
      <c r="BI77" s="136" t="str">
        <f t="shared" si="54"/>
        <v/>
      </c>
      <c r="BJ77" s="136" t="str">
        <f t="shared" si="55"/>
        <v/>
      </c>
      <c r="BK77" s="136" t="str">
        <f t="shared" si="56"/>
        <v/>
      </c>
      <c r="BL77" s="136" t="str">
        <f t="shared" si="57"/>
        <v/>
      </c>
      <c r="BM77" s="136" t="str">
        <f t="shared" si="58"/>
        <v/>
      </c>
      <c r="BN77" s="136" t="str">
        <f t="shared" si="59"/>
        <v/>
      </c>
      <c r="BO77" s="136" t="str">
        <f t="shared" si="60"/>
        <v/>
      </c>
      <c r="BP77" s="136" t="str">
        <f t="shared" si="61"/>
        <v/>
      </c>
      <c r="BQ77" s="136" t="str">
        <f t="shared" si="62"/>
        <v/>
      </c>
      <c r="BR77" s="136" t="str">
        <f t="shared" si="63"/>
        <v/>
      </c>
      <c r="BS77" s="136" t="str">
        <f t="shared" si="64"/>
        <v/>
      </c>
      <c r="BT77" s="136" t="str">
        <f t="shared" si="65"/>
        <v/>
      </c>
      <c r="BU77" s="136" t="str">
        <f t="shared" si="66"/>
        <v/>
      </c>
      <c r="BV77" s="136" t="str">
        <f t="shared" si="67"/>
        <v/>
      </c>
      <c r="BW77" s="136" t="str">
        <f t="shared" si="68"/>
        <v/>
      </c>
      <c r="BX77" s="136" t="str">
        <f t="shared" si="69"/>
        <v/>
      </c>
      <c r="BY77" s="136" t="str">
        <f t="shared" si="70"/>
        <v/>
      </c>
      <c r="BZ77" s="136" t="str">
        <f t="shared" si="71"/>
        <v/>
      </c>
      <c r="CA77" s="137" t="str">
        <f t="shared" si="72"/>
        <v/>
      </c>
      <c r="CB77" s="135" t="str">
        <f t="shared" si="73"/>
        <v/>
      </c>
      <c r="CC77" s="136" t="str">
        <f t="shared" si="74"/>
        <v/>
      </c>
      <c r="CD77" s="136" t="str">
        <f t="shared" si="75"/>
        <v/>
      </c>
      <c r="CE77" s="136" t="str">
        <f t="shared" si="76"/>
        <v/>
      </c>
      <c r="CF77" s="136" t="str">
        <f t="shared" si="77"/>
        <v/>
      </c>
      <c r="CG77" s="136" t="str">
        <f t="shared" si="78"/>
        <v/>
      </c>
      <c r="CH77" s="136" t="str">
        <f t="shared" si="79"/>
        <v/>
      </c>
      <c r="CI77" s="136" t="str">
        <f t="shared" si="80"/>
        <v/>
      </c>
      <c r="CJ77" s="136" t="str">
        <f t="shared" si="81"/>
        <v/>
      </c>
      <c r="CK77" s="137" t="str">
        <f t="shared" si="82"/>
        <v/>
      </c>
      <c r="CL77" s="135" t="str">
        <f t="shared" si="83"/>
        <v/>
      </c>
      <c r="CM77" s="136" t="str">
        <f t="shared" si="84"/>
        <v/>
      </c>
      <c r="CN77" s="136" t="str">
        <f t="shared" si="85"/>
        <v/>
      </c>
      <c r="CO77" s="137" t="str">
        <f t="shared" si="86"/>
        <v/>
      </c>
      <c r="CP77" s="120"/>
      <c r="CQ77" s="120"/>
      <c r="CR77" s="120"/>
      <c r="CS77" s="120"/>
      <c r="CT77" s="120"/>
      <c r="CU77" s="120"/>
      <c r="CV77" s="120"/>
      <c r="CW77" s="120"/>
      <c r="CX77" s="120"/>
      <c r="CY77" s="120"/>
      <c r="CZ77" s="120"/>
      <c r="DA77" s="120"/>
      <c r="DB77" s="120"/>
    </row>
    <row r="78" spans="1:106" ht="17.399999999999999" thickTop="1" thickBot="1" x14ac:dyDescent="0.45">
      <c r="A78" s="7">
        <v>73</v>
      </c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0"/>
      <c r="M78" s="10"/>
      <c r="N78" s="10"/>
      <c r="O78" s="209" t="str">
        <f xml:space="preserve"> IF(ISBLANK(L78),"",VLOOKUP(L78,ComboValue!$E$3:$I$15,5,FALSE))</f>
        <v/>
      </c>
      <c r="P78" s="10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35" t="str">
        <f xml:space="preserve"> IF(ISBLANK(C78),"",VLOOKUP(C78,ComboValue!$B$2:$C$11,2,FALSE) &amp; ",") &amp; IF(ISBLANK(D78),"",VLOOKUP(D78,ComboValue!$B$2:$C$11,2,FALSE) &amp; ",") &amp; IF(ISBLANK(E78),"",VLOOKUP(E78,ComboValue!$B$2:$C$11,2,FALSE) &amp; ",") &amp; IF(ISBLANK(F78),"",VLOOKUP(F78,ComboValue!$B$2:$C$11,2,FALSE) &amp; ",") &amp; IF(ISBLANK(G78),"",VLOOKUP(G78,ComboValue!$B$2:$C$11,2,FALSE) &amp; ",") &amp; IF(ISBLANK(H78),"",VLOOKUP(H78,ComboValue!$B$2:$C$11,2,FALSE) &amp; ",") &amp; IF(ISBLANK(I78),"",VLOOKUP(I78,ComboValue!$B$2:$C$11,2,FALSE) &amp; ",") &amp; IF(ISBLANK(J78),"",VLOOKUP(J78,ComboValue!$B$2:$C$11,2,FALSE) &amp; ",") &amp; IF(ISBLANK(K78),"",VLOOKUP(K78,ComboValue!$B$2:$C$11,2,FALSE) &amp; ",")</f>
        <v/>
      </c>
      <c r="AV78" s="136" t="str">
        <f t="shared" si="45"/>
        <v>Tous_Nl</v>
      </c>
      <c r="AW78" s="136" t="str">
        <f>IF(ISBLANK(L78),"",VLOOKUP(L78,ComboValue!$E$2:$G$15,3,FALSE))</f>
        <v/>
      </c>
      <c r="AX78" s="136" t="str">
        <f>IF(ISBLANK(M78),"",VLOOKUP(M78,ComboValue!$K$2:$L$5,2,FALSE))</f>
        <v/>
      </c>
      <c r="AY78" s="161" t="str">
        <f>IF(ISBLANK(Q78),"",VLOOKUP(Q78,ComboValue!$N$2:$O$68,2,FALSE) &amp; ",") &amp; IF(ISBLANK(R78),"",VLOOKUP(R78,ComboValue!$N$2:$O$68,2,FALSE) &amp; ",") &amp; IF(ISBLANK(S78),"",VLOOKUP(S78,ComboValue!$N$2:$O$68,2,FALSE) &amp; ",") &amp; IF(ISBLANK(T78),"",VLOOKUP(T78,ComboValue!$N$2:$O$68,2,FALSE) &amp; ",") &amp; IF(ISBLANK(U78),"",VLOOKUP(U78,ComboValue!$N$2:$O$68,2,FALSE) &amp; ",") &amp; IF(ISBLANK(V78),"",VLOOKUP(V78,ComboValue!$N$2:$O$68,2,FALSE) &amp; ",") &amp; IF(ISBLANK(W78),"",VLOOKUP(W78,ComboValue!$N$2:$O$68,2,FALSE) &amp; ",") &amp; IF(ISBLANK(X78),"",VLOOKUP(X78,ComboValue!$N$2:$O$68,2,FALSE) &amp; ",") &amp; IF(ISBLANK(Y78),"",VLOOKUP(Y78,ComboValue!$N$2:$O$68,2,FALSE) &amp; ",") &amp; IF(ISBLANK(Z78),"",VLOOKUP(Z78,ComboValue!$N$2:$O$68,2,FALSE) &amp; ",") &amp; IF(ISBLANK(AA78),"",VLOOKUP(AA78,ComboValue!$N$2:$O$68,2,FALSE) &amp; ",") &amp; IF(ISBLANK(AB78),"",VLOOKUP(AB78,ComboValue!$N$2:$O$68,2,FALSE) &amp; ",") &amp; IF(ISBLANK(AC78),"",VLOOKUP(AC78,ComboValue!$N$2:$O$68,2,FALSE) &amp; ",") &amp; IF(ISBLANK(AD78),"",VLOOKUP(AD78,ComboValue!$N$2:$O$68,2,FALSE) &amp; ",") &amp; IF(ISBLANK(AE78),"",VLOOKUP(AE78,ComboValue!$N$2:$O$68,2,FALSE) &amp; ",") &amp; IF(ISBLANK(AF78),"",VLOOKUP(AF78,ComboValue!$N$2:$O$68,2,FALSE) &amp; ",") &amp; IF(ISBLANK(AG78),"",VLOOKUP(AG78,ComboValue!$N$2:$O$68,2,FALSE) &amp; ",") &amp; IF(ISBLANK(AH78),"",VLOOKUP(AH78,ComboValue!$N$2:$O$68,2,FALSE) &amp; ",") &amp; IF(ISBLANK(AI78),"",VLOOKUP(AI78,ComboValue!$N$2:$O$68,2,FALSE) &amp; ",") &amp; IF(ISBLANK(AJ78),"",VLOOKUP(AJ78,ComboValue!$N$2:$O$68,2,FALSE) &amp; ",") &amp; IF(ISBLANK(AK78),"",VLOOKUP(AK78,ComboValue!$N$2:$O$68,2,FALSE) &amp; ",") &amp; IF(ISBLANK(AL78),"",VLOOKUP(AL78,ComboValue!$N$2:$O$68,2,FALSE) &amp; ",") &amp; IF(ISBLANK(AM78),"",VLOOKUP(AM78,ComboValue!$N$2:$O$68,2,FALSE) &amp; ",") &amp; IF(ISBLANK(AN78),"",VLOOKUP(AN78,ComboValue!$N$2:$O$68,2,FALSE) &amp; ",") &amp; IF(ISBLANK(AO78),"",VLOOKUP(AO78,ComboValue!$N$2:$O$68,2,FALSE) &amp; ",") &amp; IF(ISBLANK(AP78),"",VLOOKUP(AP78,ComboValue!$N$2:$O$68,2,FALSE) &amp; ",") &amp; IF(ISBLANK(AQ78),"",VLOOKUP(AQ78,ComboValue!$N$2:$O$68,2,FALSE) &amp; ",") &amp; IF(ISBLANK(AR78),"",VLOOKUP(AR78,ComboValue!$N$2:$O$68,2,FALSE) &amp; ",") &amp; IF(ISBLANK(AS78),"",VLOOKUP(AS78,ComboValue!$N$2:$O$68,2,FALSE) &amp; ",") &amp; IF(ISBLANK(AT78),"",VLOOKUP(AT78,ComboValue!$N$2:$O$68,2,FALSE) &amp; ",")</f>
        <v/>
      </c>
      <c r="AZ78" s="162" t="str">
        <f t="shared" si="46"/>
        <v/>
      </c>
      <c r="BA78" s="120"/>
      <c r="BB78" s="135" t="str">
        <f t="shared" si="47"/>
        <v/>
      </c>
      <c r="BC78" s="136" t="str">
        <f t="shared" si="48"/>
        <v/>
      </c>
      <c r="BD78" s="136" t="str">
        <f t="shared" si="49"/>
        <v/>
      </c>
      <c r="BE78" s="136" t="str">
        <f t="shared" si="50"/>
        <v/>
      </c>
      <c r="BF78" s="136" t="str">
        <f t="shared" si="51"/>
        <v/>
      </c>
      <c r="BG78" s="136" t="str">
        <f t="shared" si="52"/>
        <v/>
      </c>
      <c r="BH78" s="136" t="str">
        <f t="shared" si="53"/>
        <v/>
      </c>
      <c r="BI78" s="136" t="str">
        <f t="shared" si="54"/>
        <v/>
      </c>
      <c r="BJ78" s="136" t="str">
        <f t="shared" si="55"/>
        <v/>
      </c>
      <c r="BK78" s="136" t="str">
        <f t="shared" si="56"/>
        <v/>
      </c>
      <c r="BL78" s="136" t="str">
        <f t="shared" si="57"/>
        <v/>
      </c>
      <c r="BM78" s="136" t="str">
        <f t="shared" si="58"/>
        <v/>
      </c>
      <c r="BN78" s="136" t="str">
        <f t="shared" si="59"/>
        <v/>
      </c>
      <c r="BO78" s="136" t="str">
        <f t="shared" si="60"/>
        <v/>
      </c>
      <c r="BP78" s="136" t="str">
        <f t="shared" si="61"/>
        <v/>
      </c>
      <c r="BQ78" s="136" t="str">
        <f t="shared" si="62"/>
        <v/>
      </c>
      <c r="BR78" s="136" t="str">
        <f t="shared" si="63"/>
        <v/>
      </c>
      <c r="BS78" s="136" t="str">
        <f t="shared" si="64"/>
        <v/>
      </c>
      <c r="BT78" s="136" t="str">
        <f t="shared" si="65"/>
        <v/>
      </c>
      <c r="BU78" s="136" t="str">
        <f t="shared" si="66"/>
        <v/>
      </c>
      <c r="BV78" s="136" t="str">
        <f t="shared" si="67"/>
        <v/>
      </c>
      <c r="BW78" s="136" t="str">
        <f t="shared" si="68"/>
        <v/>
      </c>
      <c r="BX78" s="136" t="str">
        <f t="shared" si="69"/>
        <v/>
      </c>
      <c r="BY78" s="136" t="str">
        <f t="shared" si="70"/>
        <v/>
      </c>
      <c r="BZ78" s="136" t="str">
        <f t="shared" si="71"/>
        <v/>
      </c>
      <c r="CA78" s="137" t="str">
        <f t="shared" si="72"/>
        <v/>
      </c>
      <c r="CB78" s="135" t="str">
        <f t="shared" si="73"/>
        <v/>
      </c>
      <c r="CC78" s="136" t="str">
        <f t="shared" si="74"/>
        <v/>
      </c>
      <c r="CD78" s="136" t="str">
        <f t="shared" si="75"/>
        <v/>
      </c>
      <c r="CE78" s="136" t="str">
        <f t="shared" si="76"/>
        <v/>
      </c>
      <c r="CF78" s="136" t="str">
        <f t="shared" si="77"/>
        <v/>
      </c>
      <c r="CG78" s="136" t="str">
        <f t="shared" si="78"/>
        <v/>
      </c>
      <c r="CH78" s="136" t="str">
        <f t="shared" si="79"/>
        <v/>
      </c>
      <c r="CI78" s="136" t="str">
        <f t="shared" si="80"/>
        <v/>
      </c>
      <c r="CJ78" s="136" t="str">
        <f t="shared" si="81"/>
        <v/>
      </c>
      <c r="CK78" s="137" t="str">
        <f t="shared" si="82"/>
        <v/>
      </c>
      <c r="CL78" s="135" t="str">
        <f t="shared" si="83"/>
        <v/>
      </c>
      <c r="CM78" s="136" t="str">
        <f t="shared" si="84"/>
        <v/>
      </c>
      <c r="CN78" s="136" t="str">
        <f t="shared" si="85"/>
        <v/>
      </c>
      <c r="CO78" s="137" t="str">
        <f t="shared" si="86"/>
        <v/>
      </c>
      <c r="CP78" s="120"/>
      <c r="CQ78" s="120"/>
      <c r="CR78" s="120"/>
      <c r="CS78" s="120"/>
      <c r="CT78" s="120"/>
      <c r="CU78" s="120"/>
      <c r="CV78" s="120"/>
      <c r="CW78" s="120"/>
      <c r="CX78" s="120"/>
      <c r="CY78" s="120"/>
      <c r="CZ78" s="120"/>
      <c r="DA78" s="120"/>
      <c r="DB78" s="120"/>
    </row>
    <row r="79" spans="1:106" ht="17.399999999999999" thickTop="1" thickBot="1" x14ac:dyDescent="0.45">
      <c r="A79" s="7">
        <v>74</v>
      </c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0"/>
      <c r="M79" s="10"/>
      <c r="N79" s="10"/>
      <c r="O79" s="209" t="str">
        <f xml:space="preserve"> IF(ISBLANK(L79),"",VLOOKUP(L79,ComboValue!$E$3:$I$15,5,FALSE))</f>
        <v/>
      </c>
      <c r="P79" s="10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35" t="str">
        <f xml:space="preserve"> IF(ISBLANK(C79),"",VLOOKUP(C79,ComboValue!$B$2:$C$11,2,FALSE) &amp; ",") &amp; IF(ISBLANK(D79),"",VLOOKUP(D79,ComboValue!$B$2:$C$11,2,FALSE) &amp; ",") &amp; IF(ISBLANK(E79),"",VLOOKUP(E79,ComboValue!$B$2:$C$11,2,FALSE) &amp; ",") &amp; IF(ISBLANK(F79),"",VLOOKUP(F79,ComboValue!$B$2:$C$11,2,FALSE) &amp; ",") &amp; IF(ISBLANK(G79),"",VLOOKUP(G79,ComboValue!$B$2:$C$11,2,FALSE) &amp; ",") &amp; IF(ISBLANK(H79),"",VLOOKUP(H79,ComboValue!$B$2:$C$11,2,FALSE) &amp; ",") &amp; IF(ISBLANK(I79),"",VLOOKUP(I79,ComboValue!$B$2:$C$11,2,FALSE) &amp; ",") &amp; IF(ISBLANK(J79),"",VLOOKUP(J79,ComboValue!$B$2:$C$11,2,FALSE) &amp; ",") &amp; IF(ISBLANK(K79),"",VLOOKUP(K79,ComboValue!$B$2:$C$11,2,FALSE) &amp; ",")</f>
        <v/>
      </c>
      <c r="AV79" s="136" t="str">
        <f t="shared" si="45"/>
        <v>Tous_Nl</v>
      </c>
      <c r="AW79" s="136" t="str">
        <f>IF(ISBLANK(L79),"",VLOOKUP(L79,ComboValue!$E$2:$G$15,3,FALSE))</f>
        <v/>
      </c>
      <c r="AX79" s="136" t="str">
        <f>IF(ISBLANK(M79),"",VLOOKUP(M79,ComboValue!$K$2:$L$5,2,FALSE))</f>
        <v/>
      </c>
      <c r="AY79" s="161" t="str">
        <f>IF(ISBLANK(Q79),"",VLOOKUP(Q79,ComboValue!$N$2:$O$68,2,FALSE) &amp; ",") &amp; IF(ISBLANK(R79),"",VLOOKUP(R79,ComboValue!$N$2:$O$68,2,FALSE) &amp; ",") &amp; IF(ISBLANK(S79),"",VLOOKUP(S79,ComboValue!$N$2:$O$68,2,FALSE) &amp; ",") &amp; IF(ISBLANK(T79),"",VLOOKUP(T79,ComboValue!$N$2:$O$68,2,FALSE) &amp; ",") &amp; IF(ISBLANK(U79),"",VLOOKUP(U79,ComboValue!$N$2:$O$68,2,FALSE) &amp; ",") &amp; IF(ISBLANK(V79),"",VLOOKUP(V79,ComboValue!$N$2:$O$68,2,FALSE) &amp; ",") &amp; IF(ISBLANK(W79),"",VLOOKUP(W79,ComboValue!$N$2:$O$68,2,FALSE) &amp; ",") &amp; IF(ISBLANK(X79),"",VLOOKUP(X79,ComboValue!$N$2:$O$68,2,FALSE) &amp; ",") &amp; IF(ISBLANK(Y79),"",VLOOKUP(Y79,ComboValue!$N$2:$O$68,2,FALSE) &amp; ",") &amp; IF(ISBLANK(Z79),"",VLOOKUP(Z79,ComboValue!$N$2:$O$68,2,FALSE) &amp; ",") &amp; IF(ISBLANK(AA79),"",VLOOKUP(AA79,ComboValue!$N$2:$O$68,2,FALSE) &amp; ",") &amp; IF(ISBLANK(AB79),"",VLOOKUP(AB79,ComboValue!$N$2:$O$68,2,FALSE) &amp; ",") &amp; IF(ISBLANK(AC79),"",VLOOKUP(AC79,ComboValue!$N$2:$O$68,2,FALSE) &amp; ",") &amp; IF(ISBLANK(AD79),"",VLOOKUP(AD79,ComboValue!$N$2:$O$68,2,FALSE) &amp; ",") &amp; IF(ISBLANK(AE79),"",VLOOKUP(AE79,ComboValue!$N$2:$O$68,2,FALSE) &amp; ",") &amp; IF(ISBLANK(AF79),"",VLOOKUP(AF79,ComboValue!$N$2:$O$68,2,FALSE) &amp; ",") &amp; IF(ISBLANK(AG79),"",VLOOKUP(AG79,ComboValue!$N$2:$O$68,2,FALSE) &amp; ",") &amp; IF(ISBLANK(AH79),"",VLOOKUP(AH79,ComboValue!$N$2:$O$68,2,FALSE) &amp; ",") &amp; IF(ISBLANK(AI79),"",VLOOKUP(AI79,ComboValue!$N$2:$O$68,2,FALSE) &amp; ",") &amp; IF(ISBLANK(AJ79),"",VLOOKUP(AJ79,ComboValue!$N$2:$O$68,2,FALSE) &amp; ",") &amp; IF(ISBLANK(AK79),"",VLOOKUP(AK79,ComboValue!$N$2:$O$68,2,FALSE) &amp; ",") &amp; IF(ISBLANK(AL79),"",VLOOKUP(AL79,ComboValue!$N$2:$O$68,2,FALSE) &amp; ",") &amp; IF(ISBLANK(AM79),"",VLOOKUP(AM79,ComboValue!$N$2:$O$68,2,FALSE) &amp; ",") &amp; IF(ISBLANK(AN79),"",VLOOKUP(AN79,ComboValue!$N$2:$O$68,2,FALSE) &amp; ",") &amp; IF(ISBLANK(AO79),"",VLOOKUP(AO79,ComboValue!$N$2:$O$68,2,FALSE) &amp; ",") &amp; IF(ISBLANK(AP79),"",VLOOKUP(AP79,ComboValue!$N$2:$O$68,2,FALSE) &amp; ",") &amp; IF(ISBLANK(AQ79),"",VLOOKUP(AQ79,ComboValue!$N$2:$O$68,2,FALSE) &amp; ",") &amp; IF(ISBLANK(AR79),"",VLOOKUP(AR79,ComboValue!$N$2:$O$68,2,FALSE) &amp; ",") &amp; IF(ISBLANK(AS79),"",VLOOKUP(AS79,ComboValue!$N$2:$O$68,2,FALSE) &amp; ",") &amp; IF(ISBLANK(AT79),"",VLOOKUP(AT79,ComboValue!$N$2:$O$68,2,FALSE) &amp; ",")</f>
        <v/>
      </c>
      <c r="AZ79" s="162" t="str">
        <f t="shared" si="46"/>
        <v/>
      </c>
      <c r="BA79" s="120"/>
      <c r="BB79" s="135" t="str">
        <f t="shared" si="47"/>
        <v/>
      </c>
      <c r="BC79" s="136" t="str">
        <f t="shared" si="48"/>
        <v/>
      </c>
      <c r="BD79" s="136" t="str">
        <f t="shared" si="49"/>
        <v/>
      </c>
      <c r="BE79" s="136" t="str">
        <f t="shared" si="50"/>
        <v/>
      </c>
      <c r="BF79" s="136" t="str">
        <f t="shared" si="51"/>
        <v/>
      </c>
      <c r="BG79" s="136" t="str">
        <f t="shared" si="52"/>
        <v/>
      </c>
      <c r="BH79" s="136" t="str">
        <f t="shared" si="53"/>
        <v/>
      </c>
      <c r="BI79" s="136" t="str">
        <f t="shared" si="54"/>
        <v/>
      </c>
      <c r="BJ79" s="136" t="str">
        <f t="shared" si="55"/>
        <v/>
      </c>
      <c r="BK79" s="136" t="str">
        <f t="shared" si="56"/>
        <v/>
      </c>
      <c r="BL79" s="136" t="str">
        <f t="shared" si="57"/>
        <v/>
      </c>
      <c r="BM79" s="136" t="str">
        <f t="shared" si="58"/>
        <v/>
      </c>
      <c r="BN79" s="136" t="str">
        <f t="shared" si="59"/>
        <v/>
      </c>
      <c r="BO79" s="136" t="str">
        <f t="shared" si="60"/>
        <v/>
      </c>
      <c r="BP79" s="136" t="str">
        <f t="shared" si="61"/>
        <v/>
      </c>
      <c r="BQ79" s="136" t="str">
        <f t="shared" si="62"/>
        <v/>
      </c>
      <c r="BR79" s="136" t="str">
        <f t="shared" si="63"/>
        <v/>
      </c>
      <c r="BS79" s="136" t="str">
        <f t="shared" si="64"/>
        <v/>
      </c>
      <c r="BT79" s="136" t="str">
        <f t="shared" si="65"/>
        <v/>
      </c>
      <c r="BU79" s="136" t="str">
        <f t="shared" si="66"/>
        <v/>
      </c>
      <c r="BV79" s="136" t="str">
        <f t="shared" si="67"/>
        <v/>
      </c>
      <c r="BW79" s="136" t="str">
        <f t="shared" si="68"/>
        <v/>
      </c>
      <c r="BX79" s="136" t="str">
        <f t="shared" si="69"/>
        <v/>
      </c>
      <c r="BY79" s="136" t="str">
        <f t="shared" si="70"/>
        <v/>
      </c>
      <c r="BZ79" s="136" t="str">
        <f t="shared" si="71"/>
        <v/>
      </c>
      <c r="CA79" s="137" t="str">
        <f t="shared" si="72"/>
        <v/>
      </c>
      <c r="CB79" s="135" t="str">
        <f t="shared" si="73"/>
        <v/>
      </c>
      <c r="CC79" s="136" t="str">
        <f t="shared" si="74"/>
        <v/>
      </c>
      <c r="CD79" s="136" t="str">
        <f t="shared" si="75"/>
        <v/>
      </c>
      <c r="CE79" s="136" t="str">
        <f t="shared" si="76"/>
        <v/>
      </c>
      <c r="CF79" s="136" t="str">
        <f t="shared" si="77"/>
        <v/>
      </c>
      <c r="CG79" s="136" t="str">
        <f t="shared" si="78"/>
        <v/>
      </c>
      <c r="CH79" s="136" t="str">
        <f t="shared" si="79"/>
        <v/>
      </c>
      <c r="CI79" s="136" t="str">
        <f t="shared" si="80"/>
        <v/>
      </c>
      <c r="CJ79" s="136" t="str">
        <f t="shared" si="81"/>
        <v/>
      </c>
      <c r="CK79" s="137" t="str">
        <f t="shared" si="82"/>
        <v/>
      </c>
      <c r="CL79" s="135" t="str">
        <f t="shared" si="83"/>
        <v/>
      </c>
      <c r="CM79" s="136" t="str">
        <f t="shared" si="84"/>
        <v/>
      </c>
      <c r="CN79" s="136" t="str">
        <f t="shared" si="85"/>
        <v/>
      </c>
      <c r="CO79" s="137" t="str">
        <f t="shared" si="86"/>
        <v/>
      </c>
      <c r="CP79" s="120"/>
      <c r="CQ79" s="120"/>
      <c r="CR79" s="120"/>
      <c r="CS79" s="120"/>
      <c r="CT79" s="120"/>
      <c r="CU79" s="120"/>
      <c r="CV79" s="120"/>
      <c r="CW79" s="120"/>
      <c r="CX79" s="120"/>
      <c r="CY79" s="120"/>
      <c r="CZ79" s="120"/>
      <c r="DA79" s="120"/>
      <c r="DB79" s="120"/>
    </row>
    <row r="80" spans="1:106" ht="17.399999999999999" thickTop="1" thickBot="1" x14ac:dyDescent="0.45">
      <c r="A80" s="7">
        <v>75</v>
      </c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0"/>
      <c r="M80" s="10"/>
      <c r="N80" s="10"/>
      <c r="O80" s="209" t="str">
        <f xml:space="preserve"> IF(ISBLANK(L80),"",VLOOKUP(L80,ComboValue!$E$3:$I$15,5,FALSE))</f>
        <v/>
      </c>
      <c r="P80" s="10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35" t="str">
        <f xml:space="preserve"> IF(ISBLANK(C80),"",VLOOKUP(C80,ComboValue!$B$2:$C$11,2,FALSE) &amp; ",") &amp; IF(ISBLANK(D80),"",VLOOKUP(D80,ComboValue!$B$2:$C$11,2,FALSE) &amp; ",") &amp; IF(ISBLANK(E80),"",VLOOKUP(E80,ComboValue!$B$2:$C$11,2,FALSE) &amp; ",") &amp; IF(ISBLANK(F80),"",VLOOKUP(F80,ComboValue!$B$2:$C$11,2,FALSE) &amp; ",") &amp; IF(ISBLANK(G80),"",VLOOKUP(G80,ComboValue!$B$2:$C$11,2,FALSE) &amp; ",") &amp; IF(ISBLANK(H80),"",VLOOKUP(H80,ComboValue!$B$2:$C$11,2,FALSE) &amp; ",") &amp; IF(ISBLANK(I80),"",VLOOKUP(I80,ComboValue!$B$2:$C$11,2,FALSE) &amp; ",") &amp; IF(ISBLANK(J80),"",VLOOKUP(J80,ComboValue!$B$2:$C$11,2,FALSE) &amp; ",") &amp; IF(ISBLANK(K80),"",VLOOKUP(K80,ComboValue!$B$2:$C$11,2,FALSE) &amp; ",")</f>
        <v/>
      </c>
      <c r="AV80" s="136" t="str">
        <f t="shared" si="45"/>
        <v>Tous_Nl</v>
      </c>
      <c r="AW80" s="136" t="str">
        <f>IF(ISBLANK(L80),"",VLOOKUP(L80,ComboValue!$E$2:$G$15,3,FALSE))</f>
        <v/>
      </c>
      <c r="AX80" s="136" t="str">
        <f>IF(ISBLANK(M80),"",VLOOKUP(M80,ComboValue!$K$2:$L$5,2,FALSE))</f>
        <v/>
      </c>
      <c r="AY80" s="161" t="str">
        <f>IF(ISBLANK(Q80),"",VLOOKUP(Q80,ComboValue!$N$2:$O$68,2,FALSE) &amp; ",") &amp; IF(ISBLANK(R80),"",VLOOKUP(R80,ComboValue!$N$2:$O$68,2,FALSE) &amp; ",") &amp; IF(ISBLANK(S80),"",VLOOKUP(S80,ComboValue!$N$2:$O$68,2,FALSE) &amp; ",") &amp; IF(ISBLANK(T80),"",VLOOKUP(T80,ComboValue!$N$2:$O$68,2,FALSE) &amp; ",") &amp; IF(ISBLANK(U80),"",VLOOKUP(U80,ComboValue!$N$2:$O$68,2,FALSE) &amp; ",") &amp; IF(ISBLANK(V80),"",VLOOKUP(V80,ComboValue!$N$2:$O$68,2,FALSE) &amp; ",") &amp; IF(ISBLANK(W80),"",VLOOKUP(W80,ComboValue!$N$2:$O$68,2,FALSE) &amp; ",") &amp; IF(ISBLANK(X80),"",VLOOKUP(X80,ComboValue!$N$2:$O$68,2,FALSE) &amp; ",") &amp; IF(ISBLANK(Y80),"",VLOOKUP(Y80,ComboValue!$N$2:$O$68,2,FALSE) &amp; ",") &amp; IF(ISBLANK(Z80),"",VLOOKUP(Z80,ComboValue!$N$2:$O$68,2,FALSE) &amp; ",") &amp; IF(ISBLANK(AA80),"",VLOOKUP(AA80,ComboValue!$N$2:$O$68,2,FALSE) &amp; ",") &amp; IF(ISBLANK(AB80),"",VLOOKUP(AB80,ComboValue!$N$2:$O$68,2,FALSE) &amp; ",") &amp; IF(ISBLANK(AC80),"",VLOOKUP(AC80,ComboValue!$N$2:$O$68,2,FALSE) &amp; ",") &amp; IF(ISBLANK(AD80),"",VLOOKUP(AD80,ComboValue!$N$2:$O$68,2,FALSE) &amp; ",") &amp; IF(ISBLANK(AE80),"",VLOOKUP(AE80,ComboValue!$N$2:$O$68,2,FALSE) &amp; ",") &amp; IF(ISBLANK(AF80),"",VLOOKUP(AF80,ComboValue!$N$2:$O$68,2,FALSE) &amp; ",") &amp; IF(ISBLANK(AG80),"",VLOOKUP(AG80,ComboValue!$N$2:$O$68,2,FALSE) &amp; ",") &amp; IF(ISBLANK(AH80),"",VLOOKUP(AH80,ComboValue!$N$2:$O$68,2,FALSE) &amp; ",") &amp; IF(ISBLANK(AI80),"",VLOOKUP(AI80,ComboValue!$N$2:$O$68,2,FALSE) &amp; ",") &amp; IF(ISBLANK(AJ80),"",VLOOKUP(AJ80,ComboValue!$N$2:$O$68,2,FALSE) &amp; ",") &amp; IF(ISBLANK(AK80),"",VLOOKUP(AK80,ComboValue!$N$2:$O$68,2,FALSE) &amp; ",") &amp; IF(ISBLANK(AL80),"",VLOOKUP(AL80,ComboValue!$N$2:$O$68,2,FALSE) &amp; ",") &amp; IF(ISBLANK(AM80),"",VLOOKUP(AM80,ComboValue!$N$2:$O$68,2,FALSE) &amp; ",") &amp; IF(ISBLANK(AN80),"",VLOOKUP(AN80,ComboValue!$N$2:$O$68,2,FALSE) &amp; ",") &amp; IF(ISBLANK(AO80),"",VLOOKUP(AO80,ComboValue!$N$2:$O$68,2,FALSE) &amp; ",") &amp; IF(ISBLANK(AP80),"",VLOOKUP(AP80,ComboValue!$N$2:$O$68,2,FALSE) &amp; ",") &amp; IF(ISBLANK(AQ80),"",VLOOKUP(AQ80,ComboValue!$N$2:$O$68,2,FALSE) &amp; ",") &amp; IF(ISBLANK(AR80),"",VLOOKUP(AR80,ComboValue!$N$2:$O$68,2,FALSE) &amp; ",") &amp; IF(ISBLANK(AS80),"",VLOOKUP(AS80,ComboValue!$N$2:$O$68,2,FALSE) &amp; ",") &amp; IF(ISBLANK(AT80),"",VLOOKUP(AT80,ComboValue!$N$2:$O$68,2,FALSE) &amp; ",")</f>
        <v/>
      </c>
      <c r="AZ80" s="162" t="str">
        <f t="shared" si="46"/>
        <v/>
      </c>
      <c r="BA80" s="120"/>
      <c r="BB80" s="135" t="str">
        <f t="shared" si="47"/>
        <v/>
      </c>
      <c r="BC80" s="136" t="str">
        <f t="shared" si="48"/>
        <v/>
      </c>
      <c r="BD80" s="136" t="str">
        <f t="shared" si="49"/>
        <v/>
      </c>
      <c r="BE80" s="136" t="str">
        <f t="shared" si="50"/>
        <v/>
      </c>
      <c r="BF80" s="136" t="str">
        <f t="shared" si="51"/>
        <v/>
      </c>
      <c r="BG80" s="136" t="str">
        <f t="shared" si="52"/>
        <v/>
      </c>
      <c r="BH80" s="136" t="str">
        <f t="shared" si="53"/>
        <v/>
      </c>
      <c r="BI80" s="136" t="str">
        <f t="shared" si="54"/>
        <v/>
      </c>
      <c r="BJ80" s="136" t="str">
        <f t="shared" si="55"/>
        <v/>
      </c>
      <c r="BK80" s="136" t="str">
        <f t="shared" si="56"/>
        <v/>
      </c>
      <c r="BL80" s="136" t="str">
        <f t="shared" si="57"/>
        <v/>
      </c>
      <c r="BM80" s="136" t="str">
        <f t="shared" si="58"/>
        <v/>
      </c>
      <c r="BN80" s="136" t="str">
        <f t="shared" si="59"/>
        <v/>
      </c>
      <c r="BO80" s="136" t="str">
        <f t="shared" si="60"/>
        <v/>
      </c>
      <c r="BP80" s="136" t="str">
        <f t="shared" si="61"/>
        <v/>
      </c>
      <c r="BQ80" s="136" t="str">
        <f t="shared" si="62"/>
        <v/>
      </c>
      <c r="BR80" s="136" t="str">
        <f t="shared" si="63"/>
        <v/>
      </c>
      <c r="BS80" s="136" t="str">
        <f t="shared" si="64"/>
        <v/>
      </c>
      <c r="BT80" s="136" t="str">
        <f t="shared" si="65"/>
        <v/>
      </c>
      <c r="BU80" s="136" t="str">
        <f t="shared" si="66"/>
        <v/>
      </c>
      <c r="BV80" s="136" t="str">
        <f t="shared" si="67"/>
        <v/>
      </c>
      <c r="BW80" s="136" t="str">
        <f t="shared" si="68"/>
        <v/>
      </c>
      <c r="BX80" s="136" t="str">
        <f t="shared" si="69"/>
        <v/>
      </c>
      <c r="BY80" s="136" t="str">
        <f t="shared" si="70"/>
        <v/>
      </c>
      <c r="BZ80" s="136" t="str">
        <f t="shared" si="71"/>
        <v/>
      </c>
      <c r="CA80" s="137" t="str">
        <f t="shared" si="72"/>
        <v/>
      </c>
      <c r="CB80" s="135" t="str">
        <f t="shared" si="73"/>
        <v/>
      </c>
      <c r="CC80" s="136" t="str">
        <f t="shared" si="74"/>
        <v/>
      </c>
      <c r="CD80" s="136" t="str">
        <f t="shared" si="75"/>
        <v/>
      </c>
      <c r="CE80" s="136" t="str">
        <f t="shared" si="76"/>
        <v/>
      </c>
      <c r="CF80" s="136" t="str">
        <f t="shared" si="77"/>
        <v/>
      </c>
      <c r="CG80" s="136" t="str">
        <f t="shared" si="78"/>
        <v/>
      </c>
      <c r="CH80" s="136" t="str">
        <f t="shared" si="79"/>
        <v/>
      </c>
      <c r="CI80" s="136" t="str">
        <f t="shared" si="80"/>
        <v/>
      </c>
      <c r="CJ80" s="136" t="str">
        <f t="shared" si="81"/>
        <v/>
      </c>
      <c r="CK80" s="137" t="str">
        <f t="shared" si="82"/>
        <v/>
      </c>
      <c r="CL80" s="135" t="str">
        <f t="shared" si="83"/>
        <v/>
      </c>
      <c r="CM80" s="136" t="str">
        <f t="shared" si="84"/>
        <v/>
      </c>
      <c r="CN80" s="136" t="str">
        <f t="shared" si="85"/>
        <v/>
      </c>
      <c r="CO80" s="137" t="str">
        <f t="shared" si="86"/>
        <v/>
      </c>
      <c r="CP80" s="120"/>
      <c r="CQ80" s="120"/>
      <c r="CR80" s="120"/>
      <c r="CS80" s="120"/>
      <c r="CT80" s="120"/>
      <c r="CU80" s="120"/>
      <c r="CV80" s="120"/>
      <c r="CW80" s="120"/>
      <c r="CX80" s="120"/>
      <c r="CY80" s="120"/>
      <c r="CZ80" s="120"/>
      <c r="DA80" s="120"/>
      <c r="DB80" s="120"/>
    </row>
    <row r="81" spans="1:106" ht="17.399999999999999" thickTop="1" thickBot="1" x14ac:dyDescent="0.45">
      <c r="A81" s="7">
        <v>76</v>
      </c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0"/>
      <c r="M81" s="10"/>
      <c r="N81" s="10"/>
      <c r="O81" s="209" t="str">
        <f xml:space="preserve"> IF(ISBLANK(L81),"",VLOOKUP(L81,ComboValue!$E$3:$I$15,5,FALSE))</f>
        <v/>
      </c>
      <c r="P81" s="10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35" t="str">
        <f xml:space="preserve"> IF(ISBLANK(C81),"",VLOOKUP(C81,ComboValue!$B$2:$C$11,2,FALSE) &amp; ",") &amp; IF(ISBLANK(D81),"",VLOOKUP(D81,ComboValue!$B$2:$C$11,2,FALSE) &amp; ",") &amp; IF(ISBLANK(E81),"",VLOOKUP(E81,ComboValue!$B$2:$C$11,2,FALSE) &amp; ",") &amp; IF(ISBLANK(F81),"",VLOOKUP(F81,ComboValue!$B$2:$C$11,2,FALSE) &amp; ",") &amp; IF(ISBLANK(G81),"",VLOOKUP(G81,ComboValue!$B$2:$C$11,2,FALSE) &amp; ",") &amp; IF(ISBLANK(H81),"",VLOOKUP(H81,ComboValue!$B$2:$C$11,2,FALSE) &amp; ",") &amp; IF(ISBLANK(I81),"",VLOOKUP(I81,ComboValue!$B$2:$C$11,2,FALSE) &amp; ",") &amp; IF(ISBLANK(J81),"",VLOOKUP(J81,ComboValue!$B$2:$C$11,2,FALSE) &amp; ",") &amp; IF(ISBLANK(K81),"",VLOOKUP(K81,ComboValue!$B$2:$C$11,2,FALSE) &amp; ",")</f>
        <v/>
      </c>
      <c r="AV81" s="136" t="str">
        <f t="shared" si="45"/>
        <v>Tous_Nl</v>
      </c>
      <c r="AW81" s="136" t="str">
        <f>IF(ISBLANK(L81),"",VLOOKUP(L81,ComboValue!$E$2:$G$15,3,FALSE))</f>
        <v/>
      </c>
      <c r="AX81" s="136" t="str">
        <f>IF(ISBLANK(M81),"",VLOOKUP(M81,ComboValue!$K$2:$L$5,2,FALSE))</f>
        <v/>
      </c>
      <c r="AY81" s="161" t="str">
        <f>IF(ISBLANK(Q81),"",VLOOKUP(Q81,ComboValue!$N$2:$O$68,2,FALSE) &amp; ",") &amp; IF(ISBLANK(R81),"",VLOOKUP(R81,ComboValue!$N$2:$O$68,2,FALSE) &amp; ",") &amp; IF(ISBLANK(S81),"",VLOOKUP(S81,ComboValue!$N$2:$O$68,2,FALSE) &amp; ",") &amp; IF(ISBLANK(T81),"",VLOOKUP(T81,ComboValue!$N$2:$O$68,2,FALSE) &amp; ",") &amp; IF(ISBLANK(U81),"",VLOOKUP(U81,ComboValue!$N$2:$O$68,2,FALSE) &amp; ",") &amp; IF(ISBLANK(V81),"",VLOOKUP(V81,ComboValue!$N$2:$O$68,2,FALSE) &amp; ",") &amp; IF(ISBLANK(W81),"",VLOOKUP(W81,ComboValue!$N$2:$O$68,2,FALSE) &amp; ",") &amp; IF(ISBLANK(X81),"",VLOOKUP(X81,ComboValue!$N$2:$O$68,2,FALSE) &amp; ",") &amp; IF(ISBLANK(Y81),"",VLOOKUP(Y81,ComboValue!$N$2:$O$68,2,FALSE) &amp; ",") &amp; IF(ISBLANK(Z81),"",VLOOKUP(Z81,ComboValue!$N$2:$O$68,2,FALSE) &amp; ",") &amp; IF(ISBLANK(AA81),"",VLOOKUP(AA81,ComboValue!$N$2:$O$68,2,FALSE) &amp; ",") &amp; IF(ISBLANK(AB81),"",VLOOKUP(AB81,ComboValue!$N$2:$O$68,2,FALSE) &amp; ",") &amp; IF(ISBLANK(AC81),"",VLOOKUP(AC81,ComboValue!$N$2:$O$68,2,FALSE) &amp; ",") &amp; IF(ISBLANK(AD81),"",VLOOKUP(AD81,ComboValue!$N$2:$O$68,2,FALSE) &amp; ",") &amp; IF(ISBLANK(AE81),"",VLOOKUP(AE81,ComboValue!$N$2:$O$68,2,FALSE) &amp; ",") &amp; IF(ISBLANK(AF81),"",VLOOKUP(AF81,ComboValue!$N$2:$O$68,2,FALSE) &amp; ",") &amp; IF(ISBLANK(AG81),"",VLOOKUP(AG81,ComboValue!$N$2:$O$68,2,FALSE) &amp; ",") &amp; IF(ISBLANK(AH81),"",VLOOKUP(AH81,ComboValue!$N$2:$O$68,2,FALSE) &amp; ",") &amp; IF(ISBLANK(AI81),"",VLOOKUP(AI81,ComboValue!$N$2:$O$68,2,FALSE) &amp; ",") &amp; IF(ISBLANK(AJ81),"",VLOOKUP(AJ81,ComboValue!$N$2:$O$68,2,FALSE) &amp; ",") &amp; IF(ISBLANK(AK81),"",VLOOKUP(AK81,ComboValue!$N$2:$O$68,2,FALSE) &amp; ",") &amp; IF(ISBLANK(AL81),"",VLOOKUP(AL81,ComboValue!$N$2:$O$68,2,FALSE) &amp; ",") &amp; IF(ISBLANK(AM81),"",VLOOKUP(AM81,ComboValue!$N$2:$O$68,2,FALSE) &amp; ",") &amp; IF(ISBLANK(AN81),"",VLOOKUP(AN81,ComboValue!$N$2:$O$68,2,FALSE) &amp; ",") &amp; IF(ISBLANK(AO81),"",VLOOKUP(AO81,ComboValue!$N$2:$O$68,2,FALSE) &amp; ",") &amp; IF(ISBLANK(AP81),"",VLOOKUP(AP81,ComboValue!$N$2:$O$68,2,FALSE) &amp; ",") &amp; IF(ISBLANK(AQ81),"",VLOOKUP(AQ81,ComboValue!$N$2:$O$68,2,FALSE) &amp; ",") &amp; IF(ISBLANK(AR81),"",VLOOKUP(AR81,ComboValue!$N$2:$O$68,2,FALSE) &amp; ",") &amp; IF(ISBLANK(AS81),"",VLOOKUP(AS81,ComboValue!$N$2:$O$68,2,FALSE) &amp; ",") &amp; IF(ISBLANK(AT81),"",VLOOKUP(AT81,ComboValue!$N$2:$O$68,2,FALSE) &amp; ",")</f>
        <v/>
      </c>
      <c r="AZ81" s="162" t="str">
        <f t="shared" si="46"/>
        <v/>
      </c>
      <c r="BA81" s="120"/>
      <c r="BB81" s="135" t="str">
        <f t="shared" si="47"/>
        <v/>
      </c>
      <c r="BC81" s="136" t="str">
        <f t="shared" si="48"/>
        <v/>
      </c>
      <c r="BD81" s="136" t="str">
        <f t="shared" si="49"/>
        <v/>
      </c>
      <c r="BE81" s="136" t="str">
        <f t="shared" si="50"/>
        <v/>
      </c>
      <c r="BF81" s="136" t="str">
        <f t="shared" si="51"/>
        <v/>
      </c>
      <c r="BG81" s="136" t="str">
        <f t="shared" si="52"/>
        <v/>
      </c>
      <c r="BH81" s="136" t="str">
        <f t="shared" si="53"/>
        <v/>
      </c>
      <c r="BI81" s="136" t="str">
        <f t="shared" si="54"/>
        <v/>
      </c>
      <c r="BJ81" s="136" t="str">
        <f t="shared" si="55"/>
        <v/>
      </c>
      <c r="BK81" s="136" t="str">
        <f t="shared" si="56"/>
        <v/>
      </c>
      <c r="BL81" s="136" t="str">
        <f t="shared" si="57"/>
        <v/>
      </c>
      <c r="BM81" s="136" t="str">
        <f t="shared" si="58"/>
        <v/>
      </c>
      <c r="BN81" s="136" t="str">
        <f t="shared" si="59"/>
        <v/>
      </c>
      <c r="BO81" s="136" t="str">
        <f t="shared" si="60"/>
        <v/>
      </c>
      <c r="BP81" s="136" t="str">
        <f t="shared" si="61"/>
        <v/>
      </c>
      <c r="BQ81" s="136" t="str">
        <f t="shared" si="62"/>
        <v/>
      </c>
      <c r="BR81" s="136" t="str">
        <f t="shared" si="63"/>
        <v/>
      </c>
      <c r="BS81" s="136" t="str">
        <f t="shared" si="64"/>
        <v/>
      </c>
      <c r="BT81" s="136" t="str">
        <f t="shared" si="65"/>
        <v/>
      </c>
      <c r="BU81" s="136" t="str">
        <f t="shared" si="66"/>
        <v/>
      </c>
      <c r="BV81" s="136" t="str">
        <f t="shared" si="67"/>
        <v/>
      </c>
      <c r="BW81" s="136" t="str">
        <f t="shared" si="68"/>
        <v/>
      </c>
      <c r="BX81" s="136" t="str">
        <f t="shared" si="69"/>
        <v/>
      </c>
      <c r="BY81" s="136" t="str">
        <f t="shared" si="70"/>
        <v/>
      </c>
      <c r="BZ81" s="136" t="str">
        <f t="shared" si="71"/>
        <v/>
      </c>
      <c r="CA81" s="137" t="str">
        <f t="shared" si="72"/>
        <v/>
      </c>
      <c r="CB81" s="135" t="str">
        <f t="shared" si="73"/>
        <v/>
      </c>
      <c r="CC81" s="136" t="str">
        <f t="shared" si="74"/>
        <v/>
      </c>
      <c r="CD81" s="136" t="str">
        <f t="shared" si="75"/>
        <v/>
      </c>
      <c r="CE81" s="136" t="str">
        <f t="shared" si="76"/>
        <v/>
      </c>
      <c r="CF81" s="136" t="str">
        <f t="shared" si="77"/>
        <v/>
      </c>
      <c r="CG81" s="136" t="str">
        <f t="shared" si="78"/>
        <v/>
      </c>
      <c r="CH81" s="136" t="str">
        <f t="shared" si="79"/>
        <v/>
      </c>
      <c r="CI81" s="136" t="str">
        <f t="shared" si="80"/>
        <v/>
      </c>
      <c r="CJ81" s="136" t="str">
        <f t="shared" si="81"/>
        <v/>
      </c>
      <c r="CK81" s="137" t="str">
        <f t="shared" si="82"/>
        <v/>
      </c>
      <c r="CL81" s="135" t="str">
        <f t="shared" si="83"/>
        <v/>
      </c>
      <c r="CM81" s="136" t="str">
        <f t="shared" si="84"/>
        <v/>
      </c>
      <c r="CN81" s="136" t="str">
        <f t="shared" si="85"/>
        <v/>
      </c>
      <c r="CO81" s="137" t="str">
        <f t="shared" si="86"/>
        <v/>
      </c>
      <c r="CP81" s="120"/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</row>
    <row r="82" spans="1:106" ht="17.399999999999999" thickTop="1" thickBot="1" x14ac:dyDescent="0.45">
      <c r="A82" s="7">
        <v>77</v>
      </c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0"/>
      <c r="M82" s="10"/>
      <c r="N82" s="10"/>
      <c r="O82" s="209" t="str">
        <f xml:space="preserve"> IF(ISBLANK(L82),"",VLOOKUP(L82,ComboValue!$E$3:$I$15,5,FALSE))</f>
        <v/>
      </c>
      <c r="P82" s="10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35" t="str">
        <f xml:space="preserve"> IF(ISBLANK(C82),"",VLOOKUP(C82,ComboValue!$B$2:$C$11,2,FALSE) &amp; ",") &amp; IF(ISBLANK(D82),"",VLOOKUP(D82,ComboValue!$B$2:$C$11,2,FALSE) &amp; ",") &amp; IF(ISBLANK(E82),"",VLOOKUP(E82,ComboValue!$B$2:$C$11,2,FALSE) &amp; ",") &amp; IF(ISBLANK(F82),"",VLOOKUP(F82,ComboValue!$B$2:$C$11,2,FALSE) &amp; ",") &amp; IF(ISBLANK(G82),"",VLOOKUP(G82,ComboValue!$B$2:$C$11,2,FALSE) &amp; ",") &amp; IF(ISBLANK(H82),"",VLOOKUP(H82,ComboValue!$B$2:$C$11,2,FALSE) &amp; ",") &amp; IF(ISBLANK(I82),"",VLOOKUP(I82,ComboValue!$B$2:$C$11,2,FALSE) &amp; ",") &amp; IF(ISBLANK(J82),"",VLOOKUP(J82,ComboValue!$B$2:$C$11,2,FALSE) &amp; ",") &amp; IF(ISBLANK(K82),"",VLOOKUP(K82,ComboValue!$B$2:$C$11,2,FALSE) &amp; ",")</f>
        <v/>
      </c>
      <c r="AV82" s="136" t="str">
        <f t="shared" si="45"/>
        <v>Tous_Nl</v>
      </c>
      <c r="AW82" s="136" t="str">
        <f>IF(ISBLANK(L82),"",VLOOKUP(L82,ComboValue!$E$2:$G$15,3,FALSE))</f>
        <v/>
      </c>
      <c r="AX82" s="136" t="str">
        <f>IF(ISBLANK(M82),"",VLOOKUP(M82,ComboValue!$K$2:$L$5,2,FALSE))</f>
        <v/>
      </c>
      <c r="AY82" s="161" t="str">
        <f>IF(ISBLANK(Q82),"",VLOOKUP(Q82,ComboValue!$N$2:$O$68,2,FALSE) &amp; ",") &amp; IF(ISBLANK(R82),"",VLOOKUP(R82,ComboValue!$N$2:$O$68,2,FALSE) &amp; ",") &amp; IF(ISBLANK(S82),"",VLOOKUP(S82,ComboValue!$N$2:$O$68,2,FALSE) &amp; ",") &amp; IF(ISBLANK(T82),"",VLOOKUP(T82,ComboValue!$N$2:$O$68,2,FALSE) &amp; ",") &amp; IF(ISBLANK(U82),"",VLOOKUP(U82,ComboValue!$N$2:$O$68,2,FALSE) &amp; ",") &amp; IF(ISBLANK(V82),"",VLOOKUP(V82,ComboValue!$N$2:$O$68,2,FALSE) &amp; ",") &amp; IF(ISBLANK(W82),"",VLOOKUP(W82,ComboValue!$N$2:$O$68,2,FALSE) &amp; ",") &amp; IF(ISBLANK(X82),"",VLOOKUP(X82,ComboValue!$N$2:$O$68,2,FALSE) &amp; ",") &amp; IF(ISBLANK(Y82),"",VLOOKUP(Y82,ComboValue!$N$2:$O$68,2,FALSE) &amp; ",") &amp; IF(ISBLANK(Z82),"",VLOOKUP(Z82,ComboValue!$N$2:$O$68,2,FALSE) &amp; ",") &amp; IF(ISBLANK(AA82),"",VLOOKUP(AA82,ComboValue!$N$2:$O$68,2,FALSE) &amp; ",") &amp; IF(ISBLANK(AB82),"",VLOOKUP(AB82,ComboValue!$N$2:$O$68,2,FALSE) &amp; ",") &amp; IF(ISBLANK(AC82),"",VLOOKUP(AC82,ComboValue!$N$2:$O$68,2,FALSE) &amp; ",") &amp; IF(ISBLANK(AD82),"",VLOOKUP(AD82,ComboValue!$N$2:$O$68,2,FALSE) &amp; ",") &amp; IF(ISBLANK(AE82),"",VLOOKUP(AE82,ComboValue!$N$2:$O$68,2,FALSE) &amp; ",") &amp; IF(ISBLANK(AF82),"",VLOOKUP(AF82,ComboValue!$N$2:$O$68,2,FALSE) &amp; ",") &amp; IF(ISBLANK(AG82),"",VLOOKUP(AG82,ComboValue!$N$2:$O$68,2,FALSE) &amp; ",") &amp; IF(ISBLANK(AH82),"",VLOOKUP(AH82,ComboValue!$N$2:$O$68,2,FALSE) &amp; ",") &amp; IF(ISBLANK(AI82),"",VLOOKUP(AI82,ComboValue!$N$2:$O$68,2,FALSE) &amp; ",") &amp; IF(ISBLANK(AJ82),"",VLOOKUP(AJ82,ComboValue!$N$2:$O$68,2,FALSE) &amp; ",") &amp; IF(ISBLANK(AK82),"",VLOOKUP(AK82,ComboValue!$N$2:$O$68,2,FALSE) &amp; ",") &amp; IF(ISBLANK(AL82),"",VLOOKUP(AL82,ComboValue!$N$2:$O$68,2,FALSE) &amp; ",") &amp; IF(ISBLANK(AM82),"",VLOOKUP(AM82,ComboValue!$N$2:$O$68,2,FALSE) &amp; ",") &amp; IF(ISBLANK(AN82),"",VLOOKUP(AN82,ComboValue!$N$2:$O$68,2,FALSE) &amp; ",") &amp; IF(ISBLANK(AO82),"",VLOOKUP(AO82,ComboValue!$N$2:$O$68,2,FALSE) &amp; ",") &amp; IF(ISBLANK(AP82),"",VLOOKUP(AP82,ComboValue!$N$2:$O$68,2,FALSE) &amp; ",") &amp; IF(ISBLANK(AQ82),"",VLOOKUP(AQ82,ComboValue!$N$2:$O$68,2,FALSE) &amp; ",") &amp; IF(ISBLANK(AR82),"",VLOOKUP(AR82,ComboValue!$N$2:$O$68,2,FALSE) &amp; ",") &amp; IF(ISBLANK(AS82),"",VLOOKUP(AS82,ComboValue!$N$2:$O$68,2,FALSE) &amp; ",") &amp; IF(ISBLANK(AT82),"",VLOOKUP(AT82,ComboValue!$N$2:$O$68,2,FALSE) &amp; ",")</f>
        <v/>
      </c>
      <c r="AZ82" s="162" t="str">
        <f t="shared" si="46"/>
        <v/>
      </c>
      <c r="BA82" s="120"/>
      <c r="BB82" s="135" t="str">
        <f t="shared" si="47"/>
        <v/>
      </c>
      <c r="BC82" s="136" t="str">
        <f t="shared" si="48"/>
        <v/>
      </c>
      <c r="BD82" s="136" t="str">
        <f t="shared" si="49"/>
        <v/>
      </c>
      <c r="BE82" s="136" t="str">
        <f t="shared" si="50"/>
        <v/>
      </c>
      <c r="BF82" s="136" t="str">
        <f t="shared" si="51"/>
        <v/>
      </c>
      <c r="BG82" s="136" t="str">
        <f t="shared" si="52"/>
        <v/>
      </c>
      <c r="BH82" s="136" t="str">
        <f t="shared" si="53"/>
        <v/>
      </c>
      <c r="BI82" s="136" t="str">
        <f t="shared" si="54"/>
        <v/>
      </c>
      <c r="BJ82" s="136" t="str">
        <f t="shared" si="55"/>
        <v/>
      </c>
      <c r="BK82" s="136" t="str">
        <f t="shared" si="56"/>
        <v/>
      </c>
      <c r="BL82" s="136" t="str">
        <f t="shared" si="57"/>
        <v/>
      </c>
      <c r="BM82" s="136" t="str">
        <f t="shared" si="58"/>
        <v/>
      </c>
      <c r="BN82" s="136" t="str">
        <f t="shared" si="59"/>
        <v/>
      </c>
      <c r="BO82" s="136" t="str">
        <f t="shared" si="60"/>
        <v/>
      </c>
      <c r="BP82" s="136" t="str">
        <f t="shared" si="61"/>
        <v/>
      </c>
      <c r="BQ82" s="136" t="str">
        <f t="shared" si="62"/>
        <v/>
      </c>
      <c r="BR82" s="136" t="str">
        <f t="shared" si="63"/>
        <v/>
      </c>
      <c r="BS82" s="136" t="str">
        <f t="shared" si="64"/>
        <v/>
      </c>
      <c r="BT82" s="136" t="str">
        <f t="shared" si="65"/>
        <v/>
      </c>
      <c r="BU82" s="136" t="str">
        <f t="shared" si="66"/>
        <v/>
      </c>
      <c r="BV82" s="136" t="str">
        <f t="shared" si="67"/>
        <v/>
      </c>
      <c r="BW82" s="136" t="str">
        <f t="shared" si="68"/>
        <v/>
      </c>
      <c r="BX82" s="136" t="str">
        <f t="shared" si="69"/>
        <v/>
      </c>
      <c r="BY82" s="136" t="str">
        <f t="shared" si="70"/>
        <v/>
      </c>
      <c r="BZ82" s="136" t="str">
        <f t="shared" si="71"/>
        <v/>
      </c>
      <c r="CA82" s="137" t="str">
        <f t="shared" si="72"/>
        <v/>
      </c>
      <c r="CB82" s="135" t="str">
        <f t="shared" si="73"/>
        <v/>
      </c>
      <c r="CC82" s="136" t="str">
        <f t="shared" si="74"/>
        <v/>
      </c>
      <c r="CD82" s="136" t="str">
        <f t="shared" si="75"/>
        <v/>
      </c>
      <c r="CE82" s="136" t="str">
        <f t="shared" si="76"/>
        <v/>
      </c>
      <c r="CF82" s="136" t="str">
        <f t="shared" si="77"/>
        <v/>
      </c>
      <c r="CG82" s="136" t="str">
        <f t="shared" si="78"/>
        <v/>
      </c>
      <c r="CH82" s="136" t="str">
        <f t="shared" si="79"/>
        <v/>
      </c>
      <c r="CI82" s="136" t="str">
        <f t="shared" si="80"/>
        <v/>
      </c>
      <c r="CJ82" s="136" t="str">
        <f t="shared" si="81"/>
        <v/>
      </c>
      <c r="CK82" s="137" t="str">
        <f t="shared" si="82"/>
        <v/>
      </c>
      <c r="CL82" s="135" t="str">
        <f t="shared" si="83"/>
        <v/>
      </c>
      <c r="CM82" s="136" t="str">
        <f t="shared" si="84"/>
        <v/>
      </c>
      <c r="CN82" s="136" t="str">
        <f t="shared" si="85"/>
        <v/>
      </c>
      <c r="CO82" s="137" t="str">
        <f t="shared" si="86"/>
        <v/>
      </c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</row>
    <row r="83" spans="1:106" ht="17.399999999999999" thickTop="1" thickBot="1" x14ac:dyDescent="0.45">
      <c r="A83" s="7">
        <v>78</v>
      </c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0"/>
      <c r="M83" s="10"/>
      <c r="N83" s="10"/>
      <c r="O83" s="209" t="str">
        <f xml:space="preserve"> IF(ISBLANK(L83),"",VLOOKUP(L83,ComboValue!$E$3:$I$15,5,FALSE))</f>
        <v/>
      </c>
      <c r="P83" s="10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35" t="str">
        <f xml:space="preserve"> IF(ISBLANK(C83),"",VLOOKUP(C83,ComboValue!$B$2:$C$11,2,FALSE) &amp; ",") &amp; IF(ISBLANK(D83),"",VLOOKUP(D83,ComboValue!$B$2:$C$11,2,FALSE) &amp; ",") &amp; IF(ISBLANK(E83),"",VLOOKUP(E83,ComboValue!$B$2:$C$11,2,FALSE) &amp; ",") &amp; IF(ISBLANK(F83),"",VLOOKUP(F83,ComboValue!$B$2:$C$11,2,FALSE) &amp; ",") &amp; IF(ISBLANK(G83),"",VLOOKUP(G83,ComboValue!$B$2:$C$11,2,FALSE) &amp; ",") &amp; IF(ISBLANK(H83),"",VLOOKUP(H83,ComboValue!$B$2:$C$11,2,FALSE) &amp; ",") &amp; IF(ISBLANK(I83),"",VLOOKUP(I83,ComboValue!$B$2:$C$11,2,FALSE) &amp; ",") &amp; IF(ISBLANK(J83),"",VLOOKUP(J83,ComboValue!$B$2:$C$11,2,FALSE) &amp; ",") &amp; IF(ISBLANK(K83),"",VLOOKUP(K83,ComboValue!$B$2:$C$11,2,FALSE) &amp; ",")</f>
        <v/>
      </c>
      <c r="AV83" s="136" t="str">
        <f t="shared" si="45"/>
        <v>Tous_Nl</v>
      </c>
      <c r="AW83" s="136" t="str">
        <f>IF(ISBLANK(L83),"",VLOOKUP(L83,ComboValue!$E$2:$G$15,3,FALSE))</f>
        <v/>
      </c>
      <c r="AX83" s="136" t="str">
        <f>IF(ISBLANK(M83),"",VLOOKUP(M83,ComboValue!$K$2:$L$5,2,FALSE))</f>
        <v/>
      </c>
      <c r="AY83" s="161" t="str">
        <f>IF(ISBLANK(Q83),"",VLOOKUP(Q83,ComboValue!$N$2:$O$68,2,FALSE) &amp; ",") &amp; IF(ISBLANK(R83),"",VLOOKUP(R83,ComboValue!$N$2:$O$68,2,FALSE) &amp; ",") &amp; IF(ISBLANK(S83),"",VLOOKUP(S83,ComboValue!$N$2:$O$68,2,FALSE) &amp; ",") &amp; IF(ISBLANK(T83),"",VLOOKUP(T83,ComboValue!$N$2:$O$68,2,FALSE) &amp; ",") &amp; IF(ISBLANK(U83),"",VLOOKUP(U83,ComboValue!$N$2:$O$68,2,FALSE) &amp; ",") &amp; IF(ISBLANK(V83),"",VLOOKUP(V83,ComboValue!$N$2:$O$68,2,FALSE) &amp; ",") &amp; IF(ISBLANK(W83),"",VLOOKUP(W83,ComboValue!$N$2:$O$68,2,FALSE) &amp; ",") &amp; IF(ISBLANK(X83),"",VLOOKUP(X83,ComboValue!$N$2:$O$68,2,FALSE) &amp; ",") &amp; IF(ISBLANK(Y83),"",VLOOKUP(Y83,ComboValue!$N$2:$O$68,2,FALSE) &amp; ",") &amp; IF(ISBLANK(Z83),"",VLOOKUP(Z83,ComboValue!$N$2:$O$68,2,FALSE) &amp; ",") &amp; IF(ISBLANK(AA83),"",VLOOKUP(AA83,ComboValue!$N$2:$O$68,2,FALSE) &amp; ",") &amp; IF(ISBLANK(AB83),"",VLOOKUP(AB83,ComboValue!$N$2:$O$68,2,FALSE) &amp; ",") &amp; IF(ISBLANK(AC83),"",VLOOKUP(AC83,ComboValue!$N$2:$O$68,2,FALSE) &amp; ",") &amp; IF(ISBLANK(AD83),"",VLOOKUP(AD83,ComboValue!$N$2:$O$68,2,FALSE) &amp; ",") &amp; IF(ISBLANK(AE83),"",VLOOKUP(AE83,ComboValue!$N$2:$O$68,2,FALSE) &amp; ",") &amp; IF(ISBLANK(AF83),"",VLOOKUP(AF83,ComboValue!$N$2:$O$68,2,FALSE) &amp; ",") &amp; IF(ISBLANK(AG83),"",VLOOKUP(AG83,ComboValue!$N$2:$O$68,2,FALSE) &amp; ",") &amp; IF(ISBLANK(AH83),"",VLOOKUP(AH83,ComboValue!$N$2:$O$68,2,FALSE) &amp; ",") &amp; IF(ISBLANK(AI83),"",VLOOKUP(AI83,ComboValue!$N$2:$O$68,2,FALSE) &amp; ",") &amp; IF(ISBLANK(AJ83),"",VLOOKUP(AJ83,ComboValue!$N$2:$O$68,2,FALSE) &amp; ",") &amp; IF(ISBLANK(AK83),"",VLOOKUP(AK83,ComboValue!$N$2:$O$68,2,FALSE) &amp; ",") &amp; IF(ISBLANK(AL83),"",VLOOKUP(AL83,ComboValue!$N$2:$O$68,2,FALSE) &amp; ",") &amp; IF(ISBLANK(AM83),"",VLOOKUP(AM83,ComboValue!$N$2:$O$68,2,FALSE) &amp; ",") &amp; IF(ISBLANK(AN83),"",VLOOKUP(AN83,ComboValue!$N$2:$O$68,2,FALSE) &amp; ",") &amp; IF(ISBLANK(AO83),"",VLOOKUP(AO83,ComboValue!$N$2:$O$68,2,FALSE) &amp; ",") &amp; IF(ISBLANK(AP83),"",VLOOKUP(AP83,ComboValue!$N$2:$O$68,2,FALSE) &amp; ",") &amp; IF(ISBLANK(AQ83),"",VLOOKUP(AQ83,ComboValue!$N$2:$O$68,2,FALSE) &amp; ",") &amp; IF(ISBLANK(AR83),"",VLOOKUP(AR83,ComboValue!$N$2:$O$68,2,FALSE) &amp; ",") &amp; IF(ISBLANK(AS83),"",VLOOKUP(AS83,ComboValue!$N$2:$O$68,2,FALSE) &amp; ",") &amp; IF(ISBLANK(AT83),"",VLOOKUP(AT83,ComboValue!$N$2:$O$68,2,FALSE) &amp; ",")</f>
        <v/>
      </c>
      <c r="AZ83" s="162" t="str">
        <f t="shared" si="46"/>
        <v/>
      </c>
      <c r="BA83" s="120"/>
      <c r="BB83" s="135" t="str">
        <f t="shared" si="47"/>
        <v/>
      </c>
      <c r="BC83" s="136" t="str">
        <f t="shared" si="48"/>
        <v/>
      </c>
      <c r="BD83" s="136" t="str">
        <f t="shared" si="49"/>
        <v/>
      </c>
      <c r="BE83" s="136" t="str">
        <f t="shared" si="50"/>
        <v/>
      </c>
      <c r="BF83" s="136" t="str">
        <f t="shared" si="51"/>
        <v/>
      </c>
      <c r="BG83" s="136" t="str">
        <f t="shared" si="52"/>
        <v/>
      </c>
      <c r="BH83" s="136" t="str">
        <f t="shared" si="53"/>
        <v/>
      </c>
      <c r="BI83" s="136" t="str">
        <f t="shared" si="54"/>
        <v/>
      </c>
      <c r="BJ83" s="136" t="str">
        <f t="shared" si="55"/>
        <v/>
      </c>
      <c r="BK83" s="136" t="str">
        <f t="shared" si="56"/>
        <v/>
      </c>
      <c r="BL83" s="136" t="str">
        <f t="shared" si="57"/>
        <v/>
      </c>
      <c r="BM83" s="136" t="str">
        <f t="shared" si="58"/>
        <v/>
      </c>
      <c r="BN83" s="136" t="str">
        <f t="shared" si="59"/>
        <v/>
      </c>
      <c r="BO83" s="136" t="str">
        <f t="shared" si="60"/>
        <v/>
      </c>
      <c r="BP83" s="136" t="str">
        <f t="shared" si="61"/>
        <v/>
      </c>
      <c r="BQ83" s="136" t="str">
        <f t="shared" si="62"/>
        <v/>
      </c>
      <c r="BR83" s="136" t="str">
        <f t="shared" si="63"/>
        <v/>
      </c>
      <c r="BS83" s="136" t="str">
        <f t="shared" si="64"/>
        <v/>
      </c>
      <c r="BT83" s="136" t="str">
        <f t="shared" si="65"/>
        <v/>
      </c>
      <c r="BU83" s="136" t="str">
        <f t="shared" si="66"/>
        <v/>
      </c>
      <c r="BV83" s="136" t="str">
        <f t="shared" si="67"/>
        <v/>
      </c>
      <c r="BW83" s="136" t="str">
        <f t="shared" si="68"/>
        <v/>
      </c>
      <c r="BX83" s="136" t="str">
        <f t="shared" si="69"/>
        <v/>
      </c>
      <c r="BY83" s="136" t="str">
        <f t="shared" si="70"/>
        <v/>
      </c>
      <c r="BZ83" s="136" t="str">
        <f t="shared" si="71"/>
        <v/>
      </c>
      <c r="CA83" s="137" t="str">
        <f t="shared" si="72"/>
        <v/>
      </c>
      <c r="CB83" s="135" t="str">
        <f t="shared" si="73"/>
        <v/>
      </c>
      <c r="CC83" s="136" t="str">
        <f t="shared" si="74"/>
        <v/>
      </c>
      <c r="CD83" s="136" t="str">
        <f t="shared" si="75"/>
        <v/>
      </c>
      <c r="CE83" s="136" t="str">
        <f t="shared" si="76"/>
        <v/>
      </c>
      <c r="CF83" s="136" t="str">
        <f t="shared" si="77"/>
        <v/>
      </c>
      <c r="CG83" s="136" t="str">
        <f t="shared" si="78"/>
        <v/>
      </c>
      <c r="CH83" s="136" t="str">
        <f t="shared" si="79"/>
        <v/>
      </c>
      <c r="CI83" s="136" t="str">
        <f t="shared" si="80"/>
        <v/>
      </c>
      <c r="CJ83" s="136" t="str">
        <f t="shared" si="81"/>
        <v/>
      </c>
      <c r="CK83" s="137" t="str">
        <f t="shared" si="82"/>
        <v/>
      </c>
      <c r="CL83" s="135" t="str">
        <f t="shared" si="83"/>
        <v/>
      </c>
      <c r="CM83" s="136" t="str">
        <f t="shared" si="84"/>
        <v/>
      </c>
      <c r="CN83" s="136" t="str">
        <f t="shared" si="85"/>
        <v/>
      </c>
      <c r="CO83" s="137" t="str">
        <f t="shared" si="86"/>
        <v/>
      </c>
      <c r="CP83" s="120"/>
      <c r="CQ83" s="120"/>
      <c r="CR83" s="120"/>
      <c r="CS83" s="120"/>
      <c r="CT83" s="120"/>
      <c r="CU83" s="120"/>
      <c r="CV83" s="120"/>
      <c r="CW83" s="120"/>
      <c r="CX83" s="120"/>
      <c r="CY83" s="120"/>
      <c r="CZ83" s="120"/>
      <c r="DA83" s="120"/>
      <c r="DB83" s="120"/>
    </row>
    <row r="84" spans="1:106" ht="17.399999999999999" thickTop="1" thickBot="1" x14ac:dyDescent="0.45">
      <c r="A84" s="7">
        <v>79</v>
      </c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0"/>
      <c r="M84" s="10"/>
      <c r="N84" s="10"/>
      <c r="O84" s="209" t="str">
        <f xml:space="preserve"> IF(ISBLANK(L84),"",VLOOKUP(L84,ComboValue!$E$3:$I$15,5,FALSE))</f>
        <v/>
      </c>
      <c r="P84" s="10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35" t="str">
        <f xml:space="preserve"> IF(ISBLANK(C84),"",VLOOKUP(C84,ComboValue!$B$2:$C$11,2,FALSE) &amp; ",") &amp; IF(ISBLANK(D84),"",VLOOKUP(D84,ComboValue!$B$2:$C$11,2,FALSE) &amp; ",") &amp; IF(ISBLANK(E84),"",VLOOKUP(E84,ComboValue!$B$2:$C$11,2,FALSE) &amp; ",") &amp; IF(ISBLANK(F84),"",VLOOKUP(F84,ComboValue!$B$2:$C$11,2,FALSE) &amp; ",") &amp; IF(ISBLANK(G84),"",VLOOKUP(G84,ComboValue!$B$2:$C$11,2,FALSE) &amp; ",") &amp; IF(ISBLANK(H84),"",VLOOKUP(H84,ComboValue!$B$2:$C$11,2,FALSE) &amp; ",") &amp; IF(ISBLANK(I84),"",VLOOKUP(I84,ComboValue!$B$2:$C$11,2,FALSE) &amp; ",") &amp; IF(ISBLANK(J84),"",VLOOKUP(J84,ComboValue!$B$2:$C$11,2,FALSE) &amp; ",") &amp; IF(ISBLANK(K84),"",VLOOKUP(K84,ComboValue!$B$2:$C$11,2,FALSE) &amp; ",")</f>
        <v/>
      </c>
      <c r="AV84" s="136" t="str">
        <f t="shared" si="45"/>
        <v>Tous_Nl</v>
      </c>
      <c r="AW84" s="136" t="str">
        <f>IF(ISBLANK(L84),"",VLOOKUP(L84,ComboValue!$E$2:$G$15,3,FALSE))</f>
        <v/>
      </c>
      <c r="AX84" s="136" t="str">
        <f>IF(ISBLANK(M84),"",VLOOKUP(M84,ComboValue!$K$2:$L$5,2,FALSE))</f>
        <v/>
      </c>
      <c r="AY84" s="161" t="str">
        <f>IF(ISBLANK(Q84),"",VLOOKUP(Q84,ComboValue!$N$2:$O$68,2,FALSE) &amp; ",") &amp; IF(ISBLANK(R84),"",VLOOKUP(R84,ComboValue!$N$2:$O$68,2,FALSE) &amp; ",") &amp; IF(ISBLANK(S84),"",VLOOKUP(S84,ComboValue!$N$2:$O$68,2,FALSE) &amp; ",") &amp; IF(ISBLANK(T84),"",VLOOKUP(T84,ComboValue!$N$2:$O$68,2,FALSE) &amp; ",") &amp; IF(ISBLANK(U84),"",VLOOKUP(U84,ComboValue!$N$2:$O$68,2,FALSE) &amp; ",") &amp; IF(ISBLANK(V84),"",VLOOKUP(V84,ComboValue!$N$2:$O$68,2,FALSE) &amp; ",") &amp; IF(ISBLANK(W84),"",VLOOKUP(W84,ComboValue!$N$2:$O$68,2,FALSE) &amp; ",") &amp; IF(ISBLANK(X84),"",VLOOKUP(X84,ComboValue!$N$2:$O$68,2,FALSE) &amp; ",") &amp; IF(ISBLANK(Y84),"",VLOOKUP(Y84,ComboValue!$N$2:$O$68,2,FALSE) &amp; ",") &amp; IF(ISBLANK(Z84),"",VLOOKUP(Z84,ComboValue!$N$2:$O$68,2,FALSE) &amp; ",") &amp; IF(ISBLANK(AA84),"",VLOOKUP(AA84,ComboValue!$N$2:$O$68,2,FALSE) &amp; ",") &amp; IF(ISBLANK(AB84),"",VLOOKUP(AB84,ComboValue!$N$2:$O$68,2,FALSE) &amp; ",") &amp; IF(ISBLANK(AC84),"",VLOOKUP(AC84,ComboValue!$N$2:$O$68,2,FALSE) &amp; ",") &amp; IF(ISBLANK(AD84),"",VLOOKUP(AD84,ComboValue!$N$2:$O$68,2,FALSE) &amp; ",") &amp; IF(ISBLANK(AE84),"",VLOOKUP(AE84,ComboValue!$N$2:$O$68,2,FALSE) &amp; ",") &amp; IF(ISBLANK(AF84),"",VLOOKUP(AF84,ComboValue!$N$2:$O$68,2,FALSE) &amp; ",") &amp; IF(ISBLANK(AG84),"",VLOOKUP(AG84,ComboValue!$N$2:$O$68,2,FALSE) &amp; ",") &amp; IF(ISBLANK(AH84),"",VLOOKUP(AH84,ComboValue!$N$2:$O$68,2,FALSE) &amp; ",") &amp; IF(ISBLANK(AI84),"",VLOOKUP(AI84,ComboValue!$N$2:$O$68,2,FALSE) &amp; ",") &amp; IF(ISBLANK(AJ84),"",VLOOKUP(AJ84,ComboValue!$N$2:$O$68,2,FALSE) &amp; ",") &amp; IF(ISBLANK(AK84),"",VLOOKUP(AK84,ComboValue!$N$2:$O$68,2,FALSE) &amp; ",") &amp; IF(ISBLANK(AL84),"",VLOOKUP(AL84,ComboValue!$N$2:$O$68,2,FALSE) &amp; ",") &amp; IF(ISBLANK(AM84),"",VLOOKUP(AM84,ComboValue!$N$2:$O$68,2,FALSE) &amp; ",") &amp; IF(ISBLANK(AN84),"",VLOOKUP(AN84,ComboValue!$N$2:$O$68,2,FALSE) &amp; ",") &amp; IF(ISBLANK(AO84),"",VLOOKUP(AO84,ComboValue!$N$2:$O$68,2,FALSE) &amp; ",") &amp; IF(ISBLANK(AP84),"",VLOOKUP(AP84,ComboValue!$N$2:$O$68,2,FALSE) &amp; ",") &amp; IF(ISBLANK(AQ84),"",VLOOKUP(AQ84,ComboValue!$N$2:$O$68,2,FALSE) &amp; ",") &amp; IF(ISBLANK(AR84),"",VLOOKUP(AR84,ComboValue!$N$2:$O$68,2,FALSE) &amp; ",") &amp; IF(ISBLANK(AS84),"",VLOOKUP(AS84,ComboValue!$N$2:$O$68,2,FALSE) &amp; ",") &amp; IF(ISBLANK(AT84),"",VLOOKUP(AT84,ComboValue!$N$2:$O$68,2,FALSE) &amp; ",")</f>
        <v/>
      </c>
      <c r="AZ84" s="162" t="str">
        <f t="shared" si="46"/>
        <v/>
      </c>
      <c r="BA84" s="120"/>
      <c r="BB84" s="135" t="str">
        <f t="shared" si="47"/>
        <v/>
      </c>
      <c r="BC84" s="136" t="str">
        <f t="shared" si="48"/>
        <v/>
      </c>
      <c r="BD84" s="136" t="str">
        <f t="shared" si="49"/>
        <v/>
      </c>
      <c r="BE84" s="136" t="str">
        <f t="shared" si="50"/>
        <v/>
      </c>
      <c r="BF84" s="136" t="str">
        <f t="shared" si="51"/>
        <v/>
      </c>
      <c r="BG84" s="136" t="str">
        <f t="shared" si="52"/>
        <v/>
      </c>
      <c r="BH84" s="136" t="str">
        <f t="shared" si="53"/>
        <v/>
      </c>
      <c r="BI84" s="136" t="str">
        <f t="shared" si="54"/>
        <v/>
      </c>
      <c r="BJ84" s="136" t="str">
        <f t="shared" si="55"/>
        <v/>
      </c>
      <c r="BK84" s="136" t="str">
        <f t="shared" si="56"/>
        <v/>
      </c>
      <c r="BL84" s="136" t="str">
        <f t="shared" si="57"/>
        <v/>
      </c>
      <c r="BM84" s="136" t="str">
        <f t="shared" si="58"/>
        <v/>
      </c>
      <c r="BN84" s="136" t="str">
        <f t="shared" si="59"/>
        <v/>
      </c>
      <c r="BO84" s="136" t="str">
        <f t="shared" si="60"/>
        <v/>
      </c>
      <c r="BP84" s="136" t="str">
        <f t="shared" si="61"/>
        <v/>
      </c>
      <c r="BQ84" s="136" t="str">
        <f t="shared" si="62"/>
        <v/>
      </c>
      <c r="BR84" s="136" t="str">
        <f t="shared" si="63"/>
        <v/>
      </c>
      <c r="BS84" s="136" t="str">
        <f t="shared" si="64"/>
        <v/>
      </c>
      <c r="BT84" s="136" t="str">
        <f t="shared" si="65"/>
        <v/>
      </c>
      <c r="BU84" s="136" t="str">
        <f t="shared" si="66"/>
        <v/>
      </c>
      <c r="BV84" s="136" t="str">
        <f t="shared" si="67"/>
        <v/>
      </c>
      <c r="BW84" s="136" t="str">
        <f t="shared" si="68"/>
        <v/>
      </c>
      <c r="BX84" s="136" t="str">
        <f t="shared" si="69"/>
        <v/>
      </c>
      <c r="BY84" s="136" t="str">
        <f t="shared" si="70"/>
        <v/>
      </c>
      <c r="BZ84" s="136" t="str">
        <f t="shared" si="71"/>
        <v/>
      </c>
      <c r="CA84" s="137" t="str">
        <f t="shared" si="72"/>
        <v/>
      </c>
      <c r="CB84" s="135" t="str">
        <f t="shared" si="73"/>
        <v/>
      </c>
      <c r="CC84" s="136" t="str">
        <f t="shared" si="74"/>
        <v/>
      </c>
      <c r="CD84" s="136" t="str">
        <f t="shared" si="75"/>
        <v/>
      </c>
      <c r="CE84" s="136" t="str">
        <f t="shared" si="76"/>
        <v/>
      </c>
      <c r="CF84" s="136" t="str">
        <f t="shared" si="77"/>
        <v/>
      </c>
      <c r="CG84" s="136" t="str">
        <f t="shared" si="78"/>
        <v/>
      </c>
      <c r="CH84" s="136" t="str">
        <f t="shared" si="79"/>
        <v/>
      </c>
      <c r="CI84" s="136" t="str">
        <f t="shared" si="80"/>
        <v/>
      </c>
      <c r="CJ84" s="136" t="str">
        <f t="shared" si="81"/>
        <v/>
      </c>
      <c r="CK84" s="137" t="str">
        <f t="shared" si="82"/>
        <v/>
      </c>
      <c r="CL84" s="135" t="str">
        <f t="shared" si="83"/>
        <v/>
      </c>
      <c r="CM84" s="136" t="str">
        <f t="shared" si="84"/>
        <v/>
      </c>
      <c r="CN84" s="136" t="str">
        <f t="shared" si="85"/>
        <v/>
      </c>
      <c r="CO84" s="137" t="str">
        <f t="shared" si="86"/>
        <v/>
      </c>
      <c r="CP84" s="120"/>
      <c r="CQ84" s="120"/>
      <c r="CR84" s="120"/>
      <c r="CS84" s="120"/>
      <c r="CT84" s="120"/>
      <c r="CU84" s="120"/>
      <c r="CV84" s="120"/>
      <c r="CW84" s="120"/>
      <c r="CX84" s="120"/>
      <c r="CY84" s="120"/>
      <c r="CZ84" s="120"/>
      <c r="DA84" s="120"/>
      <c r="DB84" s="120"/>
    </row>
    <row r="85" spans="1:106" ht="17.399999999999999" thickTop="1" thickBot="1" x14ac:dyDescent="0.45">
      <c r="A85" s="7">
        <v>80</v>
      </c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0"/>
      <c r="M85" s="10"/>
      <c r="N85" s="10"/>
      <c r="O85" s="209" t="str">
        <f xml:space="preserve"> IF(ISBLANK(L85),"",VLOOKUP(L85,ComboValue!$E$3:$I$15,5,FALSE))</f>
        <v/>
      </c>
      <c r="P85" s="10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35" t="str">
        <f xml:space="preserve"> IF(ISBLANK(C85),"",VLOOKUP(C85,ComboValue!$B$2:$C$11,2,FALSE) &amp; ",") &amp; IF(ISBLANK(D85),"",VLOOKUP(D85,ComboValue!$B$2:$C$11,2,FALSE) &amp; ",") &amp; IF(ISBLANK(E85),"",VLOOKUP(E85,ComboValue!$B$2:$C$11,2,FALSE) &amp; ",") &amp; IF(ISBLANK(F85),"",VLOOKUP(F85,ComboValue!$B$2:$C$11,2,FALSE) &amp; ",") &amp; IF(ISBLANK(G85),"",VLOOKUP(G85,ComboValue!$B$2:$C$11,2,FALSE) &amp; ",") &amp; IF(ISBLANK(H85),"",VLOOKUP(H85,ComboValue!$B$2:$C$11,2,FALSE) &amp; ",") &amp; IF(ISBLANK(I85),"",VLOOKUP(I85,ComboValue!$B$2:$C$11,2,FALSE) &amp; ",") &amp; IF(ISBLANK(J85),"",VLOOKUP(J85,ComboValue!$B$2:$C$11,2,FALSE) &amp; ",") &amp; IF(ISBLANK(K85),"",VLOOKUP(K85,ComboValue!$B$2:$C$11,2,FALSE) &amp; ",")</f>
        <v/>
      </c>
      <c r="AV85" s="136" t="str">
        <f t="shared" si="45"/>
        <v>Tous_Nl</v>
      </c>
      <c r="AW85" s="136" t="str">
        <f>IF(ISBLANK(L85),"",VLOOKUP(L85,ComboValue!$E$2:$G$15,3,FALSE))</f>
        <v/>
      </c>
      <c r="AX85" s="136" t="str">
        <f>IF(ISBLANK(M85),"",VLOOKUP(M85,ComboValue!$K$2:$L$5,2,FALSE))</f>
        <v/>
      </c>
      <c r="AY85" s="161" t="str">
        <f>IF(ISBLANK(Q85),"",VLOOKUP(Q85,ComboValue!$N$2:$O$68,2,FALSE) &amp; ",") &amp; IF(ISBLANK(R85),"",VLOOKUP(R85,ComboValue!$N$2:$O$68,2,FALSE) &amp; ",") &amp; IF(ISBLANK(S85),"",VLOOKUP(S85,ComboValue!$N$2:$O$68,2,FALSE) &amp; ",") &amp; IF(ISBLANK(T85),"",VLOOKUP(T85,ComboValue!$N$2:$O$68,2,FALSE) &amp; ",") &amp; IF(ISBLANK(U85),"",VLOOKUP(U85,ComboValue!$N$2:$O$68,2,FALSE) &amp; ",") &amp; IF(ISBLANK(V85),"",VLOOKUP(V85,ComboValue!$N$2:$O$68,2,FALSE) &amp; ",") &amp; IF(ISBLANK(W85),"",VLOOKUP(W85,ComboValue!$N$2:$O$68,2,FALSE) &amp; ",") &amp; IF(ISBLANK(X85),"",VLOOKUP(X85,ComboValue!$N$2:$O$68,2,FALSE) &amp; ",") &amp; IF(ISBLANK(Y85),"",VLOOKUP(Y85,ComboValue!$N$2:$O$68,2,FALSE) &amp; ",") &amp; IF(ISBLANK(Z85),"",VLOOKUP(Z85,ComboValue!$N$2:$O$68,2,FALSE) &amp; ",") &amp; IF(ISBLANK(AA85),"",VLOOKUP(AA85,ComboValue!$N$2:$O$68,2,FALSE) &amp; ",") &amp; IF(ISBLANK(AB85),"",VLOOKUP(AB85,ComboValue!$N$2:$O$68,2,FALSE) &amp; ",") &amp; IF(ISBLANK(AC85),"",VLOOKUP(AC85,ComboValue!$N$2:$O$68,2,FALSE) &amp; ",") &amp; IF(ISBLANK(AD85),"",VLOOKUP(AD85,ComboValue!$N$2:$O$68,2,FALSE) &amp; ",") &amp; IF(ISBLANK(AE85),"",VLOOKUP(AE85,ComboValue!$N$2:$O$68,2,FALSE) &amp; ",") &amp; IF(ISBLANK(AF85),"",VLOOKUP(AF85,ComboValue!$N$2:$O$68,2,FALSE) &amp; ",") &amp; IF(ISBLANK(AG85),"",VLOOKUP(AG85,ComboValue!$N$2:$O$68,2,FALSE) &amp; ",") &amp; IF(ISBLANK(AH85),"",VLOOKUP(AH85,ComboValue!$N$2:$O$68,2,FALSE) &amp; ",") &amp; IF(ISBLANK(AI85),"",VLOOKUP(AI85,ComboValue!$N$2:$O$68,2,FALSE) &amp; ",") &amp; IF(ISBLANK(AJ85),"",VLOOKUP(AJ85,ComboValue!$N$2:$O$68,2,FALSE) &amp; ",") &amp; IF(ISBLANK(AK85),"",VLOOKUP(AK85,ComboValue!$N$2:$O$68,2,FALSE) &amp; ",") &amp; IF(ISBLANK(AL85),"",VLOOKUP(AL85,ComboValue!$N$2:$O$68,2,FALSE) &amp; ",") &amp; IF(ISBLANK(AM85),"",VLOOKUP(AM85,ComboValue!$N$2:$O$68,2,FALSE) &amp; ",") &amp; IF(ISBLANK(AN85),"",VLOOKUP(AN85,ComboValue!$N$2:$O$68,2,FALSE) &amp; ",") &amp; IF(ISBLANK(AO85),"",VLOOKUP(AO85,ComboValue!$N$2:$O$68,2,FALSE) &amp; ",") &amp; IF(ISBLANK(AP85),"",VLOOKUP(AP85,ComboValue!$N$2:$O$68,2,FALSE) &amp; ",") &amp; IF(ISBLANK(AQ85),"",VLOOKUP(AQ85,ComboValue!$N$2:$O$68,2,FALSE) &amp; ",") &amp; IF(ISBLANK(AR85),"",VLOOKUP(AR85,ComboValue!$N$2:$O$68,2,FALSE) &amp; ",") &amp; IF(ISBLANK(AS85),"",VLOOKUP(AS85,ComboValue!$N$2:$O$68,2,FALSE) &amp; ",") &amp; IF(ISBLANK(AT85),"",VLOOKUP(AT85,ComboValue!$N$2:$O$68,2,FALSE) &amp; ",")</f>
        <v/>
      </c>
      <c r="AZ85" s="162" t="str">
        <f t="shared" si="46"/>
        <v/>
      </c>
      <c r="BA85" s="120"/>
      <c r="BB85" s="135" t="str">
        <f t="shared" si="47"/>
        <v/>
      </c>
      <c r="BC85" s="136" t="str">
        <f t="shared" si="48"/>
        <v/>
      </c>
      <c r="BD85" s="136" t="str">
        <f t="shared" si="49"/>
        <v/>
      </c>
      <c r="BE85" s="136" t="str">
        <f t="shared" si="50"/>
        <v/>
      </c>
      <c r="BF85" s="136" t="str">
        <f t="shared" si="51"/>
        <v/>
      </c>
      <c r="BG85" s="136" t="str">
        <f t="shared" si="52"/>
        <v/>
      </c>
      <c r="BH85" s="136" t="str">
        <f t="shared" si="53"/>
        <v/>
      </c>
      <c r="BI85" s="136" t="str">
        <f t="shared" si="54"/>
        <v/>
      </c>
      <c r="BJ85" s="136" t="str">
        <f t="shared" si="55"/>
        <v/>
      </c>
      <c r="BK85" s="136" t="str">
        <f t="shared" si="56"/>
        <v/>
      </c>
      <c r="BL85" s="136" t="str">
        <f t="shared" si="57"/>
        <v/>
      </c>
      <c r="BM85" s="136" t="str">
        <f t="shared" si="58"/>
        <v/>
      </c>
      <c r="BN85" s="136" t="str">
        <f t="shared" si="59"/>
        <v/>
      </c>
      <c r="BO85" s="136" t="str">
        <f t="shared" si="60"/>
        <v/>
      </c>
      <c r="BP85" s="136" t="str">
        <f t="shared" si="61"/>
        <v/>
      </c>
      <c r="BQ85" s="136" t="str">
        <f t="shared" si="62"/>
        <v/>
      </c>
      <c r="BR85" s="136" t="str">
        <f t="shared" si="63"/>
        <v/>
      </c>
      <c r="BS85" s="136" t="str">
        <f t="shared" si="64"/>
        <v/>
      </c>
      <c r="BT85" s="136" t="str">
        <f t="shared" si="65"/>
        <v/>
      </c>
      <c r="BU85" s="136" t="str">
        <f t="shared" si="66"/>
        <v/>
      </c>
      <c r="BV85" s="136" t="str">
        <f t="shared" si="67"/>
        <v/>
      </c>
      <c r="BW85" s="136" t="str">
        <f t="shared" si="68"/>
        <v/>
      </c>
      <c r="BX85" s="136" t="str">
        <f t="shared" si="69"/>
        <v/>
      </c>
      <c r="BY85" s="136" t="str">
        <f t="shared" si="70"/>
        <v/>
      </c>
      <c r="BZ85" s="136" t="str">
        <f t="shared" si="71"/>
        <v/>
      </c>
      <c r="CA85" s="137" t="str">
        <f t="shared" si="72"/>
        <v/>
      </c>
      <c r="CB85" s="135" t="str">
        <f t="shared" si="73"/>
        <v/>
      </c>
      <c r="CC85" s="136" t="str">
        <f t="shared" si="74"/>
        <v/>
      </c>
      <c r="CD85" s="136" t="str">
        <f t="shared" si="75"/>
        <v/>
      </c>
      <c r="CE85" s="136" t="str">
        <f t="shared" si="76"/>
        <v/>
      </c>
      <c r="CF85" s="136" t="str">
        <f t="shared" si="77"/>
        <v/>
      </c>
      <c r="CG85" s="136" t="str">
        <f t="shared" si="78"/>
        <v/>
      </c>
      <c r="CH85" s="136" t="str">
        <f t="shared" si="79"/>
        <v/>
      </c>
      <c r="CI85" s="136" t="str">
        <f t="shared" si="80"/>
        <v/>
      </c>
      <c r="CJ85" s="136" t="str">
        <f t="shared" si="81"/>
        <v/>
      </c>
      <c r="CK85" s="137" t="str">
        <f t="shared" si="82"/>
        <v/>
      </c>
      <c r="CL85" s="135" t="str">
        <f t="shared" si="83"/>
        <v/>
      </c>
      <c r="CM85" s="136" t="str">
        <f t="shared" si="84"/>
        <v/>
      </c>
      <c r="CN85" s="136" t="str">
        <f t="shared" si="85"/>
        <v/>
      </c>
      <c r="CO85" s="137" t="str">
        <f t="shared" si="86"/>
        <v/>
      </c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</row>
    <row r="86" spans="1:106" ht="17.399999999999999" thickTop="1" thickBot="1" x14ac:dyDescent="0.45">
      <c r="A86" s="7">
        <v>81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0"/>
      <c r="M86" s="10"/>
      <c r="N86" s="10"/>
      <c r="O86" s="209" t="str">
        <f xml:space="preserve"> IF(ISBLANK(L86),"",VLOOKUP(L86,ComboValue!$E$3:$I$15,5,FALSE))</f>
        <v/>
      </c>
      <c r="P86" s="10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35" t="str">
        <f xml:space="preserve"> IF(ISBLANK(C86),"",VLOOKUP(C86,ComboValue!$B$2:$C$11,2,FALSE) &amp; ",") &amp; IF(ISBLANK(D86),"",VLOOKUP(D86,ComboValue!$B$2:$C$11,2,FALSE) &amp; ",") &amp; IF(ISBLANK(E86),"",VLOOKUP(E86,ComboValue!$B$2:$C$11,2,FALSE) &amp; ",") &amp; IF(ISBLANK(F86),"",VLOOKUP(F86,ComboValue!$B$2:$C$11,2,FALSE) &amp; ",") &amp; IF(ISBLANK(G86),"",VLOOKUP(G86,ComboValue!$B$2:$C$11,2,FALSE) &amp; ",") &amp; IF(ISBLANK(H86),"",VLOOKUP(H86,ComboValue!$B$2:$C$11,2,FALSE) &amp; ",") &amp; IF(ISBLANK(I86),"",VLOOKUP(I86,ComboValue!$B$2:$C$11,2,FALSE) &amp; ",") &amp; IF(ISBLANK(J86),"",VLOOKUP(J86,ComboValue!$B$2:$C$11,2,FALSE) &amp; ",") &amp; IF(ISBLANK(K86),"",VLOOKUP(K86,ComboValue!$B$2:$C$11,2,FALSE) &amp; ",")</f>
        <v/>
      </c>
      <c r="AV86" s="136" t="str">
        <f t="shared" si="45"/>
        <v>Tous_Nl</v>
      </c>
      <c r="AW86" s="136" t="str">
        <f>IF(ISBLANK(L86),"",VLOOKUP(L86,ComboValue!$E$2:$G$15,3,FALSE))</f>
        <v/>
      </c>
      <c r="AX86" s="136" t="str">
        <f>IF(ISBLANK(M86),"",VLOOKUP(M86,ComboValue!$K$2:$L$5,2,FALSE))</f>
        <v/>
      </c>
      <c r="AY86" s="161" t="str">
        <f>IF(ISBLANK(Q86),"",VLOOKUP(Q86,ComboValue!$N$2:$O$68,2,FALSE) &amp; ",") &amp; IF(ISBLANK(R86),"",VLOOKUP(R86,ComboValue!$N$2:$O$68,2,FALSE) &amp; ",") &amp; IF(ISBLANK(S86),"",VLOOKUP(S86,ComboValue!$N$2:$O$68,2,FALSE) &amp; ",") &amp; IF(ISBLANK(T86),"",VLOOKUP(T86,ComboValue!$N$2:$O$68,2,FALSE) &amp; ",") &amp; IF(ISBLANK(U86),"",VLOOKUP(U86,ComboValue!$N$2:$O$68,2,FALSE) &amp; ",") &amp; IF(ISBLANK(V86),"",VLOOKUP(V86,ComboValue!$N$2:$O$68,2,FALSE) &amp; ",") &amp; IF(ISBLANK(W86),"",VLOOKUP(W86,ComboValue!$N$2:$O$68,2,FALSE) &amp; ",") &amp; IF(ISBLANK(X86),"",VLOOKUP(X86,ComboValue!$N$2:$O$68,2,FALSE) &amp; ",") &amp; IF(ISBLANK(Y86),"",VLOOKUP(Y86,ComboValue!$N$2:$O$68,2,FALSE) &amp; ",") &amp; IF(ISBLANK(Z86),"",VLOOKUP(Z86,ComboValue!$N$2:$O$68,2,FALSE) &amp; ",") &amp; IF(ISBLANK(AA86),"",VLOOKUP(AA86,ComboValue!$N$2:$O$68,2,FALSE) &amp; ",") &amp; IF(ISBLANK(AB86),"",VLOOKUP(AB86,ComboValue!$N$2:$O$68,2,FALSE) &amp; ",") &amp; IF(ISBLANK(AC86),"",VLOOKUP(AC86,ComboValue!$N$2:$O$68,2,FALSE) &amp; ",") &amp; IF(ISBLANK(AD86),"",VLOOKUP(AD86,ComboValue!$N$2:$O$68,2,FALSE) &amp; ",") &amp; IF(ISBLANK(AE86),"",VLOOKUP(AE86,ComboValue!$N$2:$O$68,2,FALSE) &amp; ",") &amp; IF(ISBLANK(AF86),"",VLOOKUP(AF86,ComboValue!$N$2:$O$68,2,FALSE) &amp; ",") &amp; IF(ISBLANK(AG86),"",VLOOKUP(AG86,ComboValue!$N$2:$O$68,2,FALSE) &amp; ",") &amp; IF(ISBLANK(AH86),"",VLOOKUP(AH86,ComboValue!$N$2:$O$68,2,FALSE) &amp; ",") &amp; IF(ISBLANK(AI86),"",VLOOKUP(AI86,ComboValue!$N$2:$O$68,2,FALSE) &amp; ",") &amp; IF(ISBLANK(AJ86),"",VLOOKUP(AJ86,ComboValue!$N$2:$O$68,2,FALSE) &amp; ",") &amp; IF(ISBLANK(AK86),"",VLOOKUP(AK86,ComboValue!$N$2:$O$68,2,FALSE) &amp; ",") &amp; IF(ISBLANK(AL86),"",VLOOKUP(AL86,ComboValue!$N$2:$O$68,2,FALSE) &amp; ",") &amp; IF(ISBLANK(AM86),"",VLOOKUP(AM86,ComboValue!$N$2:$O$68,2,FALSE) &amp; ",") &amp; IF(ISBLANK(AN86),"",VLOOKUP(AN86,ComboValue!$N$2:$O$68,2,FALSE) &amp; ",") &amp; IF(ISBLANK(AO86),"",VLOOKUP(AO86,ComboValue!$N$2:$O$68,2,FALSE) &amp; ",") &amp; IF(ISBLANK(AP86),"",VLOOKUP(AP86,ComboValue!$N$2:$O$68,2,FALSE) &amp; ",") &amp; IF(ISBLANK(AQ86),"",VLOOKUP(AQ86,ComboValue!$N$2:$O$68,2,FALSE) &amp; ",") &amp; IF(ISBLANK(AR86),"",VLOOKUP(AR86,ComboValue!$N$2:$O$68,2,FALSE) &amp; ",") &amp; IF(ISBLANK(AS86),"",VLOOKUP(AS86,ComboValue!$N$2:$O$68,2,FALSE) &amp; ",") &amp; IF(ISBLANK(AT86),"",VLOOKUP(AT86,ComboValue!$N$2:$O$68,2,FALSE) &amp; ",")</f>
        <v/>
      </c>
      <c r="AZ86" s="162" t="str">
        <f t="shared" si="46"/>
        <v/>
      </c>
      <c r="BA86" s="120"/>
      <c r="BB86" s="135" t="str">
        <f t="shared" si="47"/>
        <v/>
      </c>
      <c r="BC86" s="136" t="str">
        <f t="shared" si="48"/>
        <v/>
      </c>
      <c r="BD86" s="136" t="str">
        <f t="shared" si="49"/>
        <v/>
      </c>
      <c r="BE86" s="136" t="str">
        <f t="shared" si="50"/>
        <v/>
      </c>
      <c r="BF86" s="136" t="str">
        <f t="shared" si="51"/>
        <v/>
      </c>
      <c r="BG86" s="136" t="str">
        <f t="shared" si="52"/>
        <v/>
      </c>
      <c r="BH86" s="136" t="str">
        <f t="shared" si="53"/>
        <v/>
      </c>
      <c r="BI86" s="136" t="str">
        <f t="shared" si="54"/>
        <v/>
      </c>
      <c r="BJ86" s="136" t="str">
        <f t="shared" si="55"/>
        <v/>
      </c>
      <c r="BK86" s="136" t="str">
        <f t="shared" si="56"/>
        <v/>
      </c>
      <c r="BL86" s="136" t="str">
        <f t="shared" si="57"/>
        <v/>
      </c>
      <c r="BM86" s="136" t="str">
        <f t="shared" si="58"/>
        <v/>
      </c>
      <c r="BN86" s="136" t="str">
        <f t="shared" si="59"/>
        <v/>
      </c>
      <c r="BO86" s="136" t="str">
        <f t="shared" si="60"/>
        <v/>
      </c>
      <c r="BP86" s="136" t="str">
        <f t="shared" si="61"/>
        <v/>
      </c>
      <c r="BQ86" s="136" t="str">
        <f t="shared" si="62"/>
        <v/>
      </c>
      <c r="BR86" s="136" t="str">
        <f t="shared" si="63"/>
        <v/>
      </c>
      <c r="BS86" s="136" t="str">
        <f t="shared" si="64"/>
        <v/>
      </c>
      <c r="BT86" s="136" t="str">
        <f t="shared" si="65"/>
        <v/>
      </c>
      <c r="BU86" s="136" t="str">
        <f t="shared" si="66"/>
        <v/>
      </c>
      <c r="BV86" s="136" t="str">
        <f t="shared" si="67"/>
        <v/>
      </c>
      <c r="BW86" s="136" t="str">
        <f t="shared" si="68"/>
        <v/>
      </c>
      <c r="BX86" s="136" t="str">
        <f t="shared" si="69"/>
        <v/>
      </c>
      <c r="BY86" s="136" t="str">
        <f t="shared" si="70"/>
        <v/>
      </c>
      <c r="BZ86" s="136" t="str">
        <f t="shared" si="71"/>
        <v/>
      </c>
      <c r="CA86" s="137" t="str">
        <f t="shared" si="72"/>
        <v/>
      </c>
      <c r="CB86" s="135" t="str">
        <f t="shared" si="73"/>
        <v/>
      </c>
      <c r="CC86" s="136" t="str">
        <f t="shared" si="74"/>
        <v/>
      </c>
      <c r="CD86" s="136" t="str">
        <f t="shared" si="75"/>
        <v/>
      </c>
      <c r="CE86" s="136" t="str">
        <f t="shared" si="76"/>
        <v/>
      </c>
      <c r="CF86" s="136" t="str">
        <f t="shared" si="77"/>
        <v/>
      </c>
      <c r="CG86" s="136" t="str">
        <f t="shared" si="78"/>
        <v/>
      </c>
      <c r="CH86" s="136" t="str">
        <f t="shared" si="79"/>
        <v/>
      </c>
      <c r="CI86" s="136" t="str">
        <f t="shared" si="80"/>
        <v/>
      </c>
      <c r="CJ86" s="136" t="str">
        <f t="shared" si="81"/>
        <v/>
      </c>
      <c r="CK86" s="137" t="str">
        <f t="shared" si="82"/>
        <v/>
      </c>
      <c r="CL86" s="135" t="str">
        <f t="shared" si="83"/>
        <v/>
      </c>
      <c r="CM86" s="136" t="str">
        <f t="shared" si="84"/>
        <v/>
      </c>
      <c r="CN86" s="136" t="str">
        <f t="shared" si="85"/>
        <v/>
      </c>
      <c r="CO86" s="137" t="str">
        <f t="shared" si="86"/>
        <v/>
      </c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0"/>
      <c r="DA86" s="120"/>
      <c r="DB86" s="120"/>
    </row>
    <row r="87" spans="1:106" ht="17.399999999999999" thickTop="1" thickBot="1" x14ac:dyDescent="0.45">
      <c r="A87" s="7">
        <v>82</v>
      </c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0"/>
      <c r="M87" s="10"/>
      <c r="N87" s="10"/>
      <c r="O87" s="209" t="str">
        <f xml:space="preserve"> IF(ISBLANK(L87),"",VLOOKUP(L87,ComboValue!$E$3:$I$15,5,FALSE))</f>
        <v/>
      </c>
      <c r="P87" s="10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35" t="str">
        <f xml:space="preserve"> IF(ISBLANK(C87),"",VLOOKUP(C87,ComboValue!$B$2:$C$11,2,FALSE) &amp; ",") &amp; IF(ISBLANK(D87),"",VLOOKUP(D87,ComboValue!$B$2:$C$11,2,FALSE) &amp; ",") &amp; IF(ISBLANK(E87),"",VLOOKUP(E87,ComboValue!$B$2:$C$11,2,FALSE) &amp; ",") &amp; IF(ISBLANK(F87),"",VLOOKUP(F87,ComboValue!$B$2:$C$11,2,FALSE) &amp; ",") &amp; IF(ISBLANK(G87),"",VLOOKUP(G87,ComboValue!$B$2:$C$11,2,FALSE) &amp; ",") &amp; IF(ISBLANK(H87),"",VLOOKUP(H87,ComboValue!$B$2:$C$11,2,FALSE) &amp; ",") &amp; IF(ISBLANK(I87),"",VLOOKUP(I87,ComboValue!$B$2:$C$11,2,FALSE) &amp; ",") &amp; IF(ISBLANK(J87),"",VLOOKUP(J87,ComboValue!$B$2:$C$11,2,FALSE) &amp; ",") &amp; IF(ISBLANK(K87),"",VLOOKUP(K87,ComboValue!$B$2:$C$11,2,FALSE) &amp; ",")</f>
        <v/>
      </c>
      <c r="AV87" s="136" t="str">
        <f t="shared" si="45"/>
        <v>Tous_Nl</v>
      </c>
      <c r="AW87" s="136" t="str">
        <f>IF(ISBLANK(L87),"",VLOOKUP(L87,ComboValue!$E$2:$G$15,3,FALSE))</f>
        <v/>
      </c>
      <c r="AX87" s="136" t="str">
        <f>IF(ISBLANK(M87),"",VLOOKUP(M87,ComboValue!$K$2:$L$5,2,FALSE))</f>
        <v/>
      </c>
      <c r="AY87" s="161" t="str">
        <f>IF(ISBLANK(Q87),"",VLOOKUP(Q87,ComboValue!$N$2:$O$68,2,FALSE) &amp; ",") &amp; IF(ISBLANK(R87),"",VLOOKUP(R87,ComboValue!$N$2:$O$68,2,FALSE) &amp; ",") &amp; IF(ISBLANK(S87),"",VLOOKUP(S87,ComboValue!$N$2:$O$68,2,FALSE) &amp; ",") &amp; IF(ISBLANK(T87),"",VLOOKUP(T87,ComboValue!$N$2:$O$68,2,FALSE) &amp; ",") &amp; IF(ISBLANK(U87),"",VLOOKUP(U87,ComboValue!$N$2:$O$68,2,FALSE) &amp; ",") &amp; IF(ISBLANK(V87),"",VLOOKUP(V87,ComboValue!$N$2:$O$68,2,FALSE) &amp; ",") &amp; IF(ISBLANK(W87),"",VLOOKUP(W87,ComboValue!$N$2:$O$68,2,FALSE) &amp; ",") &amp; IF(ISBLANK(X87),"",VLOOKUP(X87,ComboValue!$N$2:$O$68,2,FALSE) &amp; ",") &amp; IF(ISBLANK(Y87),"",VLOOKUP(Y87,ComboValue!$N$2:$O$68,2,FALSE) &amp; ",") &amp; IF(ISBLANK(Z87),"",VLOOKUP(Z87,ComboValue!$N$2:$O$68,2,FALSE) &amp; ",") &amp; IF(ISBLANK(AA87),"",VLOOKUP(AA87,ComboValue!$N$2:$O$68,2,FALSE) &amp; ",") &amp; IF(ISBLANK(AB87),"",VLOOKUP(AB87,ComboValue!$N$2:$O$68,2,FALSE) &amp; ",") &amp; IF(ISBLANK(AC87),"",VLOOKUP(AC87,ComboValue!$N$2:$O$68,2,FALSE) &amp; ",") &amp; IF(ISBLANK(AD87),"",VLOOKUP(AD87,ComboValue!$N$2:$O$68,2,FALSE) &amp; ",") &amp; IF(ISBLANK(AE87),"",VLOOKUP(AE87,ComboValue!$N$2:$O$68,2,FALSE) &amp; ",") &amp; IF(ISBLANK(AF87),"",VLOOKUP(AF87,ComboValue!$N$2:$O$68,2,FALSE) &amp; ",") &amp; IF(ISBLANK(AG87),"",VLOOKUP(AG87,ComboValue!$N$2:$O$68,2,FALSE) &amp; ",") &amp; IF(ISBLANK(AH87),"",VLOOKUP(AH87,ComboValue!$N$2:$O$68,2,FALSE) &amp; ",") &amp; IF(ISBLANK(AI87),"",VLOOKUP(AI87,ComboValue!$N$2:$O$68,2,FALSE) &amp; ",") &amp; IF(ISBLANK(AJ87),"",VLOOKUP(AJ87,ComboValue!$N$2:$O$68,2,FALSE) &amp; ",") &amp; IF(ISBLANK(AK87),"",VLOOKUP(AK87,ComboValue!$N$2:$O$68,2,FALSE) &amp; ",") &amp; IF(ISBLANK(AL87),"",VLOOKUP(AL87,ComboValue!$N$2:$O$68,2,FALSE) &amp; ",") &amp; IF(ISBLANK(AM87),"",VLOOKUP(AM87,ComboValue!$N$2:$O$68,2,FALSE) &amp; ",") &amp; IF(ISBLANK(AN87),"",VLOOKUP(AN87,ComboValue!$N$2:$O$68,2,FALSE) &amp; ",") &amp; IF(ISBLANK(AO87),"",VLOOKUP(AO87,ComboValue!$N$2:$O$68,2,FALSE) &amp; ",") &amp; IF(ISBLANK(AP87),"",VLOOKUP(AP87,ComboValue!$N$2:$O$68,2,FALSE) &amp; ",") &amp; IF(ISBLANK(AQ87),"",VLOOKUP(AQ87,ComboValue!$N$2:$O$68,2,FALSE) &amp; ",") &amp; IF(ISBLANK(AR87),"",VLOOKUP(AR87,ComboValue!$N$2:$O$68,2,FALSE) &amp; ",") &amp; IF(ISBLANK(AS87),"",VLOOKUP(AS87,ComboValue!$N$2:$O$68,2,FALSE) &amp; ",") &amp; IF(ISBLANK(AT87),"",VLOOKUP(AT87,ComboValue!$N$2:$O$68,2,FALSE) &amp; ",")</f>
        <v/>
      </c>
      <c r="AZ87" s="162" t="str">
        <f t="shared" si="46"/>
        <v/>
      </c>
      <c r="BA87" s="120"/>
      <c r="BB87" s="135" t="str">
        <f t="shared" si="47"/>
        <v/>
      </c>
      <c r="BC87" s="136" t="str">
        <f t="shared" si="48"/>
        <v/>
      </c>
      <c r="BD87" s="136" t="str">
        <f t="shared" si="49"/>
        <v/>
      </c>
      <c r="BE87" s="136" t="str">
        <f t="shared" si="50"/>
        <v/>
      </c>
      <c r="BF87" s="136" t="str">
        <f t="shared" si="51"/>
        <v/>
      </c>
      <c r="BG87" s="136" t="str">
        <f t="shared" si="52"/>
        <v/>
      </c>
      <c r="BH87" s="136" t="str">
        <f t="shared" si="53"/>
        <v/>
      </c>
      <c r="BI87" s="136" t="str">
        <f t="shared" si="54"/>
        <v/>
      </c>
      <c r="BJ87" s="136" t="str">
        <f t="shared" si="55"/>
        <v/>
      </c>
      <c r="BK87" s="136" t="str">
        <f t="shared" si="56"/>
        <v/>
      </c>
      <c r="BL87" s="136" t="str">
        <f t="shared" si="57"/>
        <v/>
      </c>
      <c r="BM87" s="136" t="str">
        <f t="shared" si="58"/>
        <v/>
      </c>
      <c r="BN87" s="136" t="str">
        <f t="shared" si="59"/>
        <v/>
      </c>
      <c r="BO87" s="136" t="str">
        <f t="shared" si="60"/>
        <v/>
      </c>
      <c r="BP87" s="136" t="str">
        <f t="shared" si="61"/>
        <v/>
      </c>
      <c r="BQ87" s="136" t="str">
        <f t="shared" si="62"/>
        <v/>
      </c>
      <c r="BR87" s="136" t="str">
        <f t="shared" si="63"/>
        <v/>
      </c>
      <c r="BS87" s="136" t="str">
        <f t="shared" si="64"/>
        <v/>
      </c>
      <c r="BT87" s="136" t="str">
        <f t="shared" si="65"/>
        <v/>
      </c>
      <c r="BU87" s="136" t="str">
        <f t="shared" si="66"/>
        <v/>
      </c>
      <c r="BV87" s="136" t="str">
        <f t="shared" si="67"/>
        <v/>
      </c>
      <c r="BW87" s="136" t="str">
        <f t="shared" si="68"/>
        <v/>
      </c>
      <c r="BX87" s="136" t="str">
        <f t="shared" si="69"/>
        <v/>
      </c>
      <c r="BY87" s="136" t="str">
        <f t="shared" si="70"/>
        <v/>
      </c>
      <c r="BZ87" s="136" t="str">
        <f t="shared" si="71"/>
        <v/>
      </c>
      <c r="CA87" s="137" t="str">
        <f t="shared" si="72"/>
        <v/>
      </c>
      <c r="CB87" s="135" t="str">
        <f t="shared" si="73"/>
        <v/>
      </c>
      <c r="CC87" s="136" t="str">
        <f t="shared" si="74"/>
        <v/>
      </c>
      <c r="CD87" s="136" t="str">
        <f t="shared" si="75"/>
        <v/>
      </c>
      <c r="CE87" s="136" t="str">
        <f t="shared" si="76"/>
        <v/>
      </c>
      <c r="CF87" s="136" t="str">
        <f t="shared" si="77"/>
        <v/>
      </c>
      <c r="CG87" s="136" t="str">
        <f t="shared" si="78"/>
        <v/>
      </c>
      <c r="CH87" s="136" t="str">
        <f t="shared" si="79"/>
        <v/>
      </c>
      <c r="CI87" s="136" t="str">
        <f t="shared" si="80"/>
        <v/>
      </c>
      <c r="CJ87" s="136" t="str">
        <f t="shared" si="81"/>
        <v/>
      </c>
      <c r="CK87" s="137" t="str">
        <f t="shared" si="82"/>
        <v/>
      </c>
      <c r="CL87" s="135" t="str">
        <f t="shared" si="83"/>
        <v/>
      </c>
      <c r="CM87" s="136" t="str">
        <f t="shared" si="84"/>
        <v/>
      </c>
      <c r="CN87" s="136" t="str">
        <f t="shared" si="85"/>
        <v/>
      </c>
      <c r="CO87" s="137" t="str">
        <f t="shared" si="86"/>
        <v/>
      </c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</row>
    <row r="88" spans="1:106" ht="17.399999999999999" thickTop="1" thickBot="1" x14ac:dyDescent="0.45">
      <c r="A88" s="7">
        <v>83</v>
      </c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0"/>
      <c r="M88" s="10"/>
      <c r="N88" s="10"/>
      <c r="O88" s="209" t="str">
        <f xml:space="preserve"> IF(ISBLANK(L88),"",VLOOKUP(L88,ComboValue!$E$3:$I$15,5,FALSE))</f>
        <v/>
      </c>
      <c r="P88" s="10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35" t="str">
        <f xml:space="preserve"> IF(ISBLANK(C88),"",VLOOKUP(C88,ComboValue!$B$2:$C$11,2,FALSE) &amp; ",") &amp; IF(ISBLANK(D88),"",VLOOKUP(D88,ComboValue!$B$2:$C$11,2,FALSE) &amp; ",") &amp; IF(ISBLANK(E88),"",VLOOKUP(E88,ComboValue!$B$2:$C$11,2,FALSE) &amp; ",") &amp; IF(ISBLANK(F88),"",VLOOKUP(F88,ComboValue!$B$2:$C$11,2,FALSE) &amp; ",") &amp; IF(ISBLANK(G88),"",VLOOKUP(G88,ComboValue!$B$2:$C$11,2,FALSE) &amp; ",") &amp; IF(ISBLANK(H88),"",VLOOKUP(H88,ComboValue!$B$2:$C$11,2,FALSE) &amp; ",") &amp; IF(ISBLANK(I88),"",VLOOKUP(I88,ComboValue!$B$2:$C$11,2,FALSE) &amp; ",") &amp; IF(ISBLANK(J88),"",VLOOKUP(J88,ComboValue!$B$2:$C$11,2,FALSE) &amp; ",") &amp; IF(ISBLANK(K88),"",VLOOKUP(K88,ComboValue!$B$2:$C$11,2,FALSE) &amp; ",")</f>
        <v/>
      </c>
      <c r="AV88" s="136" t="str">
        <f t="shared" si="45"/>
        <v>Tous_Nl</v>
      </c>
      <c r="AW88" s="136" t="str">
        <f>IF(ISBLANK(L88),"",VLOOKUP(L88,ComboValue!$E$2:$G$15,3,FALSE))</f>
        <v/>
      </c>
      <c r="AX88" s="136" t="str">
        <f>IF(ISBLANK(M88),"",VLOOKUP(M88,ComboValue!$K$2:$L$5,2,FALSE))</f>
        <v/>
      </c>
      <c r="AY88" s="161" t="str">
        <f>IF(ISBLANK(Q88),"",VLOOKUP(Q88,ComboValue!$N$2:$O$68,2,FALSE) &amp; ",") &amp; IF(ISBLANK(R88),"",VLOOKUP(R88,ComboValue!$N$2:$O$68,2,FALSE) &amp; ",") &amp; IF(ISBLANK(S88),"",VLOOKUP(S88,ComboValue!$N$2:$O$68,2,FALSE) &amp; ",") &amp; IF(ISBLANK(T88),"",VLOOKUP(T88,ComboValue!$N$2:$O$68,2,FALSE) &amp; ",") &amp; IF(ISBLANK(U88),"",VLOOKUP(U88,ComboValue!$N$2:$O$68,2,FALSE) &amp; ",") &amp; IF(ISBLANK(V88),"",VLOOKUP(V88,ComboValue!$N$2:$O$68,2,FALSE) &amp; ",") &amp; IF(ISBLANK(W88),"",VLOOKUP(W88,ComboValue!$N$2:$O$68,2,FALSE) &amp; ",") &amp; IF(ISBLANK(X88),"",VLOOKUP(X88,ComboValue!$N$2:$O$68,2,FALSE) &amp; ",") &amp; IF(ISBLANK(Y88),"",VLOOKUP(Y88,ComboValue!$N$2:$O$68,2,FALSE) &amp; ",") &amp; IF(ISBLANK(Z88),"",VLOOKUP(Z88,ComboValue!$N$2:$O$68,2,FALSE) &amp; ",") &amp; IF(ISBLANK(AA88),"",VLOOKUP(AA88,ComboValue!$N$2:$O$68,2,FALSE) &amp; ",") &amp; IF(ISBLANK(AB88),"",VLOOKUP(AB88,ComboValue!$N$2:$O$68,2,FALSE) &amp; ",") &amp; IF(ISBLANK(AC88),"",VLOOKUP(AC88,ComboValue!$N$2:$O$68,2,FALSE) &amp; ",") &amp; IF(ISBLANK(AD88),"",VLOOKUP(AD88,ComboValue!$N$2:$O$68,2,FALSE) &amp; ",") &amp; IF(ISBLANK(AE88),"",VLOOKUP(AE88,ComboValue!$N$2:$O$68,2,FALSE) &amp; ",") &amp; IF(ISBLANK(AF88),"",VLOOKUP(AF88,ComboValue!$N$2:$O$68,2,FALSE) &amp; ",") &amp; IF(ISBLANK(AG88),"",VLOOKUP(AG88,ComboValue!$N$2:$O$68,2,FALSE) &amp; ",") &amp; IF(ISBLANK(AH88),"",VLOOKUP(AH88,ComboValue!$N$2:$O$68,2,FALSE) &amp; ",") &amp; IF(ISBLANK(AI88),"",VLOOKUP(AI88,ComboValue!$N$2:$O$68,2,FALSE) &amp; ",") &amp; IF(ISBLANK(AJ88),"",VLOOKUP(AJ88,ComboValue!$N$2:$O$68,2,FALSE) &amp; ",") &amp; IF(ISBLANK(AK88),"",VLOOKUP(AK88,ComboValue!$N$2:$O$68,2,FALSE) &amp; ",") &amp; IF(ISBLANK(AL88),"",VLOOKUP(AL88,ComboValue!$N$2:$O$68,2,FALSE) &amp; ",") &amp; IF(ISBLANK(AM88),"",VLOOKUP(AM88,ComboValue!$N$2:$O$68,2,FALSE) &amp; ",") &amp; IF(ISBLANK(AN88),"",VLOOKUP(AN88,ComboValue!$N$2:$O$68,2,FALSE) &amp; ",") &amp; IF(ISBLANK(AO88),"",VLOOKUP(AO88,ComboValue!$N$2:$O$68,2,FALSE) &amp; ",") &amp; IF(ISBLANK(AP88),"",VLOOKUP(AP88,ComboValue!$N$2:$O$68,2,FALSE) &amp; ",") &amp; IF(ISBLANK(AQ88),"",VLOOKUP(AQ88,ComboValue!$N$2:$O$68,2,FALSE) &amp; ",") &amp; IF(ISBLANK(AR88),"",VLOOKUP(AR88,ComboValue!$N$2:$O$68,2,FALSE) &amp; ",") &amp; IF(ISBLANK(AS88),"",VLOOKUP(AS88,ComboValue!$N$2:$O$68,2,FALSE) &amp; ",") &amp; IF(ISBLANK(AT88),"",VLOOKUP(AT88,ComboValue!$N$2:$O$68,2,FALSE) &amp; ",")</f>
        <v/>
      </c>
      <c r="AZ88" s="162" t="str">
        <f t="shared" si="46"/>
        <v/>
      </c>
      <c r="BA88" s="120"/>
      <c r="BB88" s="135" t="str">
        <f t="shared" si="47"/>
        <v/>
      </c>
      <c r="BC88" s="136" t="str">
        <f t="shared" si="48"/>
        <v/>
      </c>
      <c r="BD88" s="136" t="str">
        <f t="shared" si="49"/>
        <v/>
      </c>
      <c r="BE88" s="136" t="str">
        <f t="shared" si="50"/>
        <v/>
      </c>
      <c r="BF88" s="136" t="str">
        <f t="shared" si="51"/>
        <v/>
      </c>
      <c r="BG88" s="136" t="str">
        <f t="shared" si="52"/>
        <v/>
      </c>
      <c r="BH88" s="136" t="str">
        <f t="shared" si="53"/>
        <v/>
      </c>
      <c r="BI88" s="136" t="str">
        <f t="shared" si="54"/>
        <v/>
      </c>
      <c r="BJ88" s="136" t="str">
        <f t="shared" si="55"/>
        <v/>
      </c>
      <c r="BK88" s="136" t="str">
        <f t="shared" si="56"/>
        <v/>
      </c>
      <c r="BL88" s="136" t="str">
        <f t="shared" si="57"/>
        <v/>
      </c>
      <c r="BM88" s="136" t="str">
        <f t="shared" si="58"/>
        <v/>
      </c>
      <c r="BN88" s="136" t="str">
        <f t="shared" si="59"/>
        <v/>
      </c>
      <c r="BO88" s="136" t="str">
        <f t="shared" si="60"/>
        <v/>
      </c>
      <c r="BP88" s="136" t="str">
        <f t="shared" si="61"/>
        <v/>
      </c>
      <c r="BQ88" s="136" t="str">
        <f t="shared" si="62"/>
        <v/>
      </c>
      <c r="BR88" s="136" t="str">
        <f t="shared" si="63"/>
        <v/>
      </c>
      <c r="BS88" s="136" t="str">
        <f t="shared" si="64"/>
        <v/>
      </c>
      <c r="BT88" s="136" t="str">
        <f t="shared" si="65"/>
        <v/>
      </c>
      <c r="BU88" s="136" t="str">
        <f t="shared" si="66"/>
        <v/>
      </c>
      <c r="BV88" s="136" t="str">
        <f t="shared" si="67"/>
        <v/>
      </c>
      <c r="BW88" s="136" t="str">
        <f t="shared" si="68"/>
        <v/>
      </c>
      <c r="BX88" s="136" t="str">
        <f t="shared" si="69"/>
        <v/>
      </c>
      <c r="BY88" s="136" t="str">
        <f t="shared" si="70"/>
        <v/>
      </c>
      <c r="BZ88" s="136" t="str">
        <f t="shared" si="71"/>
        <v/>
      </c>
      <c r="CA88" s="137" t="str">
        <f t="shared" si="72"/>
        <v/>
      </c>
      <c r="CB88" s="135" t="str">
        <f t="shared" si="73"/>
        <v/>
      </c>
      <c r="CC88" s="136" t="str">
        <f t="shared" si="74"/>
        <v/>
      </c>
      <c r="CD88" s="136" t="str">
        <f t="shared" si="75"/>
        <v/>
      </c>
      <c r="CE88" s="136" t="str">
        <f t="shared" si="76"/>
        <v/>
      </c>
      <c r="CF88" s="136" t="str">
        <f t="shared" si="77"/>
        <v/>
      </c>
      <c r="CG88" s="136" t="str">
        <f t="shared" si="78"/>
        <v/>
      </c>
      <c r="CH88" s="136" t="str">
        <f t="shared" si="79"/>
        <v/>
      </c>
      <c r="CI88" s="136" t="str">
        <f t="shared" si="80"/>
        <v/>
      </c>
      <c r="CJ88" s="136" t="str">
        <f t="shared" si="81"/>
        <v/>
      </c>
      <c r="CK88" s="137" t="str">
        <f t="shared" si="82"/>
        <v/>
      </c>
      <c r="CL88" s="135" t="str">
        <f t="shared" si="83"/>
        <v/>
      </c>
      <c r="CM88" s="136" t="str">
        <f t="shared" si="84"/>
        <v/>
      </c>
      <c r="CN88" s="136" t="str">
        <f t="shared" si="85"/>
        <v/>
      </c>
      <c r="CO88" s="137" t="str">
        <f t="shared" si="86"/>
        <v/>
      </c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</row>
    <row r="89" spans="1:106" ht="17.399999999999999" thickTop="1" thickBot="1" x14ac:dyDescent="0.45">
      <c r="A89" s="7">
        <v>84</v>
      </c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0"/>
      <c r="M89" s="10"/>
      <c r="N89" s="10"/>
      <c r="O89" s="209" t="str">
        <f xml:space="preserve"> IF(ISBLANK(L89),"",VLOOKUP(L89,ComboValue!$E$3:$I$15,5,FALSE))</f>
        <v/>
      </c>
      <c r="P89" s="10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35" t="str">
        <f xml:space="preserve"> IF(ISBLANK(C89),"",VLOOKUP(C89,ComboValue!$B$2:$C$11,2,FALSE) &amp; ",") &amp; IF(ISBLANK(D89),"",VLOOKUP(D89,ComboValue!$B$2:$C$11,2,FALSE) &amp; ",") &amp; IF(ISBLANK(E89),"",VLOOKUP(E89,ComboValue!$B$2:$C$11,2,FALSE) &amp; ",") &amp; IF(ISBLANK(F89),"",VLOOKUP(F89,ComboValue!$B$2:$C$11,2,FALSE) &amp; ",") &amp; IF(ISBLANK(G89),"",VLOOKUP(G89,ComboValue!$B$2:$C$11,2,FALSE) &amp; ",") &amp; IF(ISBLANK(H89),"",VLOOKUP(H89,ComboValue!$B$2:$C$11,2,FALSE) &amp; ",") &amp; IF(ISBLANK(I89),"",VLOOKUP(I89,ComboValue!$B$2:$C$11,2,FALSE) &amp; ",") &amp; IF(ISBLANK(J89),"",VLOOKUP(J89,ComboValue!$B$2:$C$11,2,FALSE) &amp; ",") &amp; IF(ISBLANK(K89),"",VLOOKUP(K89,ComboValue!$B$2:$C$11,2,FALSE) &amp; ",")</f>
        <v/>
      </c>
      <c r="AV89" s="136" t="str">
        <f t="shared" si="45"/>
        <v>Tous_Nl</v>
      </c>
      <c r="AW89" s="136" t="str">
        <f>IF(ISBLANK(L89),"",VLOOKUP(L89,ComboValue!$E$2:$G$15,3,FALSE))</f>
        <v/>
      </c>
      <c r="AX89" s="136" t="str">
        <f>IF(ISBLANK(M89),"",VLOOKUP(M89,ComboValue!$K$2:$L$5,2,FALSE))</f>
        <v/>
      </c>
      <c r="AY89" s="161" t="str">
        <f>IF(ISBLANK(Q89),"",VLOOKUP(Q89,ComboValue!$N$2:$O$68,2,FALSE) &amp; ",") &amp; IF(ISBLANK(R89),"",VLOOKUP(R89,ComboValue!$N$2:$O$68,2,FALSE) &amp; ",") &amp; IF(ISBLANK(S89),"",VLOOKUP(S89,ComboValue!$N$2:$O$68,2,FALSE) &amp; ",") &amp; IF(ISBLANK(T89),"",VLOOKUP(T89,ComboValue!$N$2:$O$68,2,FALSE) &amp; ",") &amp; IF(ISBLANK(U89),"",VLOOKUP(U89,ComboValue!$N$2:$O$68,2,FALSE) &amp; ",") &amp; IF(ISBLANK(V89),"",VLOOKUP(V89,ComboValue!$N$2:$O$68,2,FALSE) &amp; ",") &amp; IF(ISBLANK(W89),"",VLOOKUP(W89,ComboValue!$N$2:$O$68,2,FALSE) &amp; ",") &amp; IF(ISBLANK(X89),"",VLOOKUP(X89,ComboValue!$N$2:$O$68,2,FALSE) &amp; ",") &amp; IF(ISBLANK(Y89),"",VLOOKUP(Y89,ComboValue!$N$2:$O$68,2,FALSE) &amp; ",") &amp; IF(ISBLANK(Z89),"",VLOOKUP(Z89,ComboValue!$N$2:$O$68,2,FALSE) &amp; ",") &amp; IF(ISBLANK(AA89),"",VLOOKUP(AA89,ComboValue!$N$2:$O$68,2,FALSE) &amp; ",") &amp; IF(ISBLANK(AB89),"",VLOOKUP(AB89,ComboValue!$N$2:$O$68,2,FALSE) &amp; ",") &amp; IF(ISBLANK(AC89),"",VLOOKUP(AC89,ComboValue!$N$2:$O$68,2,FALSE) &amp; ",") &amp; IF(ISBLANK(AD89),"",VLOOKUP(AD89,ComboValue!$N$2:$O$68,2,FALSE) &amp; ",") &amp; IF(ISBLANK(AE89),"",VLOOKUP(AE89,ComboValue!$N$2:$O$68,2,FALSE) &amp; ",") &amp; IF(ISBLANK(AF89),"",VLOOKUP(AF89,ComboValue!$N$2:$O$68,2,FALSE) &amp; ",") &amp; IF(ISBLANK(AG89),"",VLOOKUP(AG89,ComboValue!$N$2:$O$68,2,FALSE) &amp; ",") &amp; IF(ISBLANK(AH89),"",VLOOKUP(AH89,ComboValue!$N$2:$O$68,2,FALSE) &amp; ",") &amp; IF(ISBLANK(AI89),"",VLOOKUP(AI89,ComboValue!$N$2:$O$68,2,FALSE) &amp; ",") &amp; IF(ISBLANK(AJ89),"",VLOOKUP(AJ89,ComboValue!$N$2:$O$68,2,FALSE) &amp; ",") &amp; IF(ISBLANK(AK89),"",VLOOKUP(AK89,ComboValue!$N$2:$O$68,2,FALSE) &amp; ",") &amp; IF(ISBLANK(AL89),"",VLOOKUP(AL89,ComboValue!$N$2:$O$68,2,FALSE) &amp; ",") &amp; IF(ISBLANK(AM89),"",VLOOKUP(AM89,ComboValue!$N$2:$O$68,2,FALSE) &amp; ",") &amp; IF(ISBLANK(AN89),"",VLOOKUP(AN89,ComboValue!$N$2:$O$68,2,FALSE) &amp; ",") &amp; IF(ISBLANK(AO89),"",VLOOKUP(AO89,ComboValue!$N$2:$O$68,2,FALSE) &amp; ",") &amp; IF(ISBLANK(AP89),"",VLOOKUP(AP89,ComboValue!$N$2:$O$68,2,FALSE) &amp; ",") &amp; IF(ISBLANK(AQ89),"",VLOOKUP(AQ89,ComboValue!$N$2:$O$68,2,FALSE) &amp; ",") &amp; IF(ISBLANK(AR89),"",VLOOKUP(AR89,ComboValue!$N$2:$O$68,2,FALSE) &amp; ",") &amp; IF(ISBLANK(AS89),"",VLOOKUP(AS89,ComboValue!$N$2:$O$68,2,FALSE) &amp; ",") &amp; IF(ISBLANK(AT89),"",VLOOKUP(AT89,ComboValue!$N$2:$O$68,2,FALSE) &amp; ",")</f>
        <v/>
      </c>
      <c r="AZ89" s="162" t="str">
        <f t="shared" si="46"/>
        <v/>
      </c>
      <c r="BA89" s="120"/>
      <c r="BB89" s="135" t="str">
        <f t="shared" si="47"/>
        <v/>
      </c>
      <c r="BC89" s="136" t="str">
        <f t="shared" si="48"/>
        <v/>
      </c>
      <c r="BD89" s="136" t="str">
        <f t="shared" si="49"/>
        <v/>
      </c>
      <c r="BE89" s="136" t="str">
        <f t="shared" si="50"/>
        <v/>
      </c>
      <c r="BF89" s="136" t="str">
        <f t="shared" si="51"/>
        <v/>
      </c>
      <c r="BG89" s="136" t="str">
        <f t="shared" si="52"/>
        <v/>
      </c>
      <c r="BH89" s="136" t="str">
        <f t="shared" si="53"/>
        <v/>
      </c>
      <c r="BI89" s="136" t="str">
        <f t="shared" si="54"/>
        <v/>
      </c>
      <c r="BJ89" s="136" t="str">
        <f t="shared" si="55"/>
        <v/>
      </c>
      <c r="BK89" s="136" t="str">
        <f t="shared" si="56"/>
        <v/>
      </c>
      <c r="BL89" s="136" t="str">
        <f t="shared" si="57"/>
        <v/>
      </c>
      <c r="BM89" s="136" t="str">
        <f t="shared" si="58"/>
        <v/>
      </c>
      <c r="BN89" s="136" t="str">
        <f t="shared" si="59"/>
        <v/>
      </c>
      <c r="BO89" s="136" t="str">
        <f t="shared" si="60"/>
        <v/>
      </c>
      <c r="BP89" s="136" t="str">
        <f t="shared" si="61"/>
        <v/>
      </c>
      <c r="BQ89" s="136" t="str">
        <f t="shared" si="62"/>
        <v/>
      </c>
      <c r="BR89" s="136" t="str">
        <f t="shared" si="63"/>
        <v/>
      </c>
      <c r="BS89" s="136" t="str">
        <f t="shared" si="64"/>
        <v/>
      </c>
      <c r="BT89" s="136" t="str">
        <f t="shared" si="65"/>
        <v/>
      </c>
      <c r="BU89" s="136" t="str">
        <f t="shared" si="66"/>
        <v/>
      </c>
      <c r="BV89" s="136" t="str">
        <f t="shared" si="67"/>
        <v/>
      </c>
      <c r="BW89" s="136" t="str">
        <f t="shared" si="68"/>
        <v/>
      </c>
      <c r="BX89" s="136" t="str">
        <f t="shared" si="69"/>
        <v/>
      </c>
      <c r="BY89" s="136" t="str">
        <f t="shared" si="70"/>
        <v/>
      </c>
      <c r="BZ89" s="136" t="str">
        <f t="shared" si="71"/>
        <v/>
      </c>
      <c r="CA89" s="137" t="str">
        <f t="shared" si="72"/>
        <v/>
      </c>
      <c r="CB89" s="135" t="str">
        <f t="shared" si="73"/>
        <v/>
      </c>
      <c r="CC89" s="136" t="str">
        <f t="shared" si="74"/>
        <v/>
      </c>
      <c r="CD89" s="136" t="str">
        <f t="shared" si="75"/>
        <v/>
      </c>
      <c r="CE89" s="136" t="str">
        <f t="shared" si="76"/>
        <v/>
      </c>
      <c r="CF89" s="136" t="str">
        <f t="shared" si="77"/>
        <v/>
      </c>
      <c r="CG89" s="136" t="str">
        <f t="shared" si="78"/>
        <v/>
      </c>
      <c r="CH89" s="136" t="str">
        <f t="shared" si="79"/>
        <v/>
      </c>
      <c r="CI89" s="136" t="str">
        <f t="shared" si="80"/>
        <v/>
      </c>
      <c r="CJ89" s="136" t="str">
        <f t="shared" si="81"/>
        <v/>
      </c>
      <c r="CK89" s="137" t="str">
        <f t="shared" si="82"/>
        <v/>
      </c>
      <c r="CL89" s="135" t="str">
        <f t="shared" si="83"/>
        <v/>
      </c>
      <c r="CM89" s="136" t="str">
        <f t="shared" si="84"/>
        <v/>
      </c>
      <c r="CN89" s="136" t="str">
        <f t="shared" si="85"/>
        <v/>
      </c>
      <c r="CO89" s="137" t="str">
        <f t="shared" si="86"/>
        <v/>
      </c>
      <c r="CP89" s="120"/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</row>
    <row r="90" spans="1:106" ht="17.399999999999999" thickTop="1" thickBot="1" x14ac:dyDescent="0.45">
      <c r="A90" s="7">
        <v>85</v>
      </c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0"/>
      <c r="M90" s="10"/>
      <c r="N90" s="10"/>
      <c r="O90" s="209" t="str">
        <f xml:space="preserve"> IF(ISBLANK(L90),"",VLOOKUP(L90,ComboValue!$E$3:$I$15,5,FALSE))</f>
        <v/>
      </c>
      <c r="P90" s="10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35" t="str">
        <f xml:space="preserve"> IF(ISBLANK(C90),"",VLOOKUP(C90,ComboValue!$B$2:$C$11,2,FALSE) &amp; ",") &amp; IF(ISBLANK(D90),"",VLOOKUP(D90,ComboValue!$B$2:$C$11,2,FALSE) &amp; ",") &amp; IF(ISBLANK(E90),"",VLOOKUP(E90,ComboValue!$B$2:$C$11,2,FALSE) &amp; ",") &amp; IF(ISBLANK(F90),"",VLOOKUP(F90,ComboValue!$B$2:$C$11,2,FALSE) &amp; ",") &amp; IF(ISBLANK(G90),"",VLOOKUP(G90,ComboValue!$B$2:$C$11,2,FALSE) &amp; ",") &amp; IF(ISBLANK(H90),"",VLOOKUP(H90,ComboValue!$B$2:$C$11,2,FALSE) &amp; ",") &amp; IF(ISBLANK(I90),"",VLOOKUP(I90,ComboValue!$B$2:$C$11,2,FALSE) &amp; ",") &amp; IF(ISBLANK(J90),"",VLOOKUP(J90,ComboValue!$B$2:$C$11,2,FALSE) &amp; ",") &amp; IF(ISBLANK(K90),"",VLOOKUP(K90,ComboValue!$B$2:$C$11,2,FALSE) &amp; ",")</f>
        <v/>
      </c>
      <c r="AV90" s="136" t="str">
        <f t="shared" si="45"/>
        <v>Tous_Nl</v>
      </c>
      <c r="AW90" s="136" t="str">
        <f>IF(ISBLANK(L90),"",VLOOKUP(L90,ComboValue!$E$2:$G$15,3,FALSE))</f>
        <v/>
      </c>
      <c r="AX90" s="136" t="str">
        <f>IF(ISBLANK(M90),"",VLOOKUP(M90,ComboValue!$K$2:$L$5,2,FALSE))</f>
        <v/>
      </c>
      <c r="AY90" s="161" t="str">
        <f>IF(ISBLANK(Q90),"",VLOOKUP(Q90,ComboValue!$N$2:$O$68,2,FALSE) &amp; ",") &amp; IF(ISBLANK(R90),"",VLOOKUP(R90,ComboValue!$N$2:$O$68,2,FALSE) &amp; ",") &amp; IF(ISBLANK(S90),"",VLOOKUP(S90,ComboValue!$N$2:$O$68,2,FALSE) &amp; ",") &amp; IF(ISBLANK(T90),"",VLOOKUP(T90,ComboValue!$N$2:$O$68,2,FALSE) &amp; ",") &amp; IF(ISBLANK(U90),"",VLOOKUP(U90,ComboValue!$N$2:$O$68,2,FALSE) &amp; ",") &amp; IF(ISBLANK(V90),"",VLOOKUP(V90,ComboValue!$N$2:$O$68,2,FALSE) &amp; ",") &amp; IF(ISBLANK(W90),"",VLOOKUP(W90,ComboValue!$N$2:$O$68,2,FALSE) &amp; ",") &amp; IF(ISBLANK(X90),"",VLOOKUP(X90,ComboValue!$N$2:$O$68,2,FALSE) &amp; ",") &amp; IF(ISBLANK(Y90),"",VLOOKUP(Y90,ComboValue!$N$2:$O$68,2,FALSE) &amp; ",") &amp; IF(ISBLANK(Z90),"",VLOOKUP(Z90,ComboValue!$N$2:$O$68,2,FALSE) &amp; ",") &amp; IF(ISBLANK(AA90),"",VLOOKUP(AA90,ComboValue!$N$2:$O$68,2,FALSE) &amp; ",") &amp; IF(ISBLANK(AB90),"",VLOOKUP(AB90,ComboValue!$N$2:$O$68,2,FALSE) &amp; ",") &amp; IF(ISBLANK(AC90),"",VLOOKUP(AC90,ComboValue!$N$2:$O$68,2,FALSE) &amp; ",") &amp; IF(ISBLANK(AD90),"",VLOOKUP(AD90,ComboValue!$N$2:$O$68,2,FALSE) &amp; ",") &amp; IF(ISBLANK(AE90),"",VLOOKUP(AE90,ComboValue!$N$2:$O$68,2,FALSE) &amp; ",") &amp; IF(ISBLANK(AF90),"",VLOOKUP(AF90,ComboValue!$N$2:$O$68,2,FALSE) &amp; ",") &amp; IF(ISBLANK(AG90),"",VLOOKUP(AG90,ComboValue!$N$2:$O$68,2,FALSE) &amp; ",") &amp; IF(ISBLANK(AH90),"",VLOOKUP(AH90,ComboValue!$N$2:$O$68,2,FALSE) &amp; ",") &amp; IF(ISBLANK(AI90),"",VLOOKUP(AI90,ComboValue!$N$2:$O$68,2,FALSE) &amp; ",") &amp; IF(ISBLANK(AJ90),"",VLOOKUP(AJ90,ComboValue!$N$2:$O$68,2,FALSE) &amp; ",") &amp; IF(ISBLANK(AK90),"",VLOOKUP(AK90,ComboValue!$N$2:$O$68,2,FALSE) &amp; ",") &amp; IF(ISBLANK(AL90),"",VLOOKUP(AL90,ComboValue!$N$2:$O$68,2,FALSE) &amp; ",") &amp; IF(ISBLANK(AM90),"",VLOOKUP(AM90,ComboValue!$N$2:$O$68,2,FALSE) &amp; ",") &amp; IF(ISBLANK(AN90),"",VLOOKUP(AN90,ComboValue!$N$2:$O$68,2,FALSE) &amp; ",") &amp; IF(ISBLANK(AO90),"",VLOOKUP(AO90,ComboValue!$N$2:$O$68,2,FALSE) &amp; ",") &amp; IF(ISBLANK(AP90),"",VLOOKUP(AP90,ComboValue!$N$2:$O$68,2,FALSE) &amp; ",") &amp; IF(ISBLANK(AQ90),"",VLOOKUP(AQ90,ComboValue!$N$2:$O$68,2,FALSE) &amp; ",") &amp; IF(ISBLANK(AR90),"",VLOOKUP(AR90,ComboValue!$N$2:$O$68,2,FALSE) &amp; ",") &amp; IF(ISBLANK(AS90),"",VLOOKUP(AS90,ComboValue!$N$2:$O$68,2,FALSE) &amp; ",") &amp; IF(ISBLANK(AT90),"",VLOOKUP(AT90,ComboValue!$N$2:$O$68,2,FALSE) &amp; ",")</f>
        <v/>
      </c>
      <c r="AZ90" s="162" t="str">
        <f t="shared" si="46"/>
        <v/>
      </c>
      <c r="BA90" s="120"/>
      <c r="BB90" s="135" t="str">
        <f t="shared" si="47"/>
        <v/>
      </c>
      <c r="BC90" s="136" t="str">
        <f t="shared" si="48"/>
        <v/>
      </c>
      <c r="BD90" s="136" t="str">
        <f t="shared" si="49"/>
        <v/>
      </c>
      <c r="BE90" s="136" t="str">
        <f t="shared" si="50"/>
        <v/>
      </c>
      <c r="BF90" s="136" t="str">
        <f t="shared" si="51"/>
        <v/>
      </c>
      <c r="BG90" s="136" t="str">
        <f t="shared" si="52"/>
        <v/>
      </c>
      <c r="BH90" s="136" t="str">
        <f t="shared" si="53"/>
        <v/>
      </c>
      <c r="BI90" s="136" t="str">
        <f t="shared" si="54"/>
        <v/>
      </c>
      <c r="BJ90" s="136" t="str">
        <f t="shared" si="55"/>
        <v/>
      </c>
      <c r="BK90" s="136" t="str">
        <f t="shared" si="56"/>
        <v/>
      </c>
      <c r="BL90" s="136" t="str">
        <f t="shared" si="57"/>
        <v/>
      </c>
      <c r="BM90" s="136" t="str">
        <f t="shared" si="58"/>
        <v/>
      </c>
      <c r="BN90" s="136" t="str">
        <f t="shared" si="59"/>
        <v/>
      </c>
      <c r="BO90" s="136" t="str">
        <f t="shared" si="60"/>
        <v/>
      </c>
      <c r="BP90" s="136" t="str">
        <f t="shared" si="61"/>
        <v/>
      </c>
      <c r="BQ90" s="136" t="str">
        <f t="shared" si="62"/>
        <v/>
      </c>
      <c r="BR90" s="136" t="str">
        <f t="shared" si="63"/>
        <v/>
      </c>
      <c r="BS90" s="136" t="str">
        <f t="shared" si="64"/>
        <v/>
      </c>
      <c r="BT90" s="136" t="str">
        <f t="shared" si="65"/>
        <v/>
      </c>
      <c r="BU90" s="136" t="str">
        <f t="shared" si="66"/>
        <v/>
      </c>
      <c r="BV90" s="136" t="str">
        <f t="shared" si="67"/>
        <v/>
      </c>
      <c r="BW90" s="136" t="str">
        <f t="shared" si="68"/>
        <v/>
      </c>
      <c r="BX90" s="136" t="str">
        <f t="shared" si="69"/>
        <v/>
      </c>
      <c r="BY90" s="136" t="str">
        <f t="shared" si="70"/>
        <v/>
      </c>
      <c r="BZ90" s="136" t="str">
        <f t="shared" si="71"/>
        <v/>
      </c>
      <c r="CA90" s="137" t="str">
        <f t="shared" si="72"/>
        <v/>
      </c>
      <c r="CB90" s="135" t="str">
        <f t="shared" si="73"/>
        <v/>
      </c>
      <c r="CC90" s="136" t="str">
        <f t="shared" si="74"/>
        <v/>
      </c>
      <c r="CD90" s="136" t="str">
        <f t="shared" si="75"/>
        <v/>
      </c>
      <c r="CE90" s="136" t="str">
        <f t="shared" si="76"/>
        <v/>
      </c>
      <c r="CF90" s="136" t="str">
        <f t="shared" si="77"/>
        <v/>
      </c>
      <c r="CG90" s="136" t="str">
        <f t="shared" si="78"/>
        <v/>
      </c>
      <c r="CH90" s="136" t="str">
        <f t="shared" si="79"/>
        <v/>
      </c>
      <c r="CI90" s="136" t="str">
        <f t="shared" si="80"/>
        <v/>
      </c>
      <c r="CJ90" s="136" t="str">
        <f t="shared" si="81"/>
        <v/>
      </c>
      <c r="CK90" s="137" t="str">
        <f t="shared" si="82"/>
        <v/>
      </c>
      <c r="CL90" s="135" t="str">
        <f t="shared" si="83"/>
        <v/>
      </c>
      <c r="CM90" s="136" t="str">
        <f t="shared" si="84"/>
        <v/>
      </c>
      <c r="CN90" s="136" t="str">
        <f t="shared" si="85"/>
        <v/>
      </c>
      <c r="CO90" s="137" t="str">
        <f t="shared" si="86"/>
        <v/>
      </c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</row>
    <row r="91" spans="1:106" ht="17.399999999999999" thickTop="1" thickBot="1" x14ac:dyDescent="0.45">
      <c r="A91" s="7">
        <v>86</v>
      </c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0"/>
      <c r="M91" s="10"/>
      <c r="N91" s="10"/>
      <c r="O91" s="209" t="str">
        <f xml:space="preserve"> IF(ISBLANK(L91),"",VLOOKUP(L91,ComboValue!$E$3:$I$15,5,FALSE))</f>
        <v/>
      </c>
      <c r="P91" s="10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35" t="str">
        <f xml:space="preserve"> IF(ISBLANK(C91),"",VLOOKUP(C91,ComboValue!$B$2:$C$11,2,FALSE) &amp; ",") &amp; IF(ISBLANK(D91),"",VLOOKUP(D91,ComboValue!$B$2:$C$11,2,FALSE) &amp; ",") &amp; IF(ISBLANK(E91),"",VLOOKUP(E91,ComboValue!$B$2:$C$11,2,FALSE) &amp; ",") &amp; IF(ISBLANK(F91),"",VLOOKUP(F91,ComboValue!$B$2:$C$11,2,FALSE) &amp; ",") &amp; IF(ISBLANK(G91),"",VLOOKUP(G91,ComboValue!$B$2:$C$11,2,FALSE) &amp; ",") &amp; IF(ISBLANK(H91),"",VLOOKUP(H91,ComboValue!$B$2:$C$11,2,FALSE) &amp; ",") &amp; IF(ISBLANK(I91),"",VLOOKUP(I91,ComboValue!$B$2:$C$11,2,FALSE) &amp; ",") &amp; IF(ISBLANK(J91),"",VLOOKUP(J91,ComboValue!$B$2:$C$11,2,FALSE) &amp; ",") &amp; IF(ISBLANK(K91),"",VLOOKUP(K91,ComboValue!$B$2:$C$11,2,FALSE) &amp; ",")</f>
        <v/>
      </c>
      <c r="AV91" s="136" t="str">
        <f t="shared" si="45"/>
        <v>Tous_Nl</v>
      </c>
      <c r="AW91" s="136" t="str">
        <f>IF(ISBLANK(L91),"",VLOOKUP(L91,ComboValue!$E$2:$G$15,3,FALSE))</f>
        <v/>
      </c>
      <c r="AX91" s="136" t="str">
        <f>IF(ISBLANK(M91),"",VLOOKUP(M91,ComboValue!$K$2:$L$5,2,FALSE))</f>
        <v/>
      </c>
      <c r="AY91" s="161" t="str">
        <f>IF(ISBLANK(Q91),"",VLOOKUP(Q91,ComboValue!$N$2:$O$68,2,FALSE) &amp; ",") &amp; IF(ISBLANK(R91),"",VLOOKUP(R91,ComboValue!$N$2:$O$68,2,FALSE) &amp; ",") &amp; IF(ISBLANK(S91),"",VLOOKUP(S91,ComboValue!$N$2:$O$68,2,FALSE) &amp; ",") &amp; IF(ISBLANK(T91),"",VLOOKUP(T91,ComboValue!$N$2:$O$68,2,FALSE) &amp; ",") &amp; IF(ISBLANK(U91),"",VLOOKUP(U91,ComboValue!$N$2:$O$68,2,FALSE) &amp; ",") &amp; IF(ISBLANK(V91),"",VLOOKUP(V91,ComboValue!$N$2:$O$68,2,FALSE) &amp; ",") &amp; IF(ISBLANK(W91),"",VLOOKUP(W91,ComboValue!$N$2:$O$68,2,FALSE) &amp; ",") &amp; IF(ISBLANK(X91),"",VLOOKUP(X91,ComboValue!$N$2:$O$68,2,FALSE) &amp; ",") &amp; IF(ISBLANK(Y91),"",VLOOKUP(Y91,ComboValue!$N$2:$O$68,2,FALSE) &amp; ",") &amp; IF(ISBLANK(Z91),"",VLOOKUP(Z91,ComboValue!$N$2:$O$68,2,FALSE) &amp; ",") &amp; IF(ISBLANK(AA91),"",VLOOKUP(AA91,ComboValue!$N$2:$O$68,2,FALSE) &amp; ",") &amp; IF(ISBLANK(AB91),"",VLOOKUP(AB91,ComboValue!$N$2:$O$68,2,FALSE) &amp; ",") &amp; IF(ISBLANK(AC91),"",VLOOKUP(AC91,ComboValue!$N$2:$O$68,2,FALSE) &amp; ",") &amp; IF(ISBLANK(AD91),"",VLOOKUP(AD91,ComboValue!$N$2:$O$68,2,FALSE) &amp; ",") &amp; IF(ISBLANK(AE91),"",VLOOKUP(AE91,ComboValue!$N$2:$O$68,2,FALSE) &amp; ",") &amp; IF(ISBLANK(AF91),"",VLOOKUP(AF91,ComboValue!$N$2:$O$68,2,FALSE) &amp; ",") &amp; IF(ISBLANK(AG91),"",VLOOKUP(AG91,ComboValue!$N$2:$O$68,2,FALSE) &amp; ",") &amp; IF(ISBLANK(AH91),"",VLOOKUP(AH91,ComboValue!$N$2:$O$68,2,FALSE) &amp; ",") &amp; IF(ISBLANK(AI91),"",VLOOKUP(AI91,ComboValue!$N$2:$O$68,2,FALSE) &amp; ",") &amp; IF(ISBLANK(AJ91),"",VLOOKUP(AJ91,ComboValue!$N$2:$O$68,2,FALSE) &amp; ",") &amp; IF(ISBLANK(AK91),"",VLOOKUP(AK91,ComboValue!$N$2:$O$68,2,FALSE) &amp; ",") &amp; IF(ISBLANK(AL91),"",VLOOKUP(AL91,ComboValue!$N$2:$O$68,2,FALSE) &amp; ",") &amp; IF(ISBLANK(AM91),"",VLOOKUP(AM91,ComboValue!$N$2:$O$68,2,FALSE) &amp; ",") &amp; IF(ISBLANK(AN91),"",VLOOKUP(AN91,ComboValue!$N$2:$O$68,2,FALSE) &amp; ",") &amp; IF(ISBLANK(AO91),"",VLOOKUP(AO91,ComboValue!$N$2:$O$68,2,FALSE) &amp; ",") &amp; IF(ISBLANK(AP91),"",VLOOKUP(AP91,ComboValue!$N$2:$O$68,2,FALSE) &amp; ",") &amp; IF(ISBLANK(AQ91),"",VLOOKUP(AQ91,ComboValue!$N$2:$O$68,2,FALSE) &amp; ",") &amp; IF(ISBLANK(AR91),"",VLOOKUP(AR91,ComboValue!$N$2:$O$68,2,FALSE) &amp; ",") &amp; IF(ISBLANK(AS91),"",VLOOKUP(AS91,ComboValue!$N$2:$O$68,2,FALSE) &amp; ",") &amp; IF(ISBLANK(AT91),"",VLOOKUP(AT91,ComboValue!$N$2:$O$68,2,FALSE) &amp; ",")</f>
        <v/>
      </c>
      <c r="AZ91" s="162" t="str">
        <f t="shared" si="46"/>
        <v/>
      </c>
      <c r="BA91" s="120"/>
      <c r="BB91" s="135" t="str">
        <f t="shared" si="47"/>
        <v/>
      </c>
      <c r="BC91" s="136" t="str">
        <f t="shared" si="48"/>
        <v/>
      </c>
      <c r="BD91" s="136" t="str">
        <f t="shared" si="49"/>
        <v/>
      </c>
      <c r="BE91" s="136" t="str">
        <f t="shared" si="50"/>
        <v/>
      </c>
      <c r="BF91" s="136" t="str">
        <f t="shared" si="51"/>
        <v/>
      </c>
      <c r="BG91" s="136" t="str">
        <f t="shared" si="52"/>
        <v/>
      </c>
      <c r="BH91" s="136" t="str">
        <f t="shared" si="53"/>
        <v/>
      </c>
      <c r="BI91" s="136" t="str">
        <f t="shared" si="54"/>
        <v/>
      </c>
      <c r="BJ91" s="136" t="str">
        <f t="shared" si="55"/>
        <v/>
      </c>
      <c r="BK91" s="136" t="str">
        <f t="shared" si="56"/>
        <v/>
      </c>
      <c r="BL91" s="136" t="str">
        <f t="shared" si="57"/>
        <v/>
      </c>
      <c r="BM91" s="136" t="str">
        <f t="shared" si="58"/>
        <v/>
      </c>
      <c r="BN91" s="136" t="str">
        <f t="shared" si="59"/>
        <v/>
      </c>
      <c r="BO91" s="136" t="str">
        <f t="shared" si="60"/>
        <v/>
      </c>
      <c r="BP91" s="136" t="str">
        <f t="shared" si="61"/>
        <v/>
      </c>
      <c r="BQ91" s="136" t="str">
        <f t="shared" si="62"/>
        <v/>
      </c>
      <c r="BR91" s="136" t="str">
        <f t="shared" si="63"/>
        <v/>
      </c>
      <c r="BS91" s="136" t="str">
        <f t="shared" si="64"/>
        <v/>
      </c>
      <c r="BT91" s="136" t="str">
        <f t="shared" si="65"/>
        <v/>
      </c>
      <c r="BU91" s="136" t="str">
        <f t="shared" si="66"/>
        <v/>
      </c>
      <c r="BV91" s="136" t="str">
        <f t="shared" si="67"/>
        <v/>
      </c>
      <c r="BW91" s="136" t="str">
        <f t="shared" si="68"/>
        <v/>
      </c>
      <c r="BX91" s="136" t="str">
        <f t="shared" si="69"/>
        <v/>
      </c>
      <c r="BY91" s="136" t="str">
        <f t="shared" si="70"/>
        <v/>
      </c>
      <c r="BZ91" s="136" t="str">
        <f t="shared" si="71"/>
        <v/>
      </c>
      <c r="CA91" s="137" t="str">
        <f t="shared" si="72"/>
        <v/>
      </c>
      <c r="CB91" s="135" t="str">
        <f t="shared" si="73"/>
        <v/>
      </c>
      <c r="CC91" s="136" t="str">
        <f t="shared" si="74"/>
        <v/>
      </c>
      <c r="CD91" s="136" t="str">
        <f t="shared" si="75"/>
        <v/>
      </c>
      <c r="CE91" s="136" t="str">
        <f t="shared" si="76"/>
        <v/>
      </c>
      <c r="CF91" s="136" t="str">
        <f t="shared" si="77"/>
        <v/>
      </c>
      <c r="CG91" s="136" t="str">
        <f t="shared" si="78"/>
        <v/>
      </c>
      <c r="CH91" s="136" t="str">
        <f t="shared" si="79"/>
        <v/>
      </c>
      <c r="CI91" s="136" t="str">
        <f t="shared" si="80"/>
        <v/>
      </c>
      <c r="CJ91" s="136" t="str">
        <f t="shared" si="81"/>
        <v/>
      </c>
      <c r="CK91" s="137" t="str">
        <f t="shared" si="82"/>
        <v/>
      </c>
      <c r="CL91" s="135" t="str">
        <f t="shared" si="83"/>
        <v/>
      </c>
      <c r="CM91" s="136" t="str">
        <f t="shared" si="84"/>
        <v/>
      </c>
      <c r="CN91" s="136" t="str">
        <f t="shared" si="85"/>
        <v/>
      </c>
      <c r="CO91" s="137" t="str">
        <f t="shared" si="86"/>
        <v/>
      </c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</row>
    <row r="92" spans="1:106" ht="17.399999999999999" thickTop="1" thickBot="1" x14ac:dyDescent="0.45">
      <c r="A92" s="7">
        <v>87</v>
      </c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0"/>
      <c r="M92" s="10"/>
      <c r="N92" s="10"/>
      <c r="O92" s="209" t="str">
        <f xml:space="preserve"> IF(ISBLANK(L92),"",VLOOKUP(L92,ComboValue!$E$3:$I$15,5,FALSE))</f>
        <v/>
      </c>
      <c r="P92" s="10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35" t="str">
        <f xml:space="preserve"> IF(ISBLANK(C92),"",VLOOKUP(C92,ComboValue!$B$2:$C$11,2,FALSE) &amp; ",") &amp; IF(ISBLANK(D92),"",VLOOKUP(D92,ComboValue!$B$2:$C$11,2,FALSE) &amp; ",") &amp; IF(ISBLANK(E92),"",VLOOKUP(E92,ComboValue!$B$2:$C$11,2,FALSE) &amp; ",") &amp; IF(ISBLANK(F92),"",VLOOKUP(F92,ComboValue!$B$2:$C$11,2,FALSE) &amp; ",") &amp; IF(ISBLANK(G92),"",VLOOKUP(G92,ComboValue!$B$2:$C$11,2,FALSE) &amp; ",") &amp; IF(ISBLANK(H92),"",VLOOKUP(H92,ComboValue!$B$2:$C$11,2,FALSE) &amp; ",") &amp; IF(ISBLANK(I92),"",VLOOKUP(I92,ComboValue!$B$2:$C$11,2,FALSE) &amp; ",") &amp; IF(ISBLANK(J92),"",VLOOKUP(J92,ComboValue!$B$2:$C$11,2,FALSE) &amp; ",") &amp; IF(ISBLANK(K92),"",VLOOKUP(K92,ComboValue!$B$2:$C$11,2,FALSE) &amp; ",")</f>
        <v/>
      </c>
      <c r="AV92" s="136" t="str">
        <f t="shared" si="45"/>
        <v>Tous_Nl</v>
      </c>
      <c r="AW92" s="136" t="str">
        <f>IF(ISBLANK(L92),"",VLOOKUP(L92,ComboValue!$E$2:$G$15,3,FALSE))</f>
        <v/>
      </c>
      <c r="AX92" s="136" t="str">
        <f>IF(ISBLANK(M92),"",VLOOKUP(M92,ComboValue!$K$2:$L$5,2,FALSE))</f>
        <v/>
      </c>
      <c r="AY92" s="161" t="str">
        <f>IF(ISBLANK(Q92),"",VLOOKUP(Q92,ComboValue!$N$2:$O$68,2,FALSE) &amp; ",") &amp; IF(ISBLANK(R92),"",VLOOKUP(R92,ComboValue!$N$2:$O$68,2,FALSE) &amp; ",") &amp; IF(ISBLANK(S92),"",VLOOKUP(S92,ComboValue!$N$2:$O$68,2,FALSE) &amp; ",") &amp; IF(ISBLANK(T92),"",VLOOKUP(T92,ComboValue!$N$2:$O$68,2,FALSE) &amp; ",") &amp; IF(ISBLANK(U92),"",VLOOKUP(U92,ComboValue!$N$2:$O$68,2,FALSE) &amp; ",") &amp; IF(ISBLANK(V92),"",VLOOKUP(V92,ComboValue!$N$2:$O$68,2,FALSE) &amp; ",") &amp; IF(ISBLANK(W92),"",VLOOKUP(W92,ComboValue!$N$2:$O$68,2,FALSE) &amp; ",") &amp; IF(ISBLANK(X92),"",VLOOKUP(X92,ComboValue!$N$2:$O$68,2,FALSE) &amp; ",") &amp; IF(ISBLANK(Y92),"",VLOOKUP(Y92,ComboValue!$N$2:$O$68,2,FALSE) &amp; ",") &amp; IF(ISBLANK(Z92),"",VLOOKUP(Z92,ComboValue!$N$2:$O$68,2,FALSE) &amp; ",") &amp; IF(ISBLANK(AA92),"",VLOOKUP(AA92,ComboValue!$N$2:$O$68,2,FALSE) &amp; ",") &amp; IF(ISBLANK(AB92),"",VLOOKUP(AB92,ComboValue!$N$2:$O$68,2,FALSE) &amp; ",") &amp; IF(ISBLANK(AC92),"",VLOOKUP(AC92,ComboValue!$N$2:$O$68,2,FALSE) &amp; ",") &amp; IF(ISBLANK(AD92),"",VLOOKUP(AD92,ComboValue!$N$2:$O$68,2,FALSE) &amp; ",") &amp; IF(ISBLANK(AE92),"",VLOOKUP(AE92,ComboValue!$N$2:$O$68,2,FALSE) &amp; ",") &amp; IF(ISBLANK(AF92),"",VLOOKUP(AF92,ComboValue!$N$2:$O$68,2,FALSE) &amp; ",") &amp; IF(ISBLANK(AG92),"",VLOOKUP(AG92,ComboValue!$N$2:$O$68,2,FALSE) &amp; ",") &amp; IF(ISBLANK(AH92),"",VLOOKUP(AH92,ComboValue!$N$2:$O$68,2,FALSE) &amp; ",") &amp; IF(ISBLANK(AI92),"",VLOOKUP(AI92,ComboValue!$N$2:$O$68,2,FALSE) &amp; ",") &amp; IF(ISBLANK(AJ92),"",VLOOKUP(AJ92,ComboValue!$N$2:$O$68,2,FALSE) &amp; ",") &amp; IF(ISBLANK(AK92),"",VLOOKUP(AK92,ComboValue!$N$2:$O$68,2,FALSE) &amp; ",") &amp; IF(ISBLANK(AL92),"",VLOOKUP(AL92,ComboValue!$N$2:$O$68,2,FALSE) &amp; ",") &amp; IF(ISBLANK(AM92),"",VLOOKUP(AM92,ComboValue!$N$2:$O$68,2,FALSE) &amp; ",") &amp; IF(ISBLANK(AN92),"",VLOOKUP(AN92,ComboValue!$N$2:$O$68,2,FALSE) &amp; ",") &amp; IF(ISBLANK(AO92),"",VLOOKUP(AO92,ComboValue!$N$2:$O$68,2,FALSE) &amp; ",") &amp; IF(ISBLANK(AP92),"",VLOOKUP(AP92,ComboValue!$N$2:$O$68,2,FALSE) &amp; ",") &amp; IF(ISBLANK(AQ92),"",VLOOKUP(AQ92,ComboValue!$N$2:$O$68,2,FALSE) &amp; ",") &amp; IF(ISBLANK(AR92),"",VLOOKUP(AR92,ComboValue!$N$2:$O$68,2,FALSE) &amp; ",") &amp; IF(ISBLANK(AS92),"",VLOOKUP(AS92,ComboValue!$N$2:$O$68,2,FALSE) &amp; ",") &amp; IF(ISBLANK(AT92),"",VLOOKUP(AT92,ComboValue!$N$2:$O$68,2,FALSE) &amp; ",")</f>
        <v/>
      </c>
      <c r="AZ92" s="162" t="str">
        <f t="shared" si="46"/>
        <v/>
      </c>
      <c r="BA92" s="120"/>
      <c r="BB92" s="135" t="str">
        <f t="shared" si="47"/>
        <v/>
      </c>
      <c r="BC92" s="136" t="str">
        <f t="shared" si="48"/>
        <v/>
      </c>
      <c r="BD92" s="136" t="str">
        <f t="shared" si="49"/>
        <v/>
      </c>
      <c r="BE92" s="136" t="str">
        <f t="shared" si="50"/>
        <v/>
      </c>
      <c r="BF92" s="136" t="str">
        <f t="shared" si="51"/>
        <v/>
      </c>
      <c r="BG92" s="136" t="str">
        <f t="shared" si="52"/>
        <v/>
      </c>
      <c r="BH92" s="136" t="str">
        <f t="shared" si="53"/>
        <v/>
      </c>
      <c r="BI92" s="136" t="str">
        <f t="shared" si="54"/>
        <v/>
      </c>
      <c r="BJ92" s="136" t="str">
        <f t="shared" si="55"/>
        <v/>
      </c>
      <c r="BK92" s="136" t="str">
        <f t="shared" si="56"/>
        <v/>
      </c>
      <c r="BL92" s="136" t="str">
        <f t="shared" si="57"/>
        <v/>
      </c>
      <c r="BM92" s="136" t="str">
        <f t="shared" si="58"/>
        <v/>
      </c>
      <c r="BN92" s="136" t="str">
        <f t="shared" si="59"/>
        <v/>
      </c>
      <c r="BO92" s="136" t="str">
        <f t="shared" si="60"/>
        <v/>
      </c>
      <c r="BP92" s="136" t="str">
        <f t="shared" si="61"/>
        <v/>
      </c>
      <c r="BQ92" s="136" t="str">
        <f t="shared" si="62"/>
        <v/>
      </c>
      <c r="BR92" s="136" t="str">
        <f t="shared" si="63"/>
        <v/>
      </c>
      <c r="BS92" s="136" t="str">
        <f t="shared" si="64"/>
        <v/>
      </c>
      <c r="BT92" s="136" t="str">
        <f t="shared" si="65"/>
        <v/>
      </c>
      <c r="BU92" s="136" t="str">
        <f t="shared" si="66"/>
        <v/>
      </c>
      <c r="BV92" s="136" t="str">
        <f t="shared" si="67"/>
        <v/>
      </c>
      <c r="BW92" s="136" t="str">
        <f t="shared" si="68"/>
        <v/>
      </c>
      <c r="BX92" s="136" t="str">
        <f t="shared" si="69"/>
        <v/>
      </c>
      <c r="BY92" s="136" t="str">
        <f t="shared" si="70"/>
        <v/>
      </c>
      <c r="BZ92" s="136" t="str">
        <f t="shared" si="71"/>
        <v/>
      </c>
      <c r="CA92" s="137" t="str">
        <f t="shared" si="72"/>
        <v/>
      </c>
      <c r="CB92" s="135" t="str">
        <f t="shared" si="73"/>
        <v/>
      </c>
      <c r="CC92" s="136" t="str">
        <f t="shared" si="74"/>
        <v/>
      </c>
      <c r="CD92" s="136" t="str">
        <f t="shared" si="75"/>
        <v/>
      </c>
      <c r="CE92" s="136" t="str">
        <f t="shared" si="76"/>
        <v/>
      </c>
      <c r="CF92" s="136" t="str">
        <f t="shared" si="77"/>
        <v/>
      </c>
      <c r="CG92" s="136" t="str">
        <f t="shared" si="78"/>
        <v/>
      </c>
      <c r="CH92" s="136" t="str">
        <f t="shared" si="79"/>
        <v/>
      </c>
      <c r="CI92" s="136" t="str">
        <f t="shared" si="80"/>
        <v/>
      </c>
      <c r="CJ92" s="136" t="str">
        <f t="shared" si="81"/>
        <v/>
      </c>
      <c r="CK92" s="137" t="str">
        <f t="shared" si="82"/>
        <v/>
      </c>
      <c r="CL92" s="135" t="str">
        <f t="shared" si="83"/>
        <v/>
      </c>
      <c r="CM92" s="136" t="str">
        <f t="shared" si="84"/>
        <v/>
      </c>
      <c r="CN92" s="136" t="str">
        <f t="shared" si="85"/>
        <v/>
      </c>
      <c r="CO92" s="137" t="str">
        <f t="shared" si="86"/>
        <v/>
      </c>
      <c r="CP92" s="120"/>
      <c r="CQ92" s="120"/>
      <c r="CR92" s="120"/>
      <c r="CS92" s="120"/>
      <c r="CT92" s="120"/>
      <c r="CU92" s="120"/>
      <c r="CV92" s="120"/>
      <c r="CW92" s="120"/>
      <c r="CX92" s="120"/>
      <c r="CY92" s="120"/>
      <c r="CZ92" s="120"/>
      <c r="DA92" s="120"/>
      <c r="DB92" s="120"/>
    </row>
    <row r="93" spans="1:106" ht="17.399999999999999" thickTop="1" thickBot="1" x14ac:dyDescent="0.45">
      <c r="A93" s="7">
        <v>88</v>
      </c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0"/>
      <c r="M93" s="10"/>
      <c r="N93" s="10"/>
      <c r="O93" s="209" t="str">
        <f xml:space="preserve"> IF(ISBLANK(L93),"",VLOOKUP(L93,ComboValue!$E$3:$I$15,5,FALSE))</f>
        <v/>
      </c>
      <c r="P93" s="10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35" t="str">
        <f xml:space="preserve"> IF(ISBLANK(C93),"",VLOOKUP(C93,ComboValue!$B$2:$C$11,2,FALSE) &amp; ",") &amp; IF(ISBLANK(D93),"",VLOOKUP(D93,ComboValue!$B$2:$C$11,2,FALSE) &amp; ",") &amp; IF(ISBLANK(E93),"",VLOOKUP(E93,ComboValue!$B$2:$C$11,2,FALSE) &amp; ",") &amp; IF(ISBLANK(F93),"",VLOOKUP(F93,ComboValue!$B$2:$C$11,2,FALSE) &amp; ",") &amp; IF(ISBLANK(G93),"",VLOOKUP(G93,ComboValue!$B$2:$C$11,2,FALSE) &amp; ",") &amp; IF(ISBLANK(H93),"",VLOOKUP(H93,ComboValue!$B$2:$C$11,2,FALSE) &amp; ",") &amp; IF(ISBLANK(I93),"",VLOOKUP(I93,ComboValue!$B$2:$C$11,2,FALSE) &amp; ",") &amp; IF(ISBLANK(J93),"",VLOOKUP(J93,ComboValue!$B$2:$C$11,2,FALSE) &amp; ",") &amp; IF(ISBLANK(K93),"",VLOOKUP(K93,ComboValue!$B$2:$C$11,2,FALSE) &amp; ",")</f>
        <v/>
      </c>
      <c r="AV93" s="136" t="str">
        <f t="shared" si="45"/>
        <v>Tous_Nl</v>
      </c>
      <c r="AW93" s="136" t="str">
        <f>IF(ISBLANK(L93),"",VLOOKUP(L93,ComboValue!$E$2:$G$15,3,FALSE))</f>
        <v/>
      </c>
      <c r="AX93" s="136" t="str">
        <f>IF(ISBLANK(M93),"",VLOOKUP(M93,ComboValue!$K$2:$L$5,2,FALSE))</f>
        <v/>
      </c>
      <c r="AY93" s="161" t="str">
        <f>IF(ISBLANK(Q93),"",VLOOKUP(Q93,ComboValue!$N$2:$O$68,2,FALSE) &amp; ",") &amp; IF(ISBLANK(R93),"",VLOOKUP(R93,ComboValue!$N$2:$O$68,2,FALSE) &amp; ",") &amp; IF(ISBLANK(S93),"",VLOOKUP(S93,ComboValue!$N$2:$O$68,2,FALSE) &amp; ",") &amp; IF(ISBLANK(T93),"",VLOOKUP(T93,ComboValue!$N$2:$O$68,2,FALSE) &amp; ",") &amp; IF(ISBLANK(U93),"",VLOOKUP(U93,ComboValue!$N$2:$O$68,2,FALSE) &amp; ",") &amp; IF(ISBLANK(V93),"",VLOOKUP(V93,ComboValue!$N$2:$O$68,2,FALSE) &amp; ",") &amp; IF(ISBLANK(W93),"",VLOOKUP(W93,ComboValue!$N$2:$O$68,2,FALSE) &amp; ",") &amp; IF(ISBLANK(X93),"",VLOOKUP(X93,ComboValue!$N$2:$O$68,2,FALSE) &amp; ",") &amp; IF(ISBLANK(Y93),"",VLOOKUP(Y93,ComboValue!$N$2:$O$68,2,FALSE) &amp; ",") &amp; IF(ISBLANK(Z93),"",VLOOKUP(Z93,ComboValue!$N$2:$O$68,2,FALSE) &amp; ",") &amp; IF(ISBLANK(AA93),"",VLOOKUP(AA93,ComboValue!$N$2:$O$68,2,FALSE) &amp; ",") &amp; IF(ISBLANK(AB93),"",VLOOKUP(AB93,ComboValue!$N$2:$O$68,2,FALSE) &amp; ",") &amp; IF(ISBLANK(AC93),"",VLOOKUP(AC93,ComboValue!$N$2:$O$68,2,FALSE) &amp; ",") &amp; IF(ISBLANK(AD93),"",VLOOKUP(AD93,ComboValue!$N$2:$O$68,2,FALSE) &amp; ",") &amp; IF(ISBLANK(AE93),"",VLOOKUP(AE93,ComboValue!$N$2:$O$68,2,FALSE) &amp; ",") &amp; IF(ISBLANK(AF93),"",VLOOKUP(AF93,ComboValue!$N$2:$O$68,2,FALSE) &amp; ",") &amp; IF(ISBLANK(AG93),"",VLOOKUP(AG93,ComboValue!$N$2:$O$68,2,FALSE) &amp; ",") &amp; IF(ISBLANK(AH93),"",VLOOKUP(AH93,ComboValue!$N$2:$O$68,2,FALSE) &amp; ",") &amp; IF(ISBLANK(AI93),"",VLOOKUP(AI93,ComboValue!$N$2:$O$68,2,FALSE) &amp; ",") &amp; IF(ISBLANK(AJ93),"",VLOOKUP(AJ93,ComboValue!$N$2:$O$68,2,FALSE) &amp; ",") &amp; IF(ISBLANK(AK93),"",VLOOKUP(AK93,ComboValue!$N$2:$O$68,2,FALSE) &amp; ",") &amp; IF(ISBLANK(AL93),"",VLOOKUP(AL93,ComboValue!$N$2:$O$68,2,FALSE) &amp; ",") &amp; IF(ISBLANK(AM93),"",VLOOKUP(AM93,ComboValue!$N$2:$O$68,2,FALSE) &amp; ",") &amp; IF(ISBLANK(AN93),"",VLOOKUP(AN93,ComboValue!$N$2:$O$68,2,FALSE) &amp; ",") &amp; IF(ISBLANK(AO93),"",VLOOKUP(AO93,ComboValue!$N$2:$O$68,2,FALSE) &amp; ",") &amp; IF(ISBLANK(AP93),"",VLOOKUP(AP93,ComboValue!$N$2:$O$68,2,FALSE) &amp; ",") &amp; IF(ISBLANK(AQ93),"",VLOOKUP(AQ93,ComboValue!$N$2:$O$68,2,FALSE) &amp; ",") &amp; IF(ISBLANK(AR93),"",VLOOKUP(AR93,ComboValue!$N$2:$O$68,2,FALSE) &amp; ",") &amp; IF(ISBLANK(AS93),"",VLOOKUP(AS93,ComboValue!$N$2:$O$68,2,FALSE) &amp; ",") &amp; IF(ISBLANK(AT93),"",VLOOKUP(AT93,ComboValue!$N$2:$O$68,2,FALSE) &amp; ",")</f>
        <v/>
      </c>
      <c r="AZ93" s="162" t="str">
        <f t="shared" si="46"/>
        <v/>
      </c>
      <c r="BA93" s="120"/>
      <c r="BB93" s="135" t="str">
        <f t="shared" si="47"/>
        <v/>
      </c>
      <c r="BC93" s="136" t="str">
        <f t="shared" si="48"/>
        <v/>
      </c>
      <c r="BD93" s="136" t="str">
        <f t="shared" si="49"/>
        <v/>
      </c>
      <c r="BE93" s="136" t="str">
        <f t="shared" si="50"/>
        <v/>
      </c>
      <c r="BF93" s="136" t="str">
        <f t="shared" si="51"/>
        <v/>
      </c>
      <c r="BG93" s="136" t="str">
        <f t="shared" si="52"/>
        <v/>
      </c>
      <c r="BH93" s="136" t="str">
        <f t="shared" si="53"/>
        <v/>
      </c>
      <c r="BI93" s="136" t="str">
        <f t="shared" si="54"/>
        <v/>
      </c>
      <c r="BJ93" s="136" t="str">
        <f t="shared" si="55"/>
        <v/>
      </c>
      <c r="BK93" s="136" t="str">
        <f t="shared" si="56"/>
        <v/>
      </c>
      <c r="BL93" s="136" t="str">
        <f t="shared" si="57"/>
        <v/>
      </c>
      <c r="BM93" s="136" t="str">
        <f t="shared" si="58"/>
        <v/>
      </c>
      <c r="BN93" s="136" t="str">
        <f t="shared" si="59"/>
        <v/>
      </c>
      <c r="BO93" s="136" t="str">
        <f t="shared" si="60"/>
        <v/>
      </c>
      <c r="BP93" s="136" t="str">
        <f t="shared" si="61"/>
        <v/>
      </c>
      <c r="BQ93" s="136" t="str">
        <f t="shared" si="62"/>
        <v/>
      </c>
      <c r="BR93" s="136" t="str">
        <f t="shared" si="63"/>
        <v/>
      </c>
      <c r="BS93" s="136" t="str">
        <f t="shared" si="64"/>
        <v/>
      </c>
      <c r="BT93" s="136" t="str">
        <f t="shared" si="65"/>
        <v/>
      </c>
      <c r="BU93" s="136" t="str">
        <f t="shared" si="66"/>
        <v/>
      </c>
      <c r="BV93" s="136" t="str">
        <f t="shared" si="67"/>
        <v/>
      </c>
      <c r="BW93" s="136" t="str">
        <f t="shared" si="68"/>
        <v/>
      </c>
      <c r="BX93" s="136" t="str">
        <f t="shared" si="69"/>
        <v/>
      </c>
      <c r="BY93" s="136" t="str">
        <f t="shared" si="70"/>
        <v/>
      </c>
      <c r="BZ93" s="136" t="str">
        <f t="shared" si="71"/>
        <v/>
      </c>
      <c r="CA93" s="137" t="str">
        <f t="shared" si="72"/>
        <v/>
      </c>
      <c r="CB93" s="135" t="str">
        <f t="shared" si="73"/>
        <v/>
      </c>
      <c r="CC93" s="136" t="str">
        <f t="shared" si="74"/>
        <v/>
      </c>
      <c r="CD93" s="136" t="str">
        <f t="shared" si="75"/>
        <v/>
      </c>
      <c r="CE93" s="136" t="str">
        <f t="shared" si="76"/>
        <v/>
      </c>
      <c r="CF93" s="136" t="str">
        <f t="shared" si="77"/>
        <v/>
      </c>
      <c r="CG93" s="136" t="str">
        <f t="shared" si="78"/>
        <v/>
      </c>
      <c r="CH93" s="136" t="str">
        <f t="shared" si="79"/>
        <v/>
      </c>
      <c r="CI93" s="136" t="str">
        <f t="shared" si="80"/>
        <v/>
      </c>
      <c r="CJ93" s="136" t="str">
        <f t="shared" si="81"/>
        <v/>
      </c>
      <c r="CK93" s="137" t="str">
        <f t="shared" si="82"/>
        <v/>
      </c>
      <c r="CL93" s="135" t="str">
        <f t="shared" si="83"/>
        <v/>
      </c>
      <c r="CM93" s="136" t="str">
        <f t="shared" si="84"/>
        <v/>
      </c>
      <c r="CN93" s="136" t="str">
        <f t="shared" si="85"/>
        <v/>
      </c>
      <c r="CO93" s="137" t="str">
        <f t="shared" si="86"/>
        <v/>
      </c>
      <c r="CP93" s="120"/>
      <c r="CQ93" s="120"/>
      <c r="CR93" s="120"/>
      <c r="CS93" s="120"/>
      <c r="CT93" s="120"/>
      <c r="CU93" s="120"/>
      <c r="CV93" s="120"/>
      <c r="CW93" s="120"/>
      <c r="CX93" s="120"/>
      <c r="CY93" s="120"/>
      <c r="CZ93" s="120"/>
      <c r="DA93" s="120"/>
      <c r="DB93" s="120"/>
    </row>
    <row r="94" spans="1:106" ht="17.399999999999999" thickTop="1" thickBot="1" x14ac:dyDescent="0.45">
      <c r="A94" s="7">
        <v>89</v>
      </c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0"/>
      <c r="M94" s="10"/>
      <c r="N94" s="10"/>
      <c r="O94" s="209" t="str">
        <f xml:space="preserve"> IF(ISBLANK(L94),"",VLOOKUP(L94,ComboValue!$E$3:$I$15,5,FALSE))</f>
        <v/>
      </c>
      <c r="P94" s="10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35" t="str">
        <f xml:space="preserve"> IF(ISBLANK(C94),"",VLOOKUP(C94,ComboValue!$B$2:$C$11,2,FALSE) &amp; ",") &amp; IF(ISBLANK(D94),"",VLOOKUP(D94,ComboValue!$B$2:$C$11,2,FALSE) &amp; ",") &amp; IF(ISBLANK(E94),"",VLOOKUP(E94,ComboValue!$B$2:$C$11,2,FALSE) &amp; ",") &amp; IF(ISBLANK(F94),"",VLOOKUP(F94,ComboValue!$B$2:$C$11,2,FALSE) &amp; ",") &amp; IF(ISBLANK(G94),"",VLOOKUP(G94,ComboValue!$B$2:$C$11,2,FALSE) &amp; ",") &amp; IF(ISBLANK(H94),"",VLOOKUP(H94,ComboValue!$B$2:$C$11,2,FALSE) &amp; ",") &amp; IF(ISBLANK(I94),"",VLOOKUP(I94,ComboValue!$B$2:$C$11,2,FALSE) &amp; ",") &amp; IF(ISBLANK(J94),"",VLOOKUP(J94,ComboValue!$B$2:$C$11,2,FALSE) &amp; ",") &amp; IF(ISBLANK(K94),"",VLOOKUP(K94,ComboValue!$B$2:$C$11,2,FALSE) &amp; ",")</f>
        <v/>
      </c>
      <c r="AV94" s="136" t="str">
        <f t="shared" si="45"/>
        <v>Tous_Nl</v>
      </c>
      <c r="AW94" s="136" t="str">
        <f>IF(ISBLANK(L94),"",VLOOKUP(L94,ComboValue!$E$2:$G$15,3,FALSE))</f>
        <v/>
      </c>
      <c r="AX94" s="136" t="str">
        <f>IF(ISBLANK(M94),"",VLOOKUP(M94,ComboValue!$K$2:$L$5,2,FALSE))</f>
        <v/>
      </c>
      <c r="AY94" s="161" t="str">
        <f>IF(ISBLANK(Q94),"",VLOOKUP(Q94,ComboValue!$N$2:$O$68,2,FALSE) &amp; ",") &amp; IF(ISBLANK(R94),"",VLOOKUP(R94,ComboValue!$N$2:$O$68,2,FALSE) &amp; ",") &amp; IF(ISBLANK(S94),"",VLOOKUP(S94,ComboValue!$N$2:$O$68,2,FALSE) &amp; ",") &amp; IF(ISBLANK(T94),"",VLOOKUP(T94,ComboValue!$N$2:$O$68,2,FALSE) &amp; ",") &amp; IF(ISBLANK(U94),"",VLOOKUP(U94,ComboValue!$N$2:$O$68,2,FALSE) &amp; ",") &amp; IF(ISBLANK(V94),"",VLOOKUP(V94,ComboValue!$N$2:$O$68,2,FALSE) &amp; ",") &amp; IF(ISBLANK(W94),"",VLOOKUP(W94,ComboValue!$N$2:$O$68,2,FALSE) &amp; ",") &amp; IF(ISBLANK(X94),"",VLOOKUP(X94,ComboValue!$N$2:$O$68,2,FALSE) &amp; ",") &amp; IF(ISBLANK(Y94),"",VLOOKUP(Y94,ComboValue!$N$2:$O$68,2,FALSE) &amp; ",") &amp; IF(ISBLANK(Z94),"",VLOOKUP(Z94,ComboValue!$N$2:$O$68,2,FALSE) &amp; ",") &amp; IF(ISBLANK(AA94),"",VLOOKUP(AA94,ComboValue!$N$2:$O$68,2,FALSE) &amp; ",") &amp; IF(ISBLANK(AB94),"",VLOOKUP(AB94,ComboValue!$N$2:$O$68,2,FALSE) &amp; ",") &amp; IF(ISBLANK(AC94),"",VLOOKUP(AC94,ComboValue!$N$2:$O$68,2,FALSE) &amp; ",") &amp; IF(ISBLANK(AD94),"",VLOOKUP(AD94,ComboValue!$N$2:$O$68,2,FALSE) &amp; ",") &amp; IF(ISBLANK(AE94),"",VLOOKUP(AE94,ComboValue!$N$2:$O$68,2,FALSE) &amp; ",") &amp; IF(ISBLANK(AF94),"",VLOOKUP(AF94,ComboValue!$N$2:$O$68,2,FALSE) &amp; ",") &amp; IF(ISBLANK(AG94),"",VLOOKUP(AG94,ComboValue!$N$2:$O$68,2,FALSE) &amp; ",") &amp; IF(ISBLANK(AH94),"",VLOOKUP(AH94,ComboValue!$N$2:$O$68,2,FALSE) &amp; ",") &amp; IF(ISBLANK(AI94),"",VLOOKUP(AI94,ComboValue!$N$2:$O$68,2,FALSE) &amp; ",") &amp; IF(ISBLANK(AJ94),"",VLOOKUP(AJ94,ComboValue!$N$2:$O$68,2,FALSE) &amp; ",") &amp; IF(ISBLANK(AK94),"",VLOOKUP(AK94,ComboValue!$N$2:$O$68,2,FALSE) &amp; ",") &amp; IF(ISBLANK(AL94),"",VLOOKUP(AL94,ComboValue!$N$2:$O$68,2,FALSE) &amp; ",") &amp; IF(ISBLANK(AM94),"",VLOOKUP(AM94,ComboValue!$N$2:$O$68,2,FALSE) &amp; ",") &amp; IF(ISBLANK(AN94),"",VLOOKUP(AN94,ComboValue!$N$2:$O$68,2,FALSE) &amp; ",") &amp; IF(ISBLANK(AO94),"",VLOOKUP(AO94,ComboValue!$N$2:$O$68,2,FALSE) &amp; ",") &amp; IF(ISBLANK(AP94),"",VLOOKUP(AP94,ComboValue!$N$2:$O$68,2,FALSE) &amp; ",") &amp; IF(ISBLANK(AQ94),"",VLOOKUP(AQ94,ComboValue!$N$2:$O$68,2,FALSE) &amp; ",") &amp; IF(ISBLANK(AR94),"",VLOOKUP(AR94,ComboValue!$N$2:$O$68,2,FALSE) &amp; ",") &amp; IF(ISBLANK(AS94),"",VLOOKUP(AS94,ComboValue!$N$2:$O$68,2,FALSE) &amp; ",") &amp; IF(ISBLANK(AT94),"",VLOOKUP(AT94,ComboValue!$N$2:$O$68,2,FALSE) &amp; ",")</f>
        <v/>
      </c>
      <c r="AZ94" s="162" t="str">
        <f t="shared" si="46"/>
        <v/>
      </c>
      <c r="BA94" s="120"/>
      <c r="BB94" s="135" t="str">
        <f t="shared" si="47"/>
        <v/>
      </c>
      <c r="BC94" s="136" t="str">
        <f t="shared" si="48"/>
        <v/>
      </c>
      <c r="BD94" s="136" t="str">
        <f t="shared" si="49"/>
        <v/>
      </c>
      <c r="BE94" s="136" t="str">
        <f t="shared" si="50"/>
        <v/>
      </c>
      <c r="BF94" s="136" t="str">
        <f t="shared" si="51"/>
        <v/>
      </c>
      <c r="BG94" s="136" t="str">
        <f t="shared" si="52"/>
        <v/>
      </c>
      <c r="BH94" s="136" t="str">
        <f t="shared" si="53"/>
        <v/>
      </c>
      <c r="BI94" s="136" t="str">
        <f t="shared" si="54"/>
        <v/>
      </c>
      <c r="BJ94" s="136" t="str">
        <f t="shared" si="55"/>
        <v/>
      </c>
      <c r="BK94" s="136" t="str">
        <f t="shared" si="56"/>
        <v/>
      </c>
      <c r="BL94" s="136" t="str">
        <f t="shared" si="57"/>
        <v/>
      </c>
      <c r="BM94" s="136" t="str">
        <f t="shared" si="58"/>
        <v/>
      </c>
      <c r="BN94" s="136" t="str">
        <f t="shared" si="59"/>
        <v/>
      </c>
      <c r="BO94" s="136" t="str">
        <f t="shared" si="60"/>
        <v/>
      </c>
      <c r="BP94" s="136" t="str">
        <f t="shared" si="61"/>
        <v/>
      </c>
      <c r="BQ94" s="136" t="str">
        <f t="shared" si="62"/>
        <v/>
      </c>
      <c r="BR94" s="136" t="str">
        <f t="shared" si="63"/>
        <v/>
      </c>
      <c r="BS94" s="136" t="str">
        <f t="shared" si="64"/>
        <v/>
      </c>
      <c r="BT94" s="136" t="str">
        <f t="shared" si="65"/>
        <v/>
      </c>
      <c r="BU94" s="136" t="str">
        <f t="shared" si="66"/>
        <v/>
      </c>
      <c r="BV94" s="136" t="str">
        <f t="shared" si="67"/>
        <v/>
      </c>
      <c r="BW94" s="136" t="str">
        <f t="shared" si="68"/>
        <v/>
      </c>
      <c r="BX94" s="136" t="str">
        <f t="shared" si="69"/>
        <v/>
      </c>
      <c r="BY94" s="136" t="str">
        <f t="shared" si="70"/>
        <v/>
      </c>
      <c r="BZ94" s="136" t="str">
        <f t="shared" si="71"/>
        <v/>
      </c>
      <c r="CA94" s="137" t="str">
        <f t="shared" si="72"/>
        <v/>
      </c>
      <c r="CB94" s="135" t="str">
        <f t="shared" si="73"/>
        <v/>
      </c>
      <c r="CC94" s="136" t="str">
        <f t="shared" si="74"/>
        <v/>
      </c>
      <c r="CD94" s="136" t="str">
        <f t="shared" si="75"/>
        <v/>
      </c>
      <c r="CE94" s="136" t="str">
        <f t="shared" si="76"/>
        <v/>
      </c>
      <c r="CF94" s="136" t="str">
        <f t="shared" si="77"/>
        <v/>
      </c>
      <c r="CG94" s="136" t="str">
        <f t="shared" si="78"/>
        <v/>
      </c>
      <c r="CH94" s="136" t="str">
        <f t="shared" si="79"/>
        <v/>
      </c>
      <c r="CI94" s="136" t="str">
        <f t="shared" si="80"/>
        <v/>
      </c>
      <c r="CJ94" s="136" t="str">
        <f t="shared" si="81"/>
        <v/>
      </c>
      <c r="CK94" s="137" t="str">
        <f t="shared" si="82"/>
        <v/>
      </c>
      <c r="CL94" s="135" t="str">
        <f t="shared" si="83"/>
        <v/>
      </c>
      <c r="CM94" s="136" t="str">
        <f t="shared" si="84"/>
        <v/>
      </c>
      <c r="CN94" s="136" t="str">
        <f t="shared" si="85"/>
        <v/>
      </c>
      <c r="CO94" s="137" t="str">
        <f t="shared" si="86"/>
        <v/>
      </c>
      <c r="CP94" s="120"/>
      <c r="CQ94" s="120"/>
      <c r="CR94" s="120"/>
      <c r="CS94" s="120"/>
      <c r="CT94" s="120"/>
      <c r="CU94" s="120"/>
      <c r="CV94" s="120"/>
      <c r="CW94" s="120"/>
      <c r="CX94" s="120"/>
      <c r="CY94" s="120"/>
      <c r="CZ94" s="120"/>
      <c r="DA94" s="120"/>
      <c r="DB94" s="120"/>
    </row>
    <row r="95" spans="1:106" ht="17.399999999999999" thickTop="1" thickBot="1" x14ac:dyDescent="0.45">
      <c r="A95" s="7">
        <v>90</v>
      </c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0"/>
      <c r="M95" s="10"/>
      <c r="N95" s="10"/>
      <c r="O95" s="209" t="str">
        <f xml:space="preserve"> IF(ISBLANK(L95),"",VLOOKUP(L95,ComboValue!$E$3:$I$15,5,FALSE))</f>
        <v/>
      </c>
      <c r="P95" s="10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35" t="str">
        <f xml:space="preserve"> IF(ISBLANK(C95),"",VLOOKUP(C95,ComboValue!$B$2:$C$11,2,FALSE) &amp; ",") &amp; IF(ISBLANK(D95),"",VLOOKUP(D95,ComboValue!$B$2:$C$11,2,FALSE) &amp; ",") &amp; IF(ISBLANK(E95),"",VLOOKUP(E95,ComboValue!$B$2:$C$11,2,FALSE) &amp; ",") &amp; IF(ISBLANK(F95),"",VLOOKUP(F95,ComboValue!$B$2:$C$11,2,FALSE) &amp; ",") &amp; IF(ISBLANK(G95),"",VLOOKUP(G95,ComboValue!$B$2:$C$11,2,FALSE) &amp; ",") &amp; IF(ISBLANK(H95),"",VLOOKUP(H95,ComboValue!$B$2:$C$11,2,FALSE) &amp; ",") &amp; IF(ISBLANK(I95),"",VLOOKUP(I95,ComboValue!$B$2:$C$11,2,FALSE) &amp; ",") &amp; IF(ISBLANK(J95),"",VLOOKUP(J95,ComboValue!$B$2:$C$11,2,FALSE) &amp; ",") &amp; IF(ISBLANK(K95),"",VLOOKUP(K95,ComboValue!$B$2:$C$11,2,FALSE) &amp; ",")</f>
        <v/>
      </c>
      <c r="AV95" s="136" t="str">
        <f t="shared" si="45"/>
        <v>Tous_Nl</v>
      </c>
      <c r="AW95" s="136" t="str">
        <f>IF(ISBLANK(L95),"",VLOOKUP(L95,ComboValue!$E$2:$G$15,3,FALSE))</f>
        <v/>
      </c>
      <c r="AX95" s="136" t="str">
        <f>IF(ISBLANK(M95),"",VLOOKUP(M95,ComboValue!$K$2:$L$5,2,FALSE))</f>
        <v/>
      </c>
      <c r="AY95" s="161" t="str">
        <f>IF(ISBLANK(Q95),"",VLOOKUP(Q95,ComboValue!$N$2:$O$68,2,FALSE) &amp; ",") &amp; IF(ISBLANK(R95),"",VLOOKUP(R95,ComboValue!$N$2:$O$68,2,FALSE) &amp; ",") &amp; IF(ISBLANK(S95),"",VLOOKUP(S95,ComboValue!$N$2:$O$68,2,FALSE) &amp; ",") &amp; IF(ISBLANK(T95),"",VLOOKUP(T95,ComboValue!$N$2:$O$68,2,FALSE) &amp; ",") &amp; IF(ISBLANK(U95),"",VLOOKUP(U95,ComboValue!$N$2:$O$68,2,FALSE) &amp; ",") &amp; IF(ISBLANK(V95),"",VLOOKUP(V95,ComboValue!$N$2:$O$68,2,FALSE) &amp; ",") &amp; IF(ISBLANK(W95),"",VLOOKUP(W95,ComboValue!$N$2:$O$68,2,FALSE) &amp; ",") &amp; IF(ISBLANK(X95),"",VLOOKUP(X95,ComboValue!$N$2:$O$68,2,FALSE) &amp; ",") &amp; IF(ISBLANK(Y95),"",VLOOKUP(Y95,ComboValue!$N$2:$O$68,2,FALSE) &amp; ",") &amp; IF(ISBLANK(Z95),"",VLOOKUP(Z95,ComboValue!$N$2:$O$68,2,FALSE) &amp; ",") &amp; IF(ISBLANK(AA95),"",VLOOKUP(AA95,ComboValue!$N$2:$O$68,2,FALSE) &amp; ",") &amp; IF(ISBLANK(AB95),"",VLOOKUP(AB95,ComboValue!$N$2:$O$68,2,FALSE) &amp; ",") &amp; IF(ISBLANK(AC95),"",VLOOKUP(AC95,ComboValue!$N$2:$O$68,2,FALSE) &amp; ",") &amp; IF(ISBLANK(AD95),"",VLOOKUP(AD95,ComboValue!$N$2:$O$68,2,FALSE) &amp; ",") &amp; IF(ISBLANK(AE95),"",VLOOKUP(AE95,ComboValue!$N$2:$O$68,2,FALSE) &amp; ",") &amp; IF(ISBLANK(AF95),"",VLOOKUP(AF95,ComboValue!$N$2:$O$68,2,FALSE) &amp; ",") &amp; IF(ISBLANK(AG95),"",VLOOKUP(AG95,ComboValue!$N$2:$O$68,2,FALSE) &amp; ",") &amp; IF(ISBLANK(AH95),"",VLOOKUP(AH95,ComboValue!$N$2:$O$68,2,FALSE) &amp; ",") &amp; IF(ISBLANK(AI95),"",VLOOKUP(AI95,ComboValue!$N$2:$O$68,2,FALSE) &amp; ",") &amp; IF(ISBLANK(AJ95),"",VLOOKUP(AJ95,ComboValue!$N$2:$O$68,2,FALSE) &amp; ",") &amp; IF(ISBLANK(AK95),"",VLOOKUP(AK95,ComboValue!$N$2:$O$68,2,FALSE) &amp; ",") &amp; IF(ISBLANK(AL95),"",VLOOKUP(AL95,ComboValue!$N$2:$O$68,2,FALSE) &amp; ",") &amp; IF(ISBLANK(AM95),"",VLOOKUP(AM95,ComboValue!$N$2:$O$68,2,FALSE) &amp; ",") &amp; IF(ISBLANK(AN95),"",VLOOKUP(AN95,ComboValue!$N$2:$O$68,2,FALSE) &amp; ",") &amp; IF(ISBLANK(AO95),"",VLOOKUP(AO95,ComboValue!$N$2:$O$68,2,FALSE) &amp; ",") &amp; IF(ISBLANK(AP95),"",VLOOKUP(AP95,ComboValue!$N$2:$O$68,2,FALSE) &amp; ",") &amp; IF(ISBLANK(AQ95),"",VLOOKUP(AQ95,ComboValue!$N$2:$O$68,2,FALSE) &amp; ",") &amp; IF(ISBLANK(AR95),"",VLOOKUP(AR95,ComboValue!$N$2:$O$68,2,FALSE) &amp; ",") &amp; IF(ISBLANK(AS95),"",VLOOKUP(AS95,ComboValue!$N$2:$O$68,2,FALSE) &amp; ",") &amp; IF(ISBLANK(AT95),"",VLOOKUP(AT95,ComboValue!$N$2:$O$68,2,FALSE) &amp; ",")</f>
        <v/>
      </c>
      <c r="AZ95" s="162" t="str">
        <f t="shared" si="46"/>
        <v/>
      </c>
      <c r="BA95" s="120"/>
      <c r="BB95" s="135" t="str">
        <f t="shared" si="47"/>
        <v/>
      </c>
      <c r="BC95" s="136" t="str">
        <f t="shared" si="48"/>
        <v/>
      </c>
      <c r="BD95" s="136" t="str">
        <f t="shared" si="49"/>
        <v/>
      </c>
      <c r="BE95" s="136" t="str">
        <f t="shared" si="50"/>
        <v/>
      </c>
      <c r="BF95" s="136" t="str">
        <f t="shared" si="51"/>
        <v/>
      </c>
      <c r="BG95" s="136" t="str">
        <f t="shared" si="52"/>
        <v/>
      </c>
      <c r="BH95" s="136" t="str">
        <f t="shared" si="53"/>
        <v/>
      </c>
      <c r="BI95" s="136" t="str">
        <f t="shared" si="54"/>
        <v/>
      </c>
      <c r="BJ95" s="136" t="str">
        <f t="shared" si="55"/>
        <v/>
      </c>
      <c r="BK95" s="136" t="str">
        <f t="shared" si="56"/>
        <v/>
      </c>
      <c r="BL95" s="136" t="str">
        <f t="shared" si="57"/>
        <v/>
      </c>
      <c r="BM95" s="136" t="str">
        <f t="shared" si="58"/>
        <v/>
      </c>
      <c r="BN95" s="136" t="str">
        <f t="shared" si="59"/>
        <v/>
      </c>
      <c r="BO95" s="136" t="str">
        <f t="shared" si="60"/>
        <v/>
      </c>
      <c r="BP95" s="136" t="str">
        <f t="shared" si="61"/>
        <v/>
      </c>
      <c r="BQ95" s="136" t="str">
        <f t="shared" si="62"/>
        <v/>
      </c>
      <c r="BR95" s="136" t="str">
        <f t="shared" si="63"/>
        <v/>
      </c>
      <c r="BS95" s="136" t="str">
        <f t="shared" si="64"/>
        <v/>
      </c>
      <c r="BT95" s="136" t="str">
        <f t="shared" si="65"/>
        <v/>
      </c>
      <c r="BU95" s="136" t="str">
        <f t="shared" si="66"/>
        <v/>
      </c>
      <c r="BV95" s="136" t="str">
        <f t="shared" si="67"/>
        <v/>
      </c>
      <c r="BW95" s="136" t="str">
        <f t="shared" si="68"/>
        <v/>
      </c>
      <c r="BX95" s="136" t="str">
        <f t="shared" si="69"/>
        <v/>
      </c>
      <c r="BY95" s="136" t="str">
        <f t="shared" si="70"/>
        <v/>
      </c>
      <c r="BZ95" s="136" t="str">
        <f t="shared" si="71"/>
        <v/>
      </c>
      <c r="CA95" s="137" t="str">
        <f t="shared" si="72"/>
        <v/>
      </c>
      <c r="CB95" s="135" t="str">
        <f t="shared" si="73"/>
        <v/>
      </c>
      <c r="CC95" s="136" t="str">
        <f t="shared" si="74"/>
        <v/>
      </c>
      <c r="CD95" s="136" t="str">
        <f t="shared" si="75"/>
        <v/>
      </c>
      <c r="CE95" s="136" t="str">
        <f t="shared" si="76"/>
        <v/>
      </c>
      <c r="CF95" s="136" t="str">
        <f t="shared" si="77"/>
        <v/>
      </c>
      <c r="CG95" s="136" t="str">
        <f t="shared" si="78"/>
        <v/>
      </c>
      <c r="CH95" s="136" t="str">
        <f t="shared" si="79"/>
        <v/>
      </c>
      <c r="CI95" s="136" t="str">
        <f t="shared" si="80"/>
        <v/>
      </c>
      <c r="CJ95" s="136" t="str">
        <f t="shared" si="81"/>
        <v/>
      </c>
      <c r="CK95" s="137" t="str">
        <f t="shared" si="82"/>
        <v/>
      </c>
      <c r="CL95" s="135" t="str">
        <f t="shared" si="83"/>
        <v/>
      </c>
      <c r="CM95" s="136" t="str">
        <f t="shared" si="84"/>
        <v/>
      </c>
      <c r="CN95" s="136" t="str">
        <f t="shared" si="85"/>
        <v/>
      </c>
      <c r="CO95" s="137" t="str">
        <f t="shared" si="86"/>
        <v/>
      </c>
      <c r="CP95" s="120"/>
      <c r="CQ95" s="120"/>
      <c r="CR95" s="120"/>
      <c r="CS95" s="120"/>
      <c r="CT95" s="120"/>
      <c r="CU95" s="120"/>
      <c r="CV95" s="120"/>
      <c r="CW95" s="120"/>
      <c r="CX95" s="120"/>
      <c r="CY95" s="120"/>
      <c r="CZ95" s="120"/>
      <c r="DA95" s="120"/>
      <c r="DB95" s="120"/>
    </row>
    <row r="96" spans="1:106" ht="17.399999999999999" thickTop="1" thickBot="1" x14ac:dyDescent="0.45">
      <c r="A96" s="7">
        <v>91</v>
      </c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0"/>
      <c r="M96" s="10"/>
      <c r="N96" s="10"/>
      <c r="O96" s="209" t="str">
        <f xml:space="preserve"> IF(ISBLANK(L96),"",VLOOKUP(L96,ComboValue!$E$3:$I$15,5,FALSE))</f>
        <v/>
      </c>
      <c r="P96" s="10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35" t="str">
        <f xml:space="preserve"> IF(ISBLANK(C96),"",VLOOKUP(C96,ComboValue!$B$2:$C$11,2,FALSE) &amp; ",") &amp; IF(ISBLANK(D96),"",VLOOKUP(D96,ComboValue!$B$2:$C$11,2,FALSE) &amp; ",") &amp; IF(ISBLANK(E96),"",VLOOKUP(E96,ComboValue!$B$2:$C$11,2,FALSE) &amp; ",") &amp; IF(ISBLANK(F96),"",VLOOKUP(F96,ComboValue!$B$2:$C$11,2,FALSE) &amp; ",") &amp; IF(ISBLANK(G96),"",VLOOKUP(G96,ComboValue!$B$2:$C$11,2,FALSE) &amp; ",") &amp; IF(ISBLANK(H96),"",VLOOKUP(H96,ComboValue!$B$2:$C$11,2,FALSE) &amp; ",") &amp; IF(ISBLANK(I96),"",VLOOKUP(I96,ComboValue!$B$2:$C$11,2,FALSE) &amp; ",") &amp; IF(ISBLANK(J96),"",VLOOKUP(J96,ComboValue!$B$2:$C$11,2,FALSE) &amp; ",") &amp; IF(ISBLANK(K96),"",VLOOKUP(K96,ComboValue!$B$2:$C$11,2,FALSE) &amp; ",")</f>
        <v/>
      </c>
      <c r="AV96" s="136" t="str">
        <f t="shared" si="45"/>
        <v>Tous_Nl</v>
      </c>
      <c r="AW96" s="136" t="str">
        <f>IF(ISBLANK(L96),"",VLOOKUP(L96,ComboValue!$E$2:$G$15,3,FALSE))</f>
        <v/>
      </c>
      <c r="AX96" s="136" t="str">
        <f>IF(ISBLANK(M96),"",VLOOKUP(M96,ComboValue!$K$2:$L$5,2,FALSE))</f>
        <v/>
      </c>
      <c r="AY96" s="161" t="str">
        <f>IF(ISBLANK(Q96),"",VLOOKUP(Q96,ComboValue!$N$2:$O$68,2,FALSE) &amp; ",") &amp; IF(ISBLANK(R96),"",VLOOKUP(R96,ComboValue!$N$2:$O$68,2,FALSE) &amp; ",") &amp; IF(ISBLANK(S96),"",VLOOKUP(S96,ComboValue!$N$2:$O$68,2,FALSE) &amp; ",") &amp; IF(ISBLANK(T96),"",VLOOKUP(T96,ComboValue!$N$2:$O$68,2,FALSE) &amp; ",") &amp; IF(ISBLANK(U96),"",VLOOKUP(U96,ComboValue!$N$2:$O$68,2,FALSE) &amp; ",") &amp; IF(ISBLANK(V96),"",VLOOKUP(V96,ComboValue!$N$2:$O$68,2,FALSE) &amp; ",") &amp; IF(ISBLANK(W96),"",VLOOKUP(W96,ComboValue!$N$2:$O$68,2,FALSE) &amp; ",") &amp; IF(ISBLANK(X96),"",VLOOKUP(X96,ComboValue!$N$2:$O$68,2,FALSE) &amp; ",") &amp; IF(ISBLANK(Y96),"",VLOOKUP(Y96,ComboValue!$N$2:$O$68,2,FALSE) &amp; ",") &amp; IF(ISBLANK(Z96),"",VLOOKUP(Z96,ComboValue!$N$2:$O$68,2,FALSE) &amp; ",") &amp; IF(ISBLANK(AA96),"",VLOOKUP(AA96,ComboValue!$N$2:$O$68,2,FALSE) &amp; ",") &amp; IF(ISBLANK(AB96),"",VLOOKUP(AB96,ComboValue!$N$2:$O$68,2,FALSE) &amp; ",") &amp; IF(ISBLANK(AC96),"",VLOOKUP(AC96,ComboValue!$N$2:$O$68,2,FALSE) &amp; ",") &amp; IF(ISBLANK(AD96),"",VLOOKUP(AD96,ComboValue!$N$2:$O$68,2,FALSE) &amp; ",") &amp; IF(ISBLANK(AE96),"",VLOOKUP(AE96,ComboValue!$N$2:$O$68,2,FALSE) &amp; ",") &amp; IF(ISBLANK(AF96),"",VLOOKUP(AF96,ComboValue!$N$2:$O$68,2,FALSE) &amp; ",") &amp; IF(ISBLANK(AG96),"",VLOOKUP(AG96,ComboValue!$N$2:$O$68,2,FALSE) &amp; ",") &amp; IF(ISBLANK(AH96),"",VLOOKUP(AH96,ComboValue!$N$2:$O$68,2,FALSE) &amp; ",") &amp; IF(ISBLANK(AI96),"",VLOOKUP(AI96,ComboValue!$N$2:$O$68,2,FALSE) &amp; ",") &amp; IF(ISBLANK(AJ96),"",VLOOKUP(AJ96,ComboValue!$N$2:$O$68,2,FALSE) &amp; ",") &amp; IF(ISBLANK(AK96),"",VLOOKUP(AK96,ComboValue!$N$2:$O$68,2,FALSE) &amp; ",") &amp; IF(ISBLANK(AL96),"",VLOOKUP(AL96,ComboValue!$N$2:$O$68,2,FALSE) &amp; ",") &amp; IF(ISBLANK(AM96),"",VLOOKUP(AM96,ComboValue!$N$2:$O$68,2,FALSE) &amp; ",") &amp; IF(ISBLANK(AN96),"",VLOOKUP(AN96,ComboValue!$N$2:$O$68,2,FALSE) &amp; ",") &amp; IF(ISBLANK(AO96),"",VLOOKUP(AO96,ComboValue!$N$2:$O$68,2,FALSE) &amp; ",") &amp; IF(ISBLANK(AP96),"",VLOOKUP(AP96,ComboValue!$N$2:$O$68,2,FALSE) &amp; ",") &amp; IF(ISBLANK(AQ96),"",VLOOKUP(AQ96,ComboValue!$N$2:$O$68,2,FALSE) &amp; ",") &amp; IF(ISBLANK(AR96),"",VLOOKUP(AR96,ComboValue!$N$2:$O$68,2,FALSE) &amp; ",") &amp; IF(ISBLANK(AS96),"",VLOOKUP(AS96,ComboValue!$N$2:$O$68,2,FALSE) &amp; ",") &amp; IF(ISBLANK(AT96),"",VLOOKUP(AT96,ComboValue!$N$2:$O$68,2,FALSE) &amp; ",")</f>
        <v/>
      </c>
      <c r="AZ96" s="162" t="str">
        <f t="shared" si="46"/>
        <v/>
      </c>
      <c r="BA96" s="120"/>
      <c r="BB96" s="135" t="str">
        <f t="shared" si="47"/>
        <v/>
      </c>
      <c r="BC96" s="136" t="str">
        <f t="shared" si="48"/>
        <v/>
      </c>
      <c r="BD96" s="136" t="str">
        <f t="shared" si="49"/>
        <v/>
      </c>
      <c r="BE96" s="136" t="str">
        <f t="shared" si="50"/>
        <v/>
      </c>
      <c r="BF96" s="136" t="str">
        <f t="shared" si="51"/>
        <v/>
      </c>
      <c r="BG96" s="136" t="str">
        <f t="shared" si="52"/>
        <v/>
      </c>
      <c r="BH96" s="136" t="str">
        <f t="shared" si="53"/>
        <v/>
      </c>
      <c r="BI96" s="136" t="str">
        <f t="shared" si="54"/>
        <v/>
      </c>
      <c r="BJ96" s="136" t="str">
        <f t="shared" si="55"/>
        <v/>
      </c>
      <c r="BK96" s="136" t="str">
        <f t="shared" si="56"/>
        <v/>
      </c>
      <c r="BL96" s="136" t="str">
        <f t="shared" si="57"/>
        <v/>
      </c>
      <c r="BM96" s="136" t="str">
        <f t="shared" si="58"/>
        <v/>
      </c>
      <c r="BN96" s="136" t="str">
        <f t="shared" si="59"/>
        <v/>
      </c>
      <c r="BO96" s="136" t="str">
        <f t="shared" si="60"/>
        <v/>
      </c>
      <c r="BP96" s="136" t="str">
        <f t="shared" si="61"/>
        <v/>
      </c>
      <c r="BQ96" s="136" t="str">
        <f t="shared" si="62"/>
        <v/>
      </c>
      <c r="BR96" s="136" t="str">
        <f t="shared" si="63"/>
        <v/>
      </c>
      <c r="BS96" s="136" t="str">
        <f t="shared" si="64"/>
        <v/>
      </c>
      <c r="BT96" s="136" t="str">
        <f t="shared" si="65"/>
        <v/>
      </c>
      <c r="BU96" s="136" t="str">
        <f t="shared" si="66"/>
        <v/>
      </c>
      <c r="BV96" s="136" t="str">
        <f t="shared" si="67"/>
        <v/>
      </c>
      <c r="BW96" s="136" t="str">
        <f t="shared" si="68"/>
        <v/>
      </c>
      <c r="BX96" s="136" t="str">
        <f t="shared" si="69"/>
        <v/>
      </c>
      <c r="BY96" s="136" t="str">
        <f t="shared" si="70"/>
        <v/>
      </c>
      <c r="BZ96" s="136" t="str">
        <f t="shared" si="71"/>
        <v/>
      </c>
      <c r="CA96" s="137" t="str">
        <f t="shared" si="72"/>
        <v/>
      </c>
      <c r="CB96" s="135" t="str">
        <f t="shared" si="73"/>
        <v/>
      </c>
      <c r="CC96" s="136" t="str">
        <f t="shared" si="74"/>
        <v/>
      </c>
      <c r="CD96" s="136" t="str">
        <f t="shared" si="75"/>
        <v/>
      </c>
      <c r="CE96" s="136" t="str">
        <f t="shared" si="76"/>
        <v/>
      </c>
      <c r="CF96" s="136" t="str">
        <f t="shared" si="77"/>
        <v/>
      </c>
      <c r="CG96" s="136" t="str">
        <f t="shared" si="78"/>
        <v/>
      </c>
      <c r="CH96" s="136" t="str">
        <f t="shared" si="79"/>
        <v/>
      </c>
      <c r="CI96" s="136" t="str">
        <f t="shared" si="80"/>
        <v/>
      </c>
      <c r="CJ96" s="136" t="str">
        <f t="shared" si="81"/>
        <v/>
      </c>
      <c r="CK96" s="137" t="str">
        <f t="shared" si="82"/>
        <v/>
      </c>
      <c r="CL96" s="135" t="str">
        <f t="shared" si="83"/>
        <v/>
      </c>
      <c r="CM96" s="136" t="str">
        <f t="shared" si="84"/>
        <v/>
      </c>
      <c r="CN96" s="136" t="str">
        <f t="shared" si="85"/>
        <v/>
      </c>
      <c r="CO96" s="137" t="str">
        <f t="shared" si="86"/>
        <v/>
      </c>
      <c r="CP96" s="120"/>
      <c r="CQ96" s="120"/>
      <c r="CR96" s="120"/>
      <c r="CS96" s="120"/>
      <c r="CT96" s="120"/>
      <c r="CU96" s="120"/>
      <c r="CV96" s="120"/>
      <c r="CW96" s="120"/>
      <c r="CX96" s="120"/>
      <c r="CY96" s="120"/>
      <c r="CZ96" s="120"/>
      <c r="DA96" s="120"/>
      <c r="DB96" s="120"/>
    </row>
    <row r="97" spans="1:106" ht="17.399999999999999" thickTop="1" thickBot="1" x14ac:dyDescent="0.45">
      <c r="A97" s="7">
        <v>92</v>
      </c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0"/>
      <c r="M97" s="10"/>
      <c r="N97" s="10"/>
      <c r="O97" s="209" t="str">
        <f xml:space="preserve"> IF(ISBLANK(L97),"",VLOOKUP(L97,ComboValue!$E$3:$I$15,5,FALSE))</f>
        <v/>
      </c>
      <c r="P97" s="10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35" t="str">
        <f xml:space="preserve"> IF(ISBLANK(C97),"",VLOOKUP(C97,ComboValue!$B$2:$C$11,2,FALSE) &amp; ",") &amp; IF(ISBLANK(D97),"",VLOOKUP(D97,ComboValue!$B$2:$C$11,2,FALSE) &amp; ",") &amp; IF(ISBLANK(E97),"",VLOOKUP(E97,ComboValue!$B$2:$C$11,2,FALSE) &amp; ",") &amp; IF(ISBLANK(F97),"",VLOOKUP(F97,ComboValue!$B$2:$C$11,2,FALSE) &amp; ",") &amp; IF(ISBLANK(G97),"",VLOOKUP(G97,ComboValue!$B$2:$C$11,2,FALSE) &amp; ",") &amp; IF(ISBLANK(H97),"",VLOOKUP(H97,ComboValue!$B$2:$C$11,2,FALSE) &amp; ",") &amp; IF(ISBLANK(I97),"",VLOOKUP(I97,ComboValue!$B$2:$C$11,2,FALSE) &amp; ",") &amp; IF(ISBLANK(J97),"",VLOOKUP(J97,ComboValue!$B$2:$C$11,2,FALSE) &amp; ",") &amp; IF(ISBLANK(K97),"",VLOOKUP(K97,ComboValue!$B$2:$C$11,2,FALSE) &amp; ",")</f>
        <v/>
      </c>
      <c r="AV97" s="136" t="str">
        <f t="shared" si="45"/>
        <v>Tous_Nl</v>
      </c>
      <c r="AW97" s="136" t="str">
        <f>IF(ISBLANK(L97),"",VLOOKUP(L97,ComboValue!$E$2:$G$15,3,FALSE))</f>
        <v/>
      </c>
      <c r="AX97" s="136" t="str">
        <f>IF(ISBLANK(M97),"",VLOOKUP(M97,ComboValue!$K$2:$L$5,2,FALSE))</f>
        <v/>
      </c>
      <c r="AY97" s="161" t="str">
        <f>IF(ISBLANK(Q97),"",VLOOKUP(Q97,ComboValue!$N$2:$O$68,2,FALSE) &amp; ",") &amp; IF(ISBLANK(R97),"",VLOOKUP(R97,ComboValue!$N$2:$O$68,2,FALSE) &amp; ",") &amp; IF(ISBLANK(S97),"",VLOOKUP(S97,ComboValue!$N$2:$O$68,2,FALSE) &amp; ",") &amp; IF(ISBLANK(T97),"",VLOOKUP(T97,ComboValue!$N$2:$O$68,2,FALSE) &amp; ",") &amp; IF(ISBLANK(U97),"",VLOOKUP(U97,ComboValue!$N$2:$O$68,2,FALSE) &amp; ",") &amp; IF(ISBLANK(V97),"",VLOOKUP(V97,ComboValue!$N$2:$O$68,2,FALSE) &amp; ",") &amp; IF(ISBLANK(W97),"",VLOOKUP(W97,ComboValue!$N$2:$O$68,2,FALSE) &amp; ",") &amp; IF(ISBLANK(X97),"",VLOOKUP(X97,ComboValue!$N$2:$O$68,2,FALSE) &amp; ",") &amp; IF(ISBLANK(Y97),"",VLOOKUP(Y97,ComboValue!$N$2:$O$68,2,FALSE) &amp; ",") &amp; IF(ISBLANK(Z97),"",VLOOKUP(Z97,ComboValue!$N$2:$O$68,2,FALSE) &amp; ",") &amp; IF(ISBLANK(AA97),"",VLOOKUP(AA97,ComboValue!$N$2:$O$68,2,FALSE) &amp; ",") &amp; IF(ISBLANK(AB97),"",VLOOKUP(AB97,ComboValue!$N$2:$O$68,2,FALSE) &amp; ",") &amp; IF(ISBLANK(AC97),"",VLOOKUP(AC97,ComboValue!$N$2:$O$68,2,FALSE) &amp; ",") &amp; IF(ISBLANK(AD97),"",VLOOKUP(AD97,ComboValue!$N$2:$O$68,2,FALSE) &amp; ",") &amp; IF(ISBLANK(AE97),"",VLOOKUP(AE97,ComboValue!$N$2:$O$68,2,FALSE) &amp; ",") &amp; IF(ISBLANK(AF97),"",VLOOKUP(AF97,ComboValue!$N$2:$O$68,2,FALSE) &amp; ",") &amp; IF(ISBLANK(AG97),"",VLOOKUP(AG97,ComboValue!$N$2:$O$68,2,FALSE) &amp; ",") &amp; IF(ISBLANK(AH97),"",VLOOKUP(AH97,ComboValue!$N$2:$O$68,2,FALSE) &amp; ",") &amp; IF(ISBLANK(AI97),"",VLOOKUP(AI97,ComboValue!$N$2:$O$68,2,FALSE) &amp; ",") &amp; IF(ISBLANK(AJ97),"",VLOOKUP(AJ97,ComboValue!$N$2:$O$68,2,FALSE) &amp; ",") &amp; IF(ISBLANK(AK97),"",VLOOKUP(AK97,ComboValue!$N$2:$O$68,2,FALSE) &amp; ",") &amp; IF(ISBLANK(AL97),"",VLOOKUP(AL97,ComboValue!$N$2:$O$68,2,FALSE) &amp; ",") &amp; IF(ISBLANK(AM97),"",VLOOKUP(AM97,ComboValue!$N$2:$O$68,2,FALSE) &amp; ",") &amp; IF(ISBLANK(AN97),"",VLOOKUP(AN97,ComboValue!$N$2:$O$68,2,FALSE) &amp; ",") &amp; IF(ISBLANK(AO97),"",VLOOKUP(AO97,ComboValue!$N$2:$O$68,2,FALSE) &amp; ",") &amp; IF(ISBLANK(AP97),"",VLOOKUP(AP97,ComboValue!$N$2:$O$68,2,FALSE) &amp; ",") &amp; IF(ISBLANK(AQ97),"",VLOOKUP(AQ97,ComboValue!$N$2:$O$68,2,FALSE) &amp; ",") &amp; IF(ISBLANK(AR97),"",VLOOKUP(AR97,ComboValue!$N$2:$O$68,2,FALSE) &amp; ",") &amp; IF(ISBLANK(AS97),"",VLOOKUP(AS97,ComboValue!$N$2:$O$68,2,FALSE) &amp; ",") &amp; IF(ISBLANK(AT97),"",VLOOKUP(AT97,ComboValue!$N$2:$O$68,2,FALSE) &amp; ",")</f>
        <v/>
      </c>
      <c r="AZ97" s="162" t="str">
        <f t="shared" si="46"/>
        <v/>
      </c>
      <c r="BA97" s="120"/>
      <c r="BB97" s="135" t="str">
        <f t="shared" si="47"/>
        <v/>
      </c>
      <c r="BC97" s="136" t="str">
        <f t="shared" si="48"/>
        <v/>
      </c>
      <c r="BD97" s="136" t="str">
        <f t="shared" si="49"/>
        <v/>
      </c>
      <c r="BE97" s="136" t="str">
        <f t="shared" si="50"/>
        <v/>
      </c>
      <c r="BF97" s="136" t="str">
        <f t="shared" si="51"/>
        <v/>
      </c>
      <c r="BG97" s="136" t="str">
        <f t="shared" si="52"/>
        <v/>
      </c>
      <c r="BH97" s="136" t="str">
        <f t="shared" si="53"/>
        <v/>
      </c>
      <c r="BI97" s="136" t="str">
        <f t="shared" si="54"/>
        <v/>
      </c>
      <c r="BJ97" s="136" t="str">
        <f t="shared" si="55"/>
        <v/>
      </c>
      <c r="BK97" s="136" t="str">
        <f t="shared" si="56"/>
        <v/>
      </c>
      <c r="BL97" s="136" t="str">
        <f t="shared" si="57"/>
        <v/>
      </c>
      <c r="BM97" s="136" t="str">
        <f t="shared" si="58"/>
        <v/>
      </c>
      <c r="BN97" s="136" t="str">
        <f t="shared" si="59"/>
        <v/>
      </c>
      <c r="BO97" s="136" t="str">
        <f t="shared" si="60"/>
        <v/>
      </c>
      <c r="BP97" s="136" t="str">
        <f t="shared" si="61"/>
        <v/>
      </c>
      <c r="BQ97" s="136" t="str">
        <f t="shared" si="62"/>
        <v/>
      </c>
      <c r="BR97" s="136" t="str">
        <f t="shared" si="63"/>
        <v/>
      </c>
      <c r="BS97" s="136" t="str">
        <f t="shared" si="64"/>
        <v/>
      </c>
      <c r="BT97" s="136" t="str">
        <f t="shared" si="65"/>
        <v/>
      </c>
      <c r="BU97" s="136" t="str">
        <f t="shared" si="66"/>
        <v/>
      </c>
      <c r="BV97" s="136" t="str">
        <f t="shared" si="67"/>
        <v/>
      </c>
      <c r="BW97" s="136" t="str">
        <f t="shared" si="68"/>
        <v/>
      </c>
      <c r="BX97" s="136" t="str">
        <f t="shared" si="69"/>
        <v/>
      </c>
      <c r="BY97" s="136" t="str">
        <f t="shared" si="70"/>
        <v/>
      </c>
      <c r="BZ97" s="136" t="str">
        <f t="shared" si="71"/>
        <v/>
      </c>
      <c r="CA97" s="137" t="str">
        <f t="shared" si="72"/>
        <v/>
      </c>
      <c r="CB97" s="135" t="str">
        <f t="shared" si="73"/>
        <v/>
      </c>
      <c r="CC97" s="136" t="str">
        <f t="shared" si="74"/>
        <v/>
      </c>
      <c r="CD97" s="136" t="str">
        <f t="shared" si="75"/>
        <v/>
      </c>
      <c r="CE97" s="136" t="str">
        <f t="shared" si="76"/>
        <v/>
      </c>
      <c r="CF97" s="136" t="str">
        <f t="shared" si="77"/>
        <v/>
      </c>
      <c r="CG97" s="136" t="str">
        <f t="shared" si="78"/>
        <v/>
      </c>
      <c r="CH97" s="136" t="str">
        <f t="shared" si="79"/>
        <v/>
      </c>
      <c r="CI97" s="136" t="str">
        <f t="shared" si="80"/>
        <v/>
      </c>
      <c r="CJ97" s="136" t="str">
        <f t="shared" si="81"/>
        <v/>
      </c>
      <c r="CK97" s="137" t="str">
        <f t="shared" si="82"/>
        <v/>
      </c>
      <c r="CL97" s="135" t="str">
        <f t="shared" si="83"/>
        <v/>
      </c>
      <c r="CM97" s="136" t="str">
        <f t="shared" si="84"/>
        <v/>
      </c>
      <c r="CN97" s="136" t="str">
        <f t="shared" si="85"/>
        <v/>
      </c>
      <c r="CO97" s="137" t="str">
        <f t="shared" si="86"/>
        <v/>
      </c>
      <c r="CP97" s="120"/>
      <c r="CQ97" s="120"/>
      <c r="CR97" s="120"/>
      <c r="CS97" s="120"/>
      <c r="CT97" s="120"/>
      <c r="CU97" s="120"/>
      <c r="CV97" s="120"/>
      <c r="CW97" s="120"/>
      <c r="CX97" s="120"/>
      <c r="CY97" s="120"/>
      <c r="CZ97" s="120"/>
      <c r="DA97" s="120"/>
      <c r="DB97" s="120"/>
    </row>
    <row r="98" spans="1:106" ht="17.399999999999999" thickTop="1" thickBot="1" x14ac:dyDescent="0.45">
      <c r="A98" s="7">
        <v>93</v>
      </c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0"/>
      <c r="M98" s="10"/>
      <c r="N98" s="10"/>
      <c r="O98" s="209" t="str">
        <f xml:space="preserve"> IF(ISBLANK(L98),"",VLOOKUP(L98,ComboValue!$E$3:$I$15,5,FALSE))</f>
        <v/>
      </c>
      <c r="P98" s="10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35" t="str">
        <f xml:space="preserve"> IF(ISBLANK(C98),"",VLOOKUP(C98,ComboValue!$B$2:$C$11,2,FALSE) &amp; ",") &amp; IF(ISBLANK(D98),"",VLOOKUP(D98,ComboValue!$B$2:$C$11,2,FALSE) &amp; ",") &amp; IF(ISBLANK(E98),"",VLOOKUP(E98,ComboValue!$B$2:$C$11,2,FALSE) &amp; ",") &amp; IF(ISBLANK(F98),"",VLOOKUP(F98,ComboValue!$B$2:$C$11,2,FALSE) &amp; ",") &amp; IF(ISBLANK(G98),"",VLOOKUP(G98,ComboValue!$B$2:$C$11,2,FALSE) &amp; ",") &amp; IF(ISBLANK(H98),"",VLOOKUP(H98,ComboValue!$B$2:$C$11,2,FALSE) &amp; ",") &amp; IF(ISBLANK(I98),"",VLOOKUP(I98,ComboValue!$B$2:$C$11,2,FALSE) &amp; ",") &amp; IF(ISBLANK(J98),"",VLOOKUP(J98,ComboValue!$B$2:$C$11,2,FALSE) &amp; ",") &amp; IF(ISBLANK(K98),"",VLOOKUP(K98,ComboValue!$B$2:$C$11,2,FALSE) &amp; ",")</f>
        <v/>
      </c>
      <c r="AV98" s="136" t="str">
        <f t="shared" si="45"/>
        <v>Tous_Nl</v>
      </c>
      <c r="AW98" s="136" t="str">
        <f>IF(ISBLANK(L98),"",VLOOKUP(L98,ComboValue!$E$2:$G$15,3,FALSE))</f>
        <v/>
      </c>
      <c r="AX98" s="136" t="str">
        <f>IF(ISBLANK(M98),"",VLOOKUP(M98,ComboValue!$K$2:$L$5,2,FALSE))</f>
        <v/>
      </c>
      <c r="AY98" s="161" t="str">
        <f>IF(ISBLANK(Q98),"",VLOOKUP(Q98,ComboValue!$N$2:$O$68,2,FALSE) &amp; ",") &amp; IF(ISBLANK(R98),"",VLOOKUP(R98,ComboValue!$N$2:$O$68,2,FALSE) &amp; ",") &amp; IF(ISBLANK(S98),"",VLOOKUP(S98,ComboValue!$N$2:$O$68,2,FALSE) &amp; ",") &amp; IF(ISBLANK(T98),"",VLOOKUP(T98,ComboValue!$N$2:$O$68,2,FALSE) &amp; ",") &amp; IF(ISBLANK(U98),"",VLOOKUP(U98,ComboValue!$N$2:$O$68,2,FALSE) &amp; ",") &amp; IF(ISBLANK(V98),"",VLOOKUP(V98,ComboValue!$N$2:$O$68,2,FALSE) &amp; ",") &amp; IF(ISBLANK(W98),"",VLOOKUP(W98,ComboValue!$N$2:$O$68,2,FALSE) &amp; ",") &amp; IF(ISBLANK(X98),"",VLOOKUP(X98,ComboValue!$N$2:$O$68,2,FALSE) &amp; ",") &amp; IF(ISBLANK(Y98),"",VLOOKUP(Y98,ComboValue!$N$2:$O$68,2,FALSE) &amp; ",") &amp; IF(ISBLANK(Z98),"",VLOOKUP(Z98,ComboValue!$N$2:$O$68,2,FALSE) &amp; ",") &amp; IF(ISBLANK(AA98),"",VLOOKUP(AA98,ComboValue!$N$2:$O$68,2,FALSE) &amp; ",") &amp; IF(ISBLANK(AB98),"",VLOOKUP(AB98,ComboValue!$N$2:$O$68,2,FALSE) &amp; ",") &amp; IF(ISBLANK(AC98),"",VLOOKUP(AC98,ComboValue!$N$2:$O$68,2,FALSE) &amp; ",") &amp; IF(ISBLANK(AD98),"",VLOOKUP(AD98,ComboValue!$N$2:$O$68,2,FALSE) &amp; ",") &amp; IF(ISBLANK(AE98),"",VLOOKUP(AE98,ComboValue!$N$2:$O$68,2,FALSE) &amp; ",") &amp; IF(ISBLANK(AF98),"",VLOOKUP(AF98,ComboValue!$N$2:$O$68,2,FALSE) &amp; ",") &amp; IF(ISBLANK(AG98),"",VLOOKUP(AG98,ComboValue!$N$2:$O$68,2,FALSE) &amp; ",") &amp; IF(ISBLANK(AH98),"",VLOOKUP(AH98,ComboValue!$N$2:$O$68,2,FALSE) &amp; ",") &amp; IF(ISBLANK(AI98),"",VLOOKUP(AI98,ComboValue!$N$2:$O$68,2,FALSE) &amp; ",") &amp; IF(ISBLANK(AJ98),"",VLOOKUP(AJ98,ComboValue!$N$2:$O$68,2,FALSE) &amp; ",") &amp; IF(ISBLANK(AK98),"",VLOOKUP(AK98,ComboValue!$N$2:$O$68,2,FALSE) &amp; ",") &amp; IF(ISBLANK(AL98),"",VLOOKUP(AL98,ComboValue!$N$2:$O$68,2,FALSE) &amp; ",") &amp; IF(ISBLANK(AM98),"",VLOOKUP(AM98,ComboValue!$N$2:$O$68,2,FALSE) &amp; ",") &amp; IF(ISBLANK(AN98),"",VLOOKUP(AN98,ComboValue!$N$2:$O$68,2,FALSE) &amp; ",") &amp; IF(ISBLANK(AO98),"",VLOOKUP(AO98,ComboValue!$N$2:$O$68,2,FALSE) &amp; ",") &amp; IF(ISBLANK(AP98),"",VLOOKUP(AP98,ComboValue!$N$2:$O$68,2,FALSE) &amp; ",") &amp; IF(ISBLANK(AQ98),"",VLOOKUP(AQ98,ComboValue!$N$2:$O$68,2,FALSE) &amp; ",") &amp; IF(ISBLANK(AR98),"",VLOOKUP(AR98,ComboValue!$N$2:$O$68,2,FALSE) &amp; ",") &amp; IF(ISBLANK(AS98),"",VLOOKUP(AS98,ComboValue!$N$2:$O$68,2,FALSE) &amp; ",") &amp; IF(ISBLANK(AT98),"",VLOOKUP(AT98,ComboValue!$N$2:$O$68,2,FALSE) &amp; ",")</f>
        <v/>
      </c>
      <c r="AZ98" s="162" t="str">
        <f t="shared" si="46"/>
        <v/>
      </c>
      <c r="BA98" s="120"/>
      <c r="BB98" s="135" t="str">
        <f t="shared" si="47"/>
        <v/>
      </c>
      <c r="BC98" s="136" t="str">
        <f t="shared" si="48"/>
        <v/>
      </c>
      <c r="BD98" s="136" t="str">
        <f t="shared" si="49"/>
        <v/>
      </c>
      <c r="BE98" s="136" t="str">
        <f t="shared" si="50"/>
        <v/>
      </c>
      <c r="BF98" s="136" t="str">
        <f t="shared" si="51"/>
        <v/>
      </c>
      <c r="BG98" s="136" t="str">
        <f t="shared" si="52"/>
        <v/>
      </c>
      <c r="BH98" s="136" t="str">
        <f t="shared" si="53"/>
        <v/>
      </c>
      <c r="BI98" s="136" t="str">
        <f t="shared" si="54"/>
        <v/>
      </c>
      <c r="BJ98" s="136" t="str">
        <f t="shared" si="55"/>
        <v/>
      </c>
      <c r="BK98" s="136" t="str">
        <f t="shared" si="56"/>
        <v/>
      </c>
      <c r="BL98" s="136" t="str">
        <f t="shared" si="57"/>
        <v/>
      </c>
      <c r="BM98" s="136" t="str">
        <f t="shared" si="58"/>
        <v/>
      </c>
      <c r="BN98" s="136" t="str">
        <f t="shared" si="59"/>
        <v/>
      </c>
      <c r="BO98" s="136" t="str">
        <f t="shared" si="60"/>
        <v/>
      </c>
      <c r="BP98" s="136" t="str">
        <f t="shared" si="61"/>
        <v/>
      </c>
      <c r="BQ98" s="136" t="str">
        <f t="shared" si="62"/>
        <v/>
      </c>
      <c r="BR98" s="136" t="str">
        <f t="shared" si="63"/>
        <v/>
      </c>
      <c r="BS98" s="136" t="str">
        <f t="shared" si="64"/>
        <v/>
      </c>
      <c r="BT98" s="136" t="str">
        <f t="shared" si="65"/>
        <v/>
      </c>
      <c r="BU98" s="136" t="str">
        <f t="shared" si="66"/>
        <v/>
      </c>
      <c r="BV98" s="136" t="str">
        <f t="shared" si="67"/>
        <v/>
      </c>
      <c r="BW98" s="136" t="str">
        <f t="shared" si="68"/>
        <v/>
      </c>
      <c r="BX98" s="136" t="str">
        <f t="shared" si="69"/>
        <v/>
      </c>
      <c r="BY98" s="136" t="str">
        <f t="shared" si="70"/>
        <v/>
      </c>
      <c r="BZ98" s="136" t="str">
        <f t="shared" si="71"/>
        <v/>
      </c>
      <c r="CA98" s="137" t="str">
        <f t="shared" si="72"/>
        <v/>
      </c>
      <c r="CB98" s="135" t="str">
        <f t="shared" si="73"/>
        <v/>
      </c>
      <c r="CC98" s="136" t="str">
        <f t="shared" si="74"/>
        <v/>
      </c>
      <c r="CD98" s="136" t="str">
        <f t="shared" si="75"/>
        <v/>
      </c>
      <c r="CE98" s="136" t="str">
        <f t="shared" si="76"/>
        <v/>
      </c>
      <c r="CF98" s="136" t="str">
        <f t="shared" si="77"/>
        <v/>
      </c>
      <c r="CG98" s="136" t="str">
        <f t="shared" si="78"/>
        <v/>
      </c>
      <c r="CH98" s="136" t="str">
        <f t="shared" si="79"/>
        <v/>
      </c>
      <c r="CI98" s="136" t="str">
        <f t="shared" si="80"/>
        <v/>
      </c>
      <c r="CJ98" s="136" t="str">
        <f t="shared" si="81"/>
        <v/>
      </c>
      <c r="CK98" s="137" t="str">
        <f t="shared" si="82"/>
        <v/>
      </c>
      <c r="CL98" s="135" t="str">
        <f t="shared" si="83"/>
        <v/>
      </c>
      <c r="CM98" s="136" t="str">
        <f t="shared" si="84"/>
        <v/>
      </c>
      <c r="CN98" s="136" t="str">
        <f t="shared" si="85"/>
        <v/>
      </c>
      <c r="CO98" s="137" t="str">
        <f t="shared" si="86"/>
        <v/>
      </c>
      <c r="CP98" s="120"/>
      <c r="CQ98" s="120"/>
      <c r="CR98" s="120"/>
      <c r="CS98" s="120"/>
      <c r="CT98" s="120"/>
      <c r="CU98" s="120"/>
      <c r="CV98" s="120"/>
      <c r="CW98" s="120"/>
      <c r="CX98" s="120"/>
      <c r="CY98" s="120"/>
      <c r="CZ98" s="120"/>
      <c r="DA98" s="120"/>
      <c r="DB98" s="120"/>
    </row>
    <row r="99" spans="1:106" ht="17.399999999999999" thickTop="1" thickBot="1" x14ac:dyDescent="0.45">
      <c r="A99" s="7">
        <v>94</v>
      </c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0"/>
      <c r="M99" s="10"/>
      <c r="N99" s="10"/>
      <c r="O99" s="209" t="str">
        <f xml:space="preserve"> IF(ISBLANK(L99),"",VLOOKUP(L99,ComboValue!$E$3:$I$15,5,FALSE))</f>
        <v/>
      </c>
      <c r="P99" s="10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35" t="str">
        <f xml:space="preserve"> IF(ISBLANK(C99),"",VLOOKUP(C99,ComboValue!$B$2:$C$11,2,FALSE) &amp; ",") &amp; IF(ISBLANK(D99),"",VLOOKUP(D99,ComboValue!$B$2:$C$11,2,FALSE) &amp; ",") &amp; IF(ISBLANK(E99),"",VLOOKUP(E99,ComboValue!$B$2:$C$11,2,FALSE) &amp; ",") &amp; IF(ISBLANK(F99),"",VLOOKUP(F99,ComboValue!$B$2:$C$11,2,FALSE) &amp; ",") &amp; IF(ISBLANK(G99),"",VLOOKUP(G99,ComboValue!$B$2:$C$11,2,FALSE) &amp; ",") &amp; IF(ISBLANK(H99),"",VLOOKUP(H99,ComboValue!$B$2:$C$11,2,FALSE) &amp; ",") &amp; IF(ISBLANK(I99),"",VLOOKUP(I99,ComboValue!$B$2:$C$11,2,FALSE) &amp; ",") &amp; IF(ISBLANK(J99),"",VLOOKUP(J99,ComboValue!$B$2:$C$11,2,FALSE) &amp; ",") &amp; IF(ISBLANK(K99),"",VLOOKUP(K99,ComboValue!$B$2:$C$11,2,FALSE) &amp; ",")</f>
        <v/>
      </c>
      <c r="AV99" s="136" t="str">
        <f t="shared" si="45"/>
        <v>Tous_Nl</v>
      </c>
      <c r="AW99" s="136" t="str">
        <f>IF(ISBLANK(L99),"",VLOOKUP(L99,ComboValue!$E$2:$G$15,3,FALSE))</f>
        <v/>
      </c>
      <c r="AX99" s="136" t="str">
        <f>IF(ISBLANK(M99),"",VLOOKUP(M99,ComboValue!$K$2:$L$5,2,FALSE))</f>
        <v/>
      </c>
      <c r="AY99" s="161" t="str">
        <f>IF(ISBLANK(Q99),"",VLOOKUP(Q99,ComboValue!$N$2:$O$68,2,FALSE) &amp; ",") &amp; IF(ISBLANK(R99),"",VLOOKUP(R99,ComboValue!$N$2:$O$68,2,FALSE) &amp; ",") &amp; IF(ISBLANK(S99),"",VLOOKUP(S99,ComboValue!$N$2:$O$68,2,FALSE) &amp; ",") &amp; IF(ISBLANK(T99),"",VLOOKUP(T99,ComboValue!$N$2:$O$68,2,FALSE) &amp; ",") &amp; IF(ISBLANK(U99),"",VLOOKUP(U99,ComboValue!$N$2:$O$68,2,FALSE) &amp; ",") &amp; IF(ISBLANK(V99),"",VLOOKUP(V99,ComboValue!$N$2:$O$68,2,FALSE) &amp; ",") &amp; IF(ISBLANK(W99),"",VLOOKUP(W99,ComboValue!$N$2:$O$68,2,FALSE) &amp; ",") &amp; IF(ISBLANK(X99),"",VLOOKUP(X99,ComboValue!$N$2:$O$68,2,FALSE) &amp; ",") &amp; IF(ISBLANK(Y99),"",VLOOKUP(Y99,ComboValue!$N$2:$O$68,2,FALSE) &amp; ",") &amp; IF(ISBLANK(Z99),"",VLOOKUP(Z99,ComboValue!$N$2:$O$68,2,FALSE) &amp; ",") &amp; IF(ISBLANK(AA99),"",VLOOKUP(AA99,ComboValue!$N$2:$O$68,2,FALSE) &amp; ",") &amp; IF(ISBLANK(AB99),"",VLOOKUP(AB99,ComboValue!$N$2:$O$68,2,FALSE) &amp; ",") &amp; IF(ISBLANK(AC99),"",VLOOKUP(AC99,ComboValue!$N$2:$O$68,2,FALSE) &amp; ",") &amp; IF(ISBLANK(AD99),"",VLOOKUP(AD99,ComboValue!$N$2:$O$68,2,FALSE) &amp; ",") &amp; IF(ISBLANK(AE99),"",VLOOKUP(AE99,ComboValue!$N$2:$O$68,2,FALSE) &amp; ",") &amp; IF(ISBLANK(AF99),"",VLOOKUP(AF99,ComboValue!$N$2:$O$68,2,FALSE) &amp; ",") &amp; IF(ISBLANK(AG99),"",VLOOKUP(AG99,ComboValue!$N$2:$O$68,2,FALSE) &amp; ",") &amp; IF(ISBLANK(AH99),"",VLOOKUP(AH99,ComboValue!$N$2:$O$68,2,FALSE) &amp; ",") &amp; IF(ISBLANK(AI99),"",VLOOKUP(AI99,ComboValue!$N$2:$O$68,2,FALSE) &amp; ",") &amp; IF(ISBLANK(AJ99),"",VLOOKUP(AJ99,ComboValue!$N$2:$O$68,2,FALSE) &amp; ",") &amp; IF(ISBLANK(AK99),"",VLOOKUP(AK99,ComboValue!$N$2:$O$68,2,FALSE) &amp; ",") &amp; IF(ISBLANK(AL99),"",VLOOKUP(AL99,ComboValue!$N$2:$O$68,2,FALSE) &amp; ",") &amp; IF(ISBLANK(AM99),"",VLOOKUP(AM99,ComboValue!$N$2:$O$68,2,FALSE) &amp; ",") &amp; IF(ISBLANK(AN99),"",VLOOKUP(AN99,ComboValue!$N$2:$O$68,2,FALSE) &amp; ",") &amp; IF(ISBLANK(AO99),"",VLOOKUP(AO99,ComboValue!$N$2:$O$68,2,FALSE) &amp; ",") &amp; IF(ISBLANK(AP99),"",VLOOKUP(AP99,ComboValue!$N$2:$O$68,2,FALSE) &amp; ",") &amp; IF(ISBLANK(AQ99),"",VLOOKUP(AQ99,ComboValue!$N$2:$O$68,2,FALSE) &amp; ",") &amp; IF(ISBLANK(AR99),"",VLOOKUP(AR99,ComboValue!$N$2:$O$68,2,FALSE) &amp; ",") &amp; IF(ISBLANK(AS99),"",VLOOKUP(AS99,ComboValue!$N$2:$O$68,2,FALSE) &amp; ",") &amp; IF(ISBLANK(AT99),"",VLOOKUP(AT99,ComboValue!$N$2:$O$68,2,FALSE) &amp; ",")</f>
        <v/>
      </c>
      <c r="AZ99" s="162" t="str">
        <f t="shared" si="46"/>
        <v/>
      </c>
      <c r="BA99" s="120"/>
      <c r="BB99" s="135" t="str">
        <f t="shared" si="47"/>
        <v/>
      </c>
      <c r="BC99" s="136" t="str">
        <f t="shared" si="48"/>
        <v/>
      </c>
      <c r="BD99" s="136" t="str">
        <f t="shared" si="49"/>
        <v/>
      </c>
      <c r="BE99" s="136" t="str">
        <f t="shared" si="50"/>
        <v/>
      </c>
      <c r="BF99" s="136" t="str">
        <f t="shared" si="51"/>
        <v/>
      </c>
      <c r="BG99" s="136" t="str">
        <f t="shared" si="52"/>
        <v/>
      </c>
      <c r="BH99" s="136" t="str">
        <f t="shared" si="53"/>
        <v/>
      </c>
      <c r="BI99" s="136" t="str">
        <f t="shared" si="54"/>
        <v/>
      </c>
      <c r="BJ99" s="136" t="str">
        <f t="shared" si="55"/>
        <v/>
      </c>
      <c r="BK99" s="136" t="str">
        <f t="shared" si="56"/>
        <v/>
      </c>
      <c r="BL99" s="136" t="str">
        <f t="shared" si="57"/>
        <v/>
      </c>
      <c r="BM99" s="136" t="str">
        <f t="shared" si="58"/>
        <v/>
      </c>
      <c r="BN99" s="136" t="str">
        <f t="shared" si="59"/>
        <v/>
      </c>
      <c r="BO99" s="136" t="str">
        <f t="shared" si="60"/>
        <v/>
      </c>
      <c r="BP99" s="136" t="str">
        <f t="shared" si="61"/>
        <v/>
      </c>
      <c r="BQ99" s="136" t="str">
        <f t="shared" si="62"/>
        <v/>
      </c>
      <c r="BR99" s="136" t="str">
        <f t="shared" si="63"/>
        <v/>
      </c>
      <c r="BS99" s="136" t="str">
        <f t="shared" si="64"/>
        <v/>
      </c>
      <c r="BT99" s="136" t="str">
        <f t="shared" si="65"/>
        <v/>
      </c>
      <c r="BU99" s="136" t="str">
        <f t="shared" si="66"/>
        <v/>
      </c>
      <c r="BV99" s="136" t="str">
        <f t="shared" si="67"/>
        <v/>
      </c>
      <c r="BW99" s="136" t="str">
        <f t="shared" si="68"/>
        <v/>
      </c>
      <c r="BX99" s="136" t="str">
        <f t="shared" si="69"/>
        <v/>
      </c>
      <c r="BY99" s="136" t="str">
        <f t="shared" si="70"/>
        <v/>
      </c>
      <c r="BZ99" s="136" t="str">
        <f t="shared" si="71"/>
        <v/>
      </c>
      <c r="CA99" s="137" t="str">
        <f t="shared" si="72"/>
        <v/>
      </c>
      <c r="CB99" s="135" t="str">
        <f t="shared" si="73"/>
        <v/>
      </c>
      <c r="CC99" s="136" t="str">
        <f t="shared" si="74"/>
        <v/>
      </c>
      <c r="CD99" s="136" t="str">
        <f t="shared" si="75"/>
        <v/>
      </c>
      <c r="CE99" s="136" t="str">
        <f t="shared" si="76"/>
        <v/>
      </c>
      <c r="CF99" s="136" t="str">
        <f t="shared" si="77"/>
        <v/>
      </c>
      <c r="CG99" s="136" t="str">
        <f t="shared" si="78"/>
        <v/>
      </c>
      <c r="CH99" s="136" t="str">
        <f t="shared" si="79"/>
        <v/>
      </c>
      <c r="CI99" s="136" t="str">
        <f t="shared" si="80"/>
        <v/>
      </c>
      <c r="CJ99" s="136" t="str">
        <f t="shared" si="81"/>
        <v/>
      </c>
      <c r="CK99" s="137" t="str">
        <f t="shared" si="82"/>
        <v/>
      </c>
      <c r="CL99" s="135" t="str">
        <f t="shared" si="83"/>
        <v/>
      </c>
      <c r="CM99" s="136" t="str">
        <f t="shared" si="84"/>
        <v/>
      </c>
      <c r="CN99" s="136" t="str">
        <f t="shared" si="85"/>
        <v/>
      </c>
      <c r="CO99" s="137" t="str">
        <f t="shared" si="86"/>
        <v/>
      </c>
      <c r="CP99" s="120"/>
      <c r="CQ99" s="120"/>
      <c r="CR99" s="120"/>
      <c r="CS99" s="120"/>
      <c r="CT99" s="120"/>
      <c r="CU99" s="120"/>
      <c r="CV99" s="120"/>
      <c r="CW99" s="120"/>
      <c r="CX99" s="120"/>
      <c r="CY99" s="120"/>
      <c r="CZ99" s="120"/>
      <c r="DA99" s="120"/>
      <c r="DB99" s="120"/>
    </row>
    <row r="100" spans="1:106" ht="17.399999999999999" thickTop="1" thickBot="1" x14ac:dyDescent="0.45">
      <c r="A100" s="7">
        <v>95</v>
      </c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0"/>
      <c r="M100" s="10"/>
      <c r="N100" s="10"/>
      <c r="O100" s="209" t="str">
        <f xml:space="preserve"> IF(ISBLANK(L100),"",VLOOKUP(L100,ComboValue!$E$3:$I$15,5,FALSE))</f>
        <v/>
      </c>
      <c r="P100" s="10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35" t="str">
        <f xml:space="preserve"> IF(ISBLANK(C100),"",VLOOKUP(C100,ComboValue!$B$2:$C$11,2,FALSE) &amp; ",") &amp; IF(ISBLANK(D100),"",VLOOKUP(D100,ComboValue!$B$2:$C$11,2,FALSE) &amp; ",") &amp; IF(ISBLANK(E100),"",VLOOKUP(E100,ComboValue!$B$2:$C$11,2,FALSE) &amp; ",") &amp; IF(ISBLANK(F100),"",VLOOKUP(F100,ComboValue!$B$2:$C$11,2,FALSE) &amp; ",") &amp; IF(ISBLANK(G100),"",VLOOKUP(G100,ComboValue!$B$2:$C$11,2,FALSE) &amp; ",") &amp; IF(ISBLANK(H100),"",VLOOKUP(H100,ComboValue!$B$2:$C$11,2,FALSE) &amp; ",") &amp; IF(ISBLANK(I100),"",VLOOKUP(I100,ComboValue!$B$2:$C$11,2,FALSE) &amp; ",") &amp; IF(ISBLANK(J100),"",VLOOKUP(J100,ComboValue!$B$2:$C$11,2,FALSE) &amp; ",") &amp; IF(ISBLANK(K100),"",VLOOKUP(K100,ComboValue!$B$2:$C$11,2,FALSE) &amp; ",")</f>
        <v/>
      </c>
      <c r="AV100" s="136" t="str">
        <f t="shared" si="45"/>
        <v>Tous_Nl</v>
      </c>
      <c r="AW100" s="136" t="str">
        <f>IF(ISBLANK(L100),"",VLOOKUP(L100,ComboValue!$E$2:$G$15,3,FALSE))</f>
        <v/>
      </c>
      <c r="AX100" s="136" t="str">
        <f>IF(ISBLANK(M100),"",VLOOKUP(M100,ComboValue!$K$2:$L$5,2,FALSE))</f>
        <v/>
      </c>
      <c r="AY100" s="161" t="str">
        <f>IF(ISBLANK(Q100),"",VLOOKUP(Q100,ComboValue!$N$2:$O$68,2,FALSE) &amp; ",") &amp; IF(ISBLANK(R100),"",VLOOKUP(R100,ComboValue!$N$2:$O$68,2,FALSE) &amp; ",") &amp; IF(ISBLANK(S100),"",VLOOKUP(S100,ComboValue!$N$2:$O$68,2,FALSE) &amp; ",") &amp; IF(ISBLANK(T100),"",VLOOKUP(T100,ComboValue!$N$2:$O$68,2,FALSE) &amp; ",") &amp; IF(ISBLANK(U100),"",VLOOKUP(U100,ComboValue!$N$2:$O$68,2,FALSE) &amp; ",") &amp; IF(ISBLANK(V100),"",VLOOKUP(V100,ComboValue!$N$2:$O$68,2,FALSE) &amp; ",") &amp; IF(ISBLANK(W100),"",VLOOKUP(W100,ComboValue!$N$2:$O$68,2,FALSE) &amp; ",") &amp; IF(ISBLANK(X100),"",VLOOKUP(X100,ComboValue!$N$2:$O$68,2,FALSE) &amp; ",") &amp; IF(ISBLANK(Y100),"",VLOOKUP(Y100,ComboValue!$N$2:$O$68,2,FALSE) &amp; ",") &amp; IF(ISBLANK(Z100),"",VLOOKUP(Z100,ComboValue!$N$2:$O$68,2,FALSE) &amp; ",") &amp; IF(ISBLANK(AA100),"",VLOOKUP(AA100,ComboValue!$N$2:$O$68,2,FALSE) &amp; ",") &amp; IF(ISBLANK(AB100),"",VLOOKUP(AB100,ComboValue!$N$2:$O$68,2,FALSE) &amp; ",") &amp; IF(ISBLANK(AC100),"",VLOOKUP(AC100,ComboValue!$N$2:$O$68,2,FALSE) &amp; ",") &amp; IF(ISBLANK(AD100),"",VLOOKUP(AD100,ComboValue!$N$2:$O$68,2,FALSE) &amp; ",") &amp; IF(ISBLANK(AE100),"",VLOOKUP(AE100,ComboValue!$N$2:$O$68,2,FALSE) &amp; ",") &amp; IF(ISBLANK(AF100),"",VLOOKUP(AF100,ComboValue!$N$2:$O$68,2,FALSE) &amp; ",") &amp; IF(ISBLANK(AG100),"",VLOOKUP(AG100,ComboValue!$N$2:$O$68,2,FALSE) &amp; ",") &amp; IF(ISBLANK(AH100),"",VLOOKUP(AH100,ComboValue!$N$2:$O$68,2,FALSE) &amp; ",") &amp; IF(ISBLANK(AI100),"",VLOOKUP(AI100,ComboValue!$N$2:$O$68,2,FALSE) &amp; ",") &amp; IF(ISBLANK(AJ100),"",VLOOKUP(AJ100,ComboValue!$N$2:$O$68,2,FALSE) &amp; ",") &amp; IF(ISBLANK(AK100),"",VLOOKUP(AK100,ComboValue!$N$2:$O$68,2,FALSE) &amp; ",") &amp; IF(ISBLANK(AL100),"",VLOOKUP(AL100,ComboValue!$N$2:$O$68,2,FALSE) &amp; ",") &amp; IF(ISBLANK(AM100),"",VLOOKUP(AM100,ComboValue!$N$2:$O$68,2,FALSE) &amp; ",") &amp; IF(ISBLANK(AN100),"",VLOOKUP(AN100,ComboValue!$N$2:$O$68,2,FALSE) &amp; ",") &amp; IF(ISBLANK(AO100),"",VLOOKUP(AO100,ComboValue!$N$2:$O$68,2,FALSE) &amp; ",") &amp; IF(ISBLANK(AP100),"",VLOOKUP(AP100,ComboValue!$N$2:$O$68,2,FALSE) &amp; ",") &amp; IF(ISBLANK(AQ100),"",VLOOKUP(AQ100,ComboValue!$N$2:$O$68,2,FALSE) &amp; ",") &amp; IF(ISBLANK(AR100),"",VLOOKUP(AR100,ComboValue!$N$2:$O$68,2,FALSE) &amp; ",") &amp; IF(ISBLANK(AS100),"",VLOOKUP(AS100,ComboValue!$N$2:$O$68,2,FALSE) &amp; ",") &amp; IF(ISBLANK(AT100),"",VLOOKUP(AT100,ComboValue!$N$2:$O$68,2,FALSE) &amp; ",")</f>
        <v/>
      </c>
      <c r="AZ100" s="162" t="str">
        <f t="shared" si="46"/>
        <v/>
      </c>
      <c r="BA100" s="120"/>
      <c r="BB100" s="135" t="str">
        <f t="shared" si="47"/>
        <v/>
      </c>
      <c r="BC100" s="136" t="str">
        <f t="shared" si="48"/>
        <v/>
      </c>
      <c r="BD100" s="136" t="str">
        <f t="shared" si="49"/>
        <v/>
      </c>
      <c r="BE100" s="136" t="str">
        <f t="shared" si="50"/>
        <v/>
      </c>
      <c r="BF100" s="136" t="str">
        <f t="shared" si="51"/>
        <v/>
      </c>
      <c r="BG100" s="136" t="str">
        <f t="shared" si="52"/>
        <v/>
      </c>
      <c r="BH100" s="136" t="str">
        <f t="shared" si="53"/>
        <v/>
      </c>
      <c r="BI100" s="136" t="str">
        <f t="shared" si="54"/>
        <v/>
      </c>
      <c r="BJ100" s="136" t="str">
        <f t="shared" si="55"/>
        <v/>
      </c>
      <c r="BK100" s="136" t="str">
        <f t="shared" si="56"/>
        <v/>
      </c>
      <c r="BL100" s="136" t="str">
        <f t="shared" si="57"/>
        <v/>
      </c>
      <c r="BM100" s="136" t="str">
        <f t="shared" si="58"/>
        <v/>
      </c>
      <c r="BN100" s="136" t="str">
        <f t="shared" si="59"/>
        <v/>
      </c>
      <c r="BO100" s="136" t="str">
        <f t="shared" si="60"/>
        <v/>
      </c>
      <c r="BP100" s="136" t="str">
        <f t="shared" si="61"/>
        <v/>
      </c>
      <c r="BQ100" s="136" t="str">
        <f t="shared" si="62"/>
        <v/>
      </c>
      <c r="BR100" s="136" t="str">
        <f t="shared" si="63"/>
        <v/>
      </c>
      <c r="BS100" s="136" t="str">
        <f t="shared" si="64"/>
        <v/>
      </c>
      <c r="BT100" s="136" t="str">
        <f t="shared" si="65"/>
        <v/>
      </c>
      <c r="BU100" s="136" t="str">
        <f t="shared" si="66"/>
        <v/>
      </c>
      <c r="BV100" s="136" t="str">
        <f t="shared" si="67"/>
        <v/>
      </c>
      <c r="BW100" s="136" t="str">
        <f t="shared" si="68"/>
        <v/>
      </c>
      <c r="BX100" s="136" t="str">
        <f t="shared" si="69"/>
        <v/>
      </c>
      <c r="BY100" s="136" t="str">
        <f t="shared" si="70"/>
        <v/>
      </c>
      <c r="BZ100" s="136" t="str">
        <f t="shared" si="71"/>
        <v/>
      </c>
      <c r="CA100" s="137" t="str">
        <f t="shared" si="72"/>
        <v/>
      </c>
      <c r="CB100" s="135" t="str">
        <f t="shared" si="73"/>
        <v/>
      </c>
      <c r="CC100" s="136" t="str">
        <f t="shared" si="74"/>
        <v/>
      </c>
      <c r="CD100" s="136" t="str">
        <f t="shared" si="75"/>
        <v/>
      </c>
      <c r="CE100" s="136" t="str">
        <f t="shared" si="76"/>
        <v/>
      </c>
      <c r="CF100" s="136" t="str">
        <f t="shared" si="77"/>
        <v/>
      </c>
      <c r="CG100" s="136" t="str">
        <f t="shared" si="78"/>
        <v/>
      </c>
      <c r="CH100" s="136" t="str">
        <f t="shared" si="79"/>
        <v/>
      </c>
      <c r="CI100" s="136" t="str">
        <f t="shared" si="80"/>
        <v/>
      </c>
      <c r="CJ100" s="136" t="str">
        <f t="shared" si="81"/>
        <v/>
      </c>
      <c r="CK100" s="137" t="str">
        <f t="shared" si="82"/>
        <v/>
      </c>
      <c r="CL100" s="135" t="str">
        <f t="shared" si="83"/>
        <v/>
      </c>
      <c r="CM100" s="136" t="str">
        <f t="shared" si="84"/>
        <v/>
      </c>
      <c r="CN100" s="136" t="str">
        <f t="shared" si="85"/>
        <v/>
      </c>
      <c r="CO100" s="137" t="str">
        <f t="shared" si="86"/>
        <v/>
      </c>
      <c r="CP100" s="120"/>
      <c r="CQ100" s="120"/>
      <c r="CR100" s="120"/>
      <c r="CS100" s="120"/>
      <c r="CT100" s="120"/>
      <c r="CU100" s="120"/>
      <c r="CV100" s="120"/>
      <c r="CW100" s="120"/>
      <c r="CX100" s="120"/>
      <c r="CY100" s="120"/>
      <c r="CZ100" s="120"/>
      <c r="DA100" s="120"/>
      <c r="DB100" s="120"/>
    </row>
    <row r="101" spans="1:106" ht="17.399999999999999" thickTop="1" thickBot="1" x14ac:dyDescent="0.45">
      <c r="A101" s="7">
        <v>96</v>
      </c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0"/>
      <c r="M101" s="10"/>
      <c r="N101" s="10"/>
      <c r="O101" s="209" t="str">
        <f xml:space="preserve"> IF(ISBLANK(L101),"",VLOOKUP(L101,ComboValue!$E$3:$I$15,5,FALSE))</f>
        <v/>
      </c>
      <c r="P101" s="10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35" t="str">
        <f xml:space="preserve"> IF(ISBLANK(C101),"",VLOOKUP(C101,ComboValue!$B$2:$C$11,2,FALSE) &amp; ",") &amp; IF(ISBLANK(D101),"",VLOOKUP(D101,ComboValue!$B$2:$C$11,2,FALSE) &amp; ",") &amp; IF(ISBLANK(E101),"",VLOOKUP(E101,ComboValue!$B$2:$C$11,2,FALSE) &amp; ",") &amp; IF(ISBLANK(F101),"",VLOOKUP(F101,ComboValue!$B$2:$C$11,2,FALSE) &amp; ",") &amp; IF(ISBLANK(G101),"",VLOOKUP(G101,ComboValue!$B$2:$C$11,2,FALSE) &amp; ",") &amp; IF(ISBLANK(H101),"",VLOOKUP(H101,ComboValue!$B$2:$C$11,2,FALSE) &amp; ",") &amp; IF(ISBLANK(I101),"",VLOOKUP(I101,ComboValue!$B$2:$C$11,2,FALSE) &amp; ",") &amp; IF(ISBLANK(J101),"",VLOOKUP(J101,ComboValue!$B$2:$C$11,2,FALSE) &amp; ",") &amp; IF(ISBLANK(K101),"",VLOOKUP(K101,ComboValue!$B$2:$C$11,2,FALSE) &amp; ",")</f>
        <v/>
      </c>
      <c r="AV101" s="136" t="str">
        <f t="shared" si="45"/>
        <v>Tous_Nl</v>
      </c>
      <c r="AW101" s="136" t="str">
        <f>IF(ISBLANK(L101),"",VLOOKUP(L101,ComboValue!$E$2:$G$15,3,FALSE))</f>
        <v/>
      </c>
      <c r="AX101" s="136" t="str">
        <f>IF(ISBLANK(M101),"",VLOOKUP(M101,ComboValue!$K$2:$L$5,2,FALSE))</f>
        <v/>
      </c>
      <c r="AY101" s="161" t="str">
        <f>IF(ISBLANK(Q101),"",VLOOKUP(Q101,ComboValue!$N$2:$O$68,2,FALSE) &amp; ",") &amp; IF(ISBLANK(R101),"",VLOOKUP(R101,ComboValue!$N$2:$O$68,2,FALSE) &amp; ",") &amp; IF(ISBLANK(S101),"",VLOOKUP(S101,ComboValue!$N$2:$O$68,2,FALSE) &amp; ",") &amp; IF(ISBLANK(T101),"",VLOOKUP(T101,ComboValue!$N$2:$O$68,2,FALSE) &amp; ",") &amp; IF(ISBLANK(U101),"",VLOOKUP(U101,ComboValue!$N$2:$O$68,2,FALSE) &amp; ",") &amp; IF(ISBLANK(V101),"",VLOOKUP(V101,ComboValue!$N$2:$O$68,2,FALSE) &amp; ",") &amp; IF(ISBLANK(W101),"",VLOOKUP(W101,ComboValue!$N$2:$O$68,2,FALSE) &amp; ",") &amp; IF(ISBLANK(X101),"",VLOOKUP(X101,ComboValue!$N$2:$O$68,2,FALSE) &amp; ",") &amp; IF(ISBLANK(Y101),"",VLOOKUP(Y101,ComboValue!$N$2:$O$68,2,FALSE) &amp; ",") &amp; IF(ISBLANK(Z101),"",VLOOKUP(Z101,ComboValue!$N$2:$O$68,2,FALSE) &amp; ",") &amp; IF(ISBLANK(AA101),"",VLOOKUP(AA101,ComboValue!$N$2:$O$68,2,FALSE) &amp; ",") &amp; IF(ISBLANK(AB101),"",VLOOKUP(AB101,ComboValue!$N$2:$O$68,2,FALSE) &amp; ",") &amp; IF(ISBLANK(AC101),"",VLOOKUP(AC101,ComboValue!$N$2:$O$68,2,FALSE) &amp; ",") &amp; IF(ISBLANK(AD101),"",VLOOKUP(AD101,ComboValue!$N$2:$O$68,2,FALSE) &amp; ",") &amp; IF(ISBLANK(AE101),"",VLOOKUP(AE101,ComboValue!$N$2:$O$68,2,FALSE) &amp; ",") &amp; IF(ISBLANK(AF101),"",VLOOKUP(AF101,ComboValue!$N$2:$O$68,2,FALSE) &amp; ",") &amp; IF(ISBLANK(AG101),"",VLOOKUP(AG101,ComboValue!$N$2:$O$68,2,FALSE) &amp; ",") &amp; IF(ISBLANK(AH101),"",VLOOKUP(AH101,ComboValue!$N$2:$O$68,2,FALSE) &amp; ",") &amp; IF(ISBLANK(AI101),"",VLOOKUP(AI101,ComboValue!$N$2:$O$68,2,FALSE) &amp; ",") &amp; IF(ISBLANK(AJ101),"",VLOOKUP(AJ101,ComboValue!$N$2:$O$68,2,FALSE) &amp; ",") &amp; IF(ISBLANK(AK101),"",VLOOKUP(AK101,ComboValue!$N$2:$O$68,2,FALSE) &amp; ",") &amp; IF(ISBLANK(AL101),"",VLOOKUP(AL101,ComboValue!$N$2:$O$68,2,FALSE) &amp; ",") &amp; IF(ISBLANK(AM101),"",VLOOKUP(AM101,ComboValue!$N$2:$O$68,2,FALSE) &amp; ",") &amp; IF(ISBLANK(AN101),"",VLOOKUP(AN101,ComboValue!$N$2:$O$68,2,FALSE) &amp; ",") &amp; IF(ISBLANK(AO101),"",VLOOKUP(AO101,ComboValue!$N$2:$O$68,2,FALSE) &amp; ",") &amp; IF(ISBLANK(AP101),"",VLOOKUP(AP101,ComboValue!$N$2:$O$68,2,FALSE) &amp; ",") &amp; IF(ISBLANK(AQ101),"",VLOOKUP(AQ101,ComboValue!$N$2:$O$68,2,FALSE) &amp; ",") &amp; IF(ISBLANK(AR101),"",VLOOKUP(AR101,ComboValue!$N$2:$O$68,2,FALSE) &amp; ",") &amp; IF(ISBLANK(AS101),"",VLOOKUP(AS101,ComboValue!$N$2:$O$68,2,FALSE) &amp; ",") &amp; IF(ISBLANK(AT101),"",VLOOKUP(AT101,ComboValue!$N$2:$O$68,2,FALSE) &amp; ",")</f>
        <v/>
      </c>
      <c r="AZ101" s="162" t="str">
        <f t="shared" si="46"/>
        <v/>
      </c>
      <c r="BA101" s="120"/>
      <c r="BB101" s="135" t="str">
        <f t="shared" si="47"/>
        <v/>
      </c>
      <c r="BC101" s="136" t="str">
        <f t="shared" si="48"/>
        <v/>
      </c>
      <c r="BD101" s="136" t="str">
        <f t="shared" si="49"/>
        <v/>
      </c>
      <c r="BE101" s="136" t="str">
        <f t="shared" si="50"/>
        <v/>
      </c>
      <c r="BF101" s="136" t="str">
        <f t="shared" si="51"/>
        <v/>
      </c>
      <c r="BG101" s="136" t="str">
        <f t="shared" si="52"/>
        <v/>
      </c>
      <c r="BH101" s="136" t="str">
        <f t="shared" si="53"/>
        <v/>
      </c>
      <c r="BI101" s="136" t="str">
        <f t="shared" si="54"/>
        <v/>
      </c>
      <c r="BJ101" s="136" t="str">
        <f t="shared" si="55"/>
        <v/>
      </c>
      <c r="BK101" s="136" t="str">
        <f t="shared" si="56"/>
        <v/>
      </c>
      <c r="BL101" s="136" t="str">
        <f t="shared" si="57"/>
        <v/>
      </c>
      <c r="BM101" s="136" t="str">
        <f t="shared" si="58"/>
        <v/>
      </c>
      <c r="BN101" s="136" t="str">
        <f t="shared" si="59"/>
        <v/>
      </c>
      <c r="BO101" s="136" t="str">
        <f t="shared" si="60"/>
        <v/>
      </c>
      <c r="BP101" s="136" t="str">
        <f t="shared" si="61"/>
        <v/>
      </c>
      <c r="BQ101" s="136" t="str">
        <f t="shared" si="62"/>
        <v/>
      </c>
      <c r="BR101" s="136" t="str">
        <f t="shared" si="63"/>
        <v/>
      </c>
      <c r="BS101" s="136" t="str">
        <f t="shared" si="64"/>
        <v/>
      </c>
      <c r="BT101" s="136" t="str">
        <f t="shared" si="65"/>
        <v/>
      </c>
      <c r="BU101" s="136" t="str">
        <f t="shared" si="66"/>
        <v/>
      </c>
      <c r="BV101" s="136" t="str">
        <f t="shared" si="67"/>
        <v/>
      </c>
      <c r="BW101" s="136" t="str">
        <f t="shared" si="68"/>
        <v/>
      </c>
      <c r="BX101" s="136" t="str">
        <f t="shared" si="69"/>
        <v/>
      </c>
      <c r="BY101" s="136" t="str">
        <f t="shared" si="70"/>
        <v/>
      </c>
      <c r="BZ101" s="136" t="str">
        <f t="shared" si="71"/>
        <v/>
      </c>
      <c r="CA101" s="137" t="str">
        <f t="shared" si="72"/>
        <v/>
      </c>
      <c r="CB101" s="135" t="str">
        <f t="shared" si="73"/>
        <v/>
      </c>
      <c r="CC101" s="136" t="str">
        <f t="shared" si="74"/>
        <v/>
      </c>
      <c r="CD101" s="136" t="str">
        <f t="shared" si="75"/>
        <v/>
      </c>
      <c r="CE101" s="136" t="str">
        <f t="shared" si="76"/>
        <v/>
      </c>
      <c r="CF101" s="136" t="str">
        <f t="shared" si="77"/>
        <v/>
      </c>
      <c r="CG101" s="136" t="str">
        <f t="shared" si="78"/>
        <v/>
      </c>
      <c r="CH101" s="136" t="str">
        <f t="shared" si="79"/>
        <v/>
      </c>
      <c r="CI101" s="136" t="str">
        <f t="shared" si="80"/>
        <v/>
      </c>
      <c r="CJ101" s="136" t="str">
        <f t="shared" si="81"/>
        <v/>
      </c>
      <c r="CK101" s="137" t="str">
        <f t="shared" si="82"/>
        <v/>
      </c>
      <c r="CL101" s="135" t="str">
        <f t="shared" si="83"/>
        <v/>
      </c>
      <c r="CM101" s="136" t="str">
        <f t="shared" si="84"/>
        <v/>
      </c>
      <c r="CN101" s="136" t="str">
        <f t="shared" si="85"/>
        <v/>
      </c>
      <c r="CO101" s="137" t="str">
        <f t="shared" si="86"/>
        <v/>
      </c>
      <c r="CP101" s="120"/>
      <c r="CQ101" s="120"/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</row>
    <row r="102" spans="1:106" ht="17.399999999999999" thickTop="1" thickBot="1" x14ac:dyDescent="0.45">
      <c r="A102" s="7">
        <v>97</v>
      </c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0"/>
      <c r="M102" s="10"/>
      <c r="N102" s="10"/>
      <c r="O102" s="209" t="str">
        <f xml:space="preserve"> IF(ISBLANK(L102),"",VLOOKUP(L102,ComboValue!$E$3:$I$15,5,FALSE))</f>
        <v/>
      </c>
      <c r="P102" s="10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35" t="str">
        <f xml:space="preserve"> IF(ISBLANK(C102),"",VLOOKUP(C102,ComboValue!$B$2:$C$11,2,FALSE) &amp; ",") &amp; IF(ISBLANK(D102),"",VLOOKUP(D102,ComboValue!$B$2:$C$11,2,FALSE) &amp; ",") &amp; IF(ISBLANK(E102),"",VLOOKUP(E102,ComboValue!$B$2:$C$11,2,FALSE) &amp; ",") &amp; IF(ISBLANK(F102),"",VLOOKUP(F102,ComboValue!$B$2:$C$11,2,FALSE) &amp; ",") &amp; IF(ISBLANK(G102),"",VLOOKUP(G102,ComboValue!$B$2:$C$11,2,FALSE) &amp; ",") &amp; IF(ISBLANK(H102),"",VLOOKUP(H102,ComboValue!$B$2:$C$11,2,FALSE) &amp; ",") &amp; IF(ISBLANK(I102),"",VLOOKUP(I102,ComboValue!$B$2:$C$11,2,FALSE) &amp; ",") &amp; IF(ISBLANK(J102),"",VLOOKUP(J102,ComboValue!$B$2:$C$11,2,FALSE) &amp; ",") &amp; IF(ISBLANK(K102),"",VLOOKUP(K102,ComboValue!$B$2:$C$11,2,FALSE) &amp; ",")</f>
        <v/>
      </c>
      <c r="AV102" s="136" t="str">
        <f t="shared" si="45"/>
        <v>Tous_Nl</v>
      </c>
      <c r="AW102" s="136" t="str">
        <f>IF(ISBLANK(L102),"",VLOOKUP(L102,ComboValue!$E$2:$G$15,3,FALSE))</f>
        <v/>
      </c>
      <c r="AX102" s="136" t="str">
        <f>IF(ISBLANK(M102),"",VLOOKUP(M102,ComboValue!$K$2:$L$5,2,FALSE))</f>
        <v/>
      </c>
      <c r="AY102" s="161" t="str">
        <f>IF(ISBLANK(Q102),"",VLOOKUP(Q102,ComboValue!$N$2:$O$68,2,FALSE) &amp; ",") &amp; IF(ISBLANK(R102),"",VLOOKUP(R102,ComboValue!$N$2:$O$68,2,FALSE) &amp; ",") &amp; IF(ISBLANK(S102),"",VLOOKUP(S102,ComboValue!$N$2:$O$68,2,FALSE) &amp; ",") &amp; IF(ISBLANK(T102),"",VLOOKUP(T102,ComboValue!$N$2:$O$68,2,FALSE) &amp; ",") &amp; IF(ISBLANK(U102),"",VLOOKUP(U102,ComboValue!$N$2:$O$68,2,FALSE) &amp; ",") &amp; IF(ISBLANK(V102),"",VLOOKUP(V102,ComboValue!$N$2:$O$68,2,FALSE) &amp; ",") &amp; IF(ISBLANK(W102),"",VLOOKUP(W102,ComboValue!$N$2:$O$68,2,FALSE) &amp; ",") &amp; IF(ISBLANK(X102),"",VLOOKUP(X102,ComboValue!$N$2:$O$68,2,FALSE) &amp; ",") &amp; IF(ISBLANK(Y102),"",VLOOKUP(Y102,ComboValue!$N$2:$O$68,2,FALSE) &amp; ",") &amp; IF(ISBLANK(Z102),"",VLOOKUP(Z102,ComboValue!$N$2:$O$68,2,FALSE) &amp; ",") &amp; IF(ISBLANK(AA102),"",VLOOKUP(AA102,ComboValue!$N$2:$O$68,2,FALSE) &amp; ",") &amp; IF(ISBLANK(AB102),"",VLOOKUP(AB102,ComboValue!$N$2:$O$68,2,FALSE) &amp; ",") &amp; IF(ISBLANK(AC102),"",VLOOKUP(AC102,ComboValue!$N$2:$O$68,2,FALSE) &amp; ",") &amp; IF(ISBLANK(AD102),"",VLOOKUP(AD102,ComboValue!$N$2:$O$68,2,FALSE) &amp; ",") &amp; IF(ISBLANK(AE102),"",VLOOKUP(AE102,ComboValue!$N$2:$O$68,2,FALSE) &amp; ",") &amp; IF(ISBLANK(AF102),"",VLOOKUP(AF102,ComboValue!$N$2:$O$68,2,FALSE) &amp; ",") &amp; IF(ISBLANK(AG102),"",VLOOKUP(AG102,ComboValue!$N$2:$O$68,2,FALSE) &amp; ",") &amp; IF(ISBLANK(AH102),"",VLOOKUP(AH102,ComboValue!$N$2:$O$68,2,FALSE) &amp; ",") &amp; IF(ISBLANK(AI102),"",VLOOKUP(AI102,ComboValue!$N$2:$O$68,2,FALSE) &amp; ",") &amp; IF(ISBLANK(AJ102),"",VLOOKUP(AJ102,ComboValue!$N$2:$O$68,2,FALSE) &amp; ",") &amp; IF(ISBLANK(AK102),"",VLOOKUP(AK102,ComboValue!$N$2:$O$68,2,FALSE) &amp; ",") &amp; IF(ISBLANK(AL102),"",VLOOKUP(AL102,ComboValue!$N$2:$O$68,2,FALSE) &amp; ",") &amp; IF(ISBLANK(AM102),"",VLOOKUP(AM102,ComboValue!$N$2:$O$68,2,FALSE) &amp; ",") &amp; IF(ISBLANK(AN102),"",VLOOKUP(AN102,ComboValue!$N$2:$O$68,2,FALSE) &amp; ",") &amp; IF(ISBLANK(AO102),"",VLOOKUP(AO102,ComboValue!$N$2:$O$68,2,FALSE) &amp; ",") &amp; IF(ISBLANK(AP102),"",VLOOKUP(AP102,ComboValue!$N$2:$O$68,2,FALSE) &amp; ",") &amp; IF(ISBLANK(AQ102),"",VLOOKUP(AQ102,ComboValue!$N$2:$O$68,2,FALSE) &amp; ",") &amp; IF(ISBLANK(AR102),"",VLOOKUP(AR102,ComboValue!$N$2:$O$68,2,FALSE) &amp; ",") &amp; IF(ISBLANK(AS102),"",VLOOKUP(AS102,ComboValue!$N$2:$O$68,2,FALSE) &amp; ",") &amp; IF(ISBLANK(AT102),"",VLOOKUP(AT102,ComboValue!$N$2:$O$68,2,FALSE) &amp; ",")</f>
        <v/>
      </c>
      <c r="AZ102" s="162" t="str">
        <f t="shared" si="46"/>
        <v/>
      </c>
      <c r="BA102" s="120"/>
      <c r="BB102" s="135" t="str">
        <f t="shared" si="47"/>
        <v/>
      </c>
      <c r="BC102" s="136" t="str">
        <f t="shared" si="48"/>
        <v/>
      </c>
      <c r="BD102" s="136" t="str">
        <f t="shared" si="49"/>
        <v/>
      </c>
      <c r="BE102" s="136" t="str">
        <f t="shared" si="50"/>
        <v/>
      </c>
      <c r="BF102" s="136" t="str">
        <f t="shared" si="51"/>
        <v/>
      </c>
      <c r="BG102" s="136" t="str">
        <f t="shared" si="52"/>
        <v/>
      </c>
      <c r="BH102" s="136" t="str">
        <f t="shared" si="53"/>
        <v/>
      </c>
      <c r="BI102" s="136" t="str">
        <f t="shared" si="54"/>
        <v/>
      </c>
      <c r="BJ102" s="136" t="str">
        <f t="shared" si="55"/>
        <v/>
      </c>
      <c r="BK102" s="136" t="str">
        <f t="shared" si="56"/>
        <v/>
      </c>
      <c r="BL102" s="136" t="str">
        <f t="shared" si="57"/>
        <v/>
      </c>
      <c r="BM102" s="136" t="str">
        <f t="shared" si="58"/>
        <v/>
      </c>
      <c r="BN102" s="136" t="str">
        <f t="shared" si="59"/>
        <v/>
      </c>
      <c r="BO102" s="136" t="str">
        <f t="shared" si="60"/>
        <v/>
      </c>
      <c r="BP102" s="136" t="str">
        <f t="shared" si="61"/>
        <v/>
      </c>
      <c r="BQ102" s="136" t="str">
        <f t="shared" si="62"/>
        <v/>
      </c>
      <c r="BR102" s="136" t="str">
        <f t="shared" si="63"/>
        <v/>
      </c>
      <c r="BS102" s="136" t="str">
        <f t="shared" si="64"/>
        <v/>
      </c>
      <c r="BT102" s="136" t="str">
        <f t="shared" si="65"/>
        <v/>
      </c>
      <c r="BU102" s="136" t="str">
        <f t="shared" si="66"/>
        <v/>
      </c>
      <c r="BV102" s="136" t="str">
        <f t="shared" si="67"/>
        <v/>
      </c>
      <c r="BW102" s="136" t="str">
        <f t="shared" si="68"/>
        <v/>
      </c>
      <c r="BX102" s="136" t="str">
        <f t="shared" si="69"/>
        <v/>
      </c>
      <c r="BY102" s="136" t="str">
        <f t="shared" si="70"/>
        <v/>
      </c>
      <c r="BZ102" s="136" t="str">
        <f t="shared" si="71"/>
        <v/>
      </c>
      <c r="CA102" s="137" t="str">
        <f t="shared" si="72"/>
        <v/>
      </c>
      <c r="CB102" s="135" t="str">
        <f t="shared" si="73"/>
        <v/>
      </c>
      <c r="CC102" s="136" t="str">
        <f t="shared" si="74"/>
        <v/>
      </c>
      <c r="CD102" s="136" t="str">
        <f t="shared" si="75"/>
        <v/>
      </c>
      <c r="CE102" s="136" t="str">
        <f t="shared" si="76"/>
        <v/>
      </c>
      <c r="CF102" s="136" t="str">
        <f t="shared" si="77"/>
        <v/>
      </c>
      <c r="CG102" s="136" t="str">
        <f t="shared" si="78"/>
        <v/>
      </c>
      <c r="CH102" s="136" t="str">
        <f t="shared" si="79"/>
        <v/>
      </c>
      <c r="CI102" s="136" t="str">
        <f t="shared" si="80"/>
        <v/>
      </c>
      <c r="CJ102" s="136" t="str">
        <f t="shared" si="81"/>
        <v/>
      </c>
      <c r="CK102" s="137" t="str">
        <f t="shared" si="82"/>
        <v/>
      </c>
      <c r="CL102" s="135" t="str">
        <f t="shared" si="83"/>
        <v/>
      </c>
      <c r="CM102" s="136" t="str">
        <f t="shared" si="84"/>
        <v/>
      </c>
      <c r="CN102" s="136" t="str">
        <f t="shared" si="85"/>
        <v/>
      </c>
      <c r="CO102" s="137" t="str">
        <f t="shared" si="86"/>
        <v/>
      </c>
      <c r="CP102" s="120"/>
      <c r="CQ102" s="120"/>
      <c r="CR102" s="120"/>
      <c r="CS102" s="120"/>
      <c r="CT102" s="120"/>
      <c r="CU102" s="120"/>
      <c r="CV102" s="120"/>
      <c r="CW102" s="120"/>
      <c r="CX102" s="120"/>
      <c r="CY102" s="120"/>
      <c r="CZ102" s="120"/>
      <c r="DA102" s="120"/>
      <c r="DB102" s="120"/>
    </row>
    <row r="103" spans="1:106" ht="17.399999999999999" thickTop="1" thickBot="1" x14ac:dyDescent="0.45">
      <c r="A103" s="7">
        <v>98</v>
      </c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0"/>
      <c r="M103" s="10"/>
      <c r="N103" s="10"/>
      <c r="O103" s="209" t="str">
        <f xml:space="preserve"> IF(ISBLANK(L103),"",VLOOKUP(L103,ComboValue!$E$3:$I$15,5,FALSE))</f>
        <v/>
      </c>
      <c r="P103" s="10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35" t="str">
        <f xml:space="preserve"> IF(ISBLANK(C103),"",VLOOKUP(C103,ComboValue!$B$2:$C$11,2,FALSE) &amp; ",") &amp; IF(ISBLANK(D103),"",VLOOKUP(D103,ComboValue!$B$2:$C$11,2,FALSE) &amp; ",") &amp; IF(ISBLANK(E103),"",VLOOKUP(E103,ComboValue!$B$2:$C$11,2,FALSE) &amp; ",") &amp; IF(ISBLANK(F103),"",VLOOKUP(F103,ComboValue!$B$2:$C$11,2,FALSE) &amp; ",") &amp; IF(ISBLANK(G103),"",VLOOKUP(G103,ComboValue!$B$2:$C$11,2,FALSE) &amp; ",") &amp; IF(ISBLANK(H103),"",VLOOKUP(H103,ComboValue!$B$2:$C$11,2,FALSE) &amp; ",") &amp; IF(ISBLANK(I103),"",VLOOKUP(I103,ComboValue!$B$2:$C$11,2,FALSE) &amp; ",") &amp; IF(ISBLANK(J103),"",VLOOKUP(J103,ComboValue!$B$2:$C$11,2,FALSE) &amp; ",") &amp; IF(ISBLANK(K103),"",VLOOKUP(K103,ComboValue!$B$2:$C$11,2,FALSE) &amp; ",")</f>
        <v/>
      </c>
      <c r="AV103" s="136" t="str">
        <f t="shared" si="45"/>
        <v>Tous_Nl</v>
      </c>
      <c r="AW103" s="136" t="str">
        <f>IF(ISBLANK(L103),"",VLOOKUP(L103,ComboValue!$E$2:$G$15,3,FALSE))</f>
        <v/>
      </c>
      <c r="AX103" s="136" t="str">
        <f>IF(ISBLANK(M103),"",VLOOKUP(M103,ComboValue!$K$2:$L$5,2,FALSE))</f>
        <v/>
      </c>
      <c r="AY103" s="161" t="str">
        <f>IF(ISBLANK(Q103),"",VLOOKUP(Q103,ComboValue!$N$2:$O$68,2,FALSE) &amp; ",") &amp; IF(ISBLANK(R103),"",VLOOKUP(R103,ComboValue!$N$2:$O$68,2,FALSE) &amp; ",") &amp; IF(ISBLANK(S103),"",VLOOKUP(S103,ComboValue!$N$2:$O$68,2,FALSE) &amp; ",") &amp; IF(ISBLANK(T103),"",VLOOKUP(T103,ComboValue!$N$2:$O$68,2,FALSE) &amp; ",") &amp; IF(ISBLANK(U103),"",VLOOKUP(U103,ComboValue!$N$2:$O$68,2,FALSE) &amp; ",") &amp; IF(ISBLANK(V103),"",VLOOKUP(V103,ComboValue!$N$2:$O$68,2,FALSE) &amp; ",") &amp; IF(ISBLANK(W103),"",VLOOKUP(W103,ComboValue!$N$2:$O$68,2,FALSE) &amp; ",") &amp; IF(ISBLANK(X103),"",VLOOKUP(X103,ComboValue!$N$2:$O$68,2,FALSE) &amp; ",") &amp; IF(ISBLANK(Y103),"",VLOOKUP(Y103,ComboValue!$N$2:$O$68,2,FALSE) &amp; ",") &amp; IF(ISBLANK(Z103),"",VLOOKUP(Z103,ComboValue!$N$2:$O$68,2,FALSE) &amp; ",") &amp; IF(ISBLANK(AA103),"",VLOOKUP(AA103,ComboValue!$N$2:$O$68,2,FALSE) &amp; ",") &amp; IF(ISBLANK(AB103),"",VLOOKUP(AB103,ComboValue!$N$2:$O$68,2,FALSE) &amp; ",") &amp; IF(ISBLANK(AC103),"",VLOOKUP(AC103,ComboValue!$N$2:$O$68,2,FALSE) &amp; ",") &amp; IF(ISBLANK(AD103),"",VLOOKUP(AD103,ComboValue!$N$2:$O$68,2,FALSE) &amp; ",") &amp; IF(ISBLANK(AE103),"",VLOOKUP(AE103,ComboValue!$N$2:$O$68,2,FALSE) &amp; ",") &amp; IF(ISBLANK(AF103),"",VLOOKUP(AF103,ComboValue!$N$2:$O$68,2,FALSE) &amp; ",") &amp; IF(ISBLANK(AG103),"",VLOOKUP(AG103,ComboValue!$N$2:$O$68,2,FALSE) &amp; ",") &amp; IF(ISBLANK(AH103),"",VLOOKUP(AH103,ComboValue!$N$2:$O$68,2,FALSE) &amp; ",") &amp; IF(ISBLANK(AI103),"",VLOOKUP(AI103,ComboValue!$N$2:$O$68,2,FALSE) &amp; ",") &amp; IF(ISBLANK(AJ103),"",VLOOKUP(AJ103,ComboValue!$N$2:$O$68,2,FALSE) &amp; ",") &amp; IF(ISBLANK(AK103),"",VLOOKUP(AK103,ComboValue!$N$2:$O$68,2,FALSE) &amp; ",") &amp; IF(ISBLANK(AL103),"",VLOOKUP(AL103,ComboValue!$N$2:$O$68,2,FALSE) &amp; ",") &amp; IF(ISBLANK(AM103),"",VLOOKUP(AM103,ComboValue!$N$2:$O$68,2,FALSE) &amp; ",") &amp; IF(ISBLANK(AN103),"",VLOOKUP(AN103,ComboValue!$N$2:$O$68,2,FALSE) &amp; ",") &amp; IF(ISBLANK(AO103),"",VLOOKUP(AO103,ComboValue!$N$2:$O$68,2,FALSE) &amp; ",") &amp; IF(ISBLANK(AP103),"",VLOOKUP(AP103,ComboValue!$N$2:$O$68,2,FALSE) &amp; ",") &amp; IF(ISBLANK(AQ103),"",VLOOKUP(AQ103,ComboValue!$N$2:$O$68,2,FALSE) &amp; ",") &amp; IF(ISBLANK(AR103),"",VLOOKUP(AR103,ComboValue!$N$2:$O$68,2,FALSE) &amp; ",") &amp; IF(ISBLANK(AS103),"",VLOOKUP(AS103,ComboValue!$N$2:$O$68,2,FALSE) &amp; ",") &amp; IF(ISBLANK(AT103),"",VLOOKUP(AT103,ComboValue!$N$2:$O$68,2,FALSE) &amp; ",")</f>
        <v/>
      </c>
      <c r="AZ103" s="162" t="str">
        <f t="shared" si="46"/>
        <v/>
      </c>
      <c r="BA103" s="120"/>
      <c r="BB103" s="135" t="str">
        <f t="shared" si="47"/>
        <v/>
      </c>
      <c r="BC103" s="136" t="str">
        <f t="shared" si="48"/>
        <v/>
      </c>
      <c r="BD103" s="136" t="str">
        <f t="shared" si="49"/>
        <v/>
      </c>
      <c r="BE103" s="136" t="str">
        <f t="shared" si="50"/>
        <v/>
      </c>
      <c r="BF103" s="136" t="str">
        <f t="shared" si="51"/>
        <v/>
      </c>
      <c r="BG103" s="136" t="str">
        <f t="shared" si="52"/>
        <v/>
      </c>
      <c r="BH103" s="136" t="str">
        <f t="shared" si="53"/>
        <v/>
      </c>
      <c r="BI103" s="136" t="str">
        <f t="shared" si="54"/>
        <v/>
      </c>
      <c r="BJ103" s="136" t="str">
        <f t="shared" si="55"/>
        <v/>
      </c>
      <c r="BK103" s="136" t="str">
        <f t="shared" si="56"/>
        <v/>
      </c>
      <c r="BL103" s="136" t="str">
        <f t="shared" si="57"/>
        <v/>
      </c>
      <c r="BM103" s="136" t="str">
        <f t="shared" si="58"/>
        <v/>
      </c>
      <c r="BN103" s="136" t="str">
        <f t="shared" si="59"/>
        <v/>
      </c>
      <c r="BO103" s="136" t="str">
        <f t="shared" si="60"/>
        <v/>
      </c>
      <c r="BP103" s="136" t="str">
        <f t="shared" si="61"/>
        <v/>
      </c>
      <c r="BQ103" s="136" t="str">
        <f t="shared" si="62"/>
        <v/>
      </c>
      <c r="BR103" s="136" t="str">
        <f t="shared" si="63"/>
        <v/>
      </c>
      <c r="BS103" s="136" t="str">
        <f t="shared" si="64"/>
        <v/>
      </c>
      <c r="BT103" s="136" t="str">
        <f t="shared" si="65"/>
        <v/>
      </c>
      <c r="BU103" s="136" t="str">
        <f t="shared" si="66"/>
        <v/>
      </c>
      <c r="BV103" s="136" t="str">
        <f t="shared" si="67"/>
        <v/>
      </c>
      <c r="BW103" s="136" t="str">
        <f t="shared" si="68"/>
        <v/>
      </c>
      <c r="BX103" s="136" t="str">
        <f t="shared" si="69"/>
        <v/>
      </c>
      <c r="BY103" s="136" t="str">
        <f t="shared" si="70"/>
        <v/>
      </c>
      <c r="BZ103" s="136" t="str">
        <f t="shared" si="71"/>
        <v/>
      </c>
      <c r="CA103" s="137" t="str">
        <f t="shared" si="72"/>
        <v/>
      </c>
      <c r="CB103" s="135" t="str">
        <f t="shared" si="73"/>
        <v/>
      </c>
      <c r="CC103" s="136" t="str">
        <f t="shared" si="74"/>
        <v/>
      </c>
      <c r="CD103" s="136" t="str">
        <f t="shared" si="75"/>
        <v/>
      </c>
      <c r="CE103" s="136" t="str">
        <f t="shared" si="76"/>
        <v/>
      </c>
      <c r="CF103" s="136" t="str">
        <f t="shared" si="77"/>
        <v/>
      </c>
      <c r="CG103" s="136" t="str">
        <f t="shared" si="78"/>
        <v/>
      </c>
      <c r="CH103" s="136" t="str">
        <f t="shared" si="79"/>
        <v/>
      </c>
      <c r="CI103" s="136" t="str">
        <f t="shared" si="80"/>
        <v/>
      </c>
      <c r="CJ103" s="136" t="str">
        <f t="shared" si="81"/>
        <v/>
      </c>
      <c r="CK103" s="137" t="str">
        <f t="shared" si="82"/>
        <v/>
      </c>
      <c r="CL103" s="135" t="str">
        <f t="shared" si="83"/>
        <v/>
      </c>
      <c r="CM103" s="136" t="str">
        <f t="shared" si="84"/>
        <v/>
      </c>
      <c r="CN103" s="136" t="str">
        <f t="shared" si="85"/>
        <v/>
      </c>
      <c r="CO103" s="137" t="str">
        <f t="shared" si="86"/>
        <v/>
      </c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0"/>
      <c r="DA103" s="120"/>
      <c r="DB103" s="120"/>
    </row>
    <row r="104" spans="1:106" ht="17.399999999999999" thickTop="1" thickBot="1" x14ac:dyDescent="0.45">
      <c r="A104" s="7">
        <v>99</v>
      </c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0"/>
      <c r="M104" s="10"/>
      <c r="N104" s="10"/>
      <c r="O104" s="209" t="str">
        <f xml:space="preserve"> IF(ISBLANK(L104),"",VLOOKUP(L104,ComboValue!$E$3:$I$15,5,FALSE))</f>
        <v/>
      </c>
      <c r="P104" s="10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35" t="str">
        <f xml:space="preserve"> IF(ISBLANK(C104),"",VLOOKUP(C104,ComboValue!$B$2:$C$11,2,FALSE) &amp; ",") &amp; IF(ISBLANK(D104),"",VLOOKUP(D104,ComboValue!$B$2:$C$11,2,FALSE) &amp; ",") &amp; IF(ISBLANK(E104),"",VLOOKUP(E104,ComboValue!$B$2:$C$11,2,FALSE) &amp; ",") &amp; IF(ISBLANK(F104),"",VLOOKUP(F104,ComboValue!$B$2:$C$11,2,FALSE) &amp; ",") &amp; IF(ISBLANK(G104),"",VLOOKUP(G104,ComboValue!$B$2:$C$11,2,FALSE) &amp; ",") &amp; IF(ISBLANK(H104),"",VLOOKUP(H104,ComboValue!$B$2:$C$11,2,FALSE) &amp; ",") &amp; IF(ISBLANK(I104),"",VLOOKUP(I104,ComboValue!$B$2:$C$11,2,FALSE) &amp; ",") &amp; IF(ISBLANK(J104),"",VLOOKUP(J104,ComboValue!$B$2:$C$11,2,FALSE) &amp; ",") &amp; IF(ISBLANK(K104),"",VLOOKUP(K104,ComboValue!$B$2:$C$11,2,FALSE) &amp; ",")</f>
        <v/>
      </c>
      <c r="AV104" s="136" t="str">
        <f t="shared" si="45"/>
        <v>Tous_Nl</v>
      </c>
      <c r="AW104" s="136" t="str">
        <f>IF(ISBLANK(L104),"",VLOOKUP(L104,ComboValue!$E$2:$G$15,3,FALSE))</f>
        <v/>
      </c>
      <c r="AX104" s="136" t="str">
        <f>IF(ISBLANK(M104),"",VLOOKUP(M104,ComboValue!$K$2:$L$5,2,FALSE))</f>
        <v/>
      </c>
      <c r="AY104" s="161" t="str">
        <f>IF(ISBLANK(Q104),"",VLOOKUP(Q104,ComboValue!$N$2:$O$68,2,FALSE) &amp; ",") &amp; IF(ISBLANK(R104),"",VLOOKUP(R104,ComboValue!$N$2:$O$68,2,FALSE) &amp; ",") &amp; IF(ISBLANK(S104),"",VLOOKUP(S104,ComboValue!$N$2:$O$68,2,FALSE) &amp; ",") &amp; IF(ISBLANK(T104),"",VLOOKUP(T104,ComboValue!$N$2:$O$68,2,FALSE) &amp; ",") &amp; IF(ISBLANK(U104),"",VLOOKUP(U104,ComboValue!$N$2:$O$68,2,FALSE) &amp; ",") &amp; IF(ISBLANK(V104),"",VLOOKUP(V104,ComboValue!$N$2:$O$68,2,FALSE) &amp; ",") &amp; IF(ISBLANK(W104),"",VLOOKUP(W104,ComboValue!$N$2:$O$68,2,FALSE) &amp; ",") &amp; IF(ISBLANK(X104),"",VLOOKUP(X104,ComboValue!$N$2:$O$68,2,FALSE) &amp; ",") &amp; IF(ISBLANK(Y104),"",VLOOKUP(Y104,ComboValue!$N$2:$O$68,2,FALSE) &amp; ",") &amp; IF(ISBLANK(Z104),"",VLOOKUP(Z104,ComboValue!$N$2:$O$68,2,FALSE) &amp; ",") &amp; IF(ISBLANK(AA104),"",VLOOKUP(AA104,ComboValue!$N$2:$O$68,2,FALSE) &amp; ",") &amp; IF(ISBLANK(AB104),"",VLOOKUP(AB104,ComboValue!$N$2:$O$68,2,FALSE) &amp; ",") &amp; IF(ISBLANK(AC104),"",VLOOKUP(AC104,ComboValue!$N$2:$O$68,2,FALSE) &amp; ",") &amp; IF(ISBLANK(AD104),"",VLOOKUP(AD104,ComboValue!$N$2:$O$68,2,FALSE) &amp; ",") &amp; IF(ISBLANK(AE104),"",VLOOKUP(AE104,ComboValue!$N$2:$O$68,2,FALSE) &amp; ",") &amp; IF(ISBLANK(AF104),"",VLOOKUP(AF104,ComboValue!$N$2:$O$68,2,FALSE) &amp; ",") &amp; IF(ISBLANK(AG104),"",VLOOKUP(AG104,ComboValue!$N$2:$O$68,2,FALSE) &amp; ",") &amp; IF(ISBLANK(AH104),"",VLOOKUP(AH104,ComboValue!$N$2:$O$68,2,FALSE) &amp; ",") &amp; IF(ISBLANK(AI104),"",VLOOKUP(AI104,ComboValue!$N$2:$O$68,2,FALSE) &amp; ",") &amp; IF(ISBLANK(AJ104),"",VLOOKUP(AJ104,ComboValue!$N$2:$O$68,2,FALSE) &amp; ",") &amp; IF(ISBLANK(AK104),"",VLOOKUP(AK104,ComboValue!$N$2:$O$68,2,FALSE) &amp; ",") &amp; IF(ISBLANK(AL104),"",VLOOKUP(AL104,ComboValue!$N$2:$O$68,2,FALSE) &amp; ",") &amp; IF(ISBLANK(AM104),"",VLOOKUP(AM104,ComboValue!$N$2:$O$68,2,FALSE) &amp; ",") &amp; IF(ISBLANK(AN104),"",VLOOKUP(AN104,ComboValue!$N$2:$O$68,2,FALSE) &amp; ",") &amp; IF(ISBLANK(AO104),"",VLOOKUP(AO104,ComboValue!$N$2:$O$68,2,FALSE) &amp; ",") &amp; IF(ISBLANK(AP104),"",VLOOKUP(AP104,ComboValue!$N$2:$O$68,2,FALSE) &amp; ",") &amp; IF(ISBLANK(AQ104),"",VLOOKUP(AQ104,ComboValue!$N$2:$O$68,2,FALSE) &amp; ",") &amp; IF(ISBLANK(AR104),"",VLOOKUP(AR104,ComboValue!$N$2:$O$68,2,FALSE) &amp; ",") &amp; IF(ISBLANK(AS104),"",VLOOKUP(AS104,ComboValue!$N$2:$O$68,2,FALSE) &amp; ",") &amp; IF(ISBLANK(AT104),"",VLOOKUP(AT104,ComboValue!$N$2:$O$68,2,FALSE) &amp; ",")</f>
        <v/>
      </c>
      <c r="AZ104" s="162" t="str">
        <f t="shared" si="46"/>
        <v/>
      </c>
      <c r="BA104" s="120"/>
      <c r="BB104" s="135" t="str">
        <f t="shared" si="47"/>
        <v/>
      </c>
      <c r="BC104" s="136" t="str">
        <f t="shared" si="48"/>
        <v/>
      </c>
      <c r="BD104" s="136" t="str">
        <f t="shared" si="49"/>
        <v/>
      </c>
      <c r="BE104" s="136" t="str">
        <f t="shared" si="50"/>
        <v/>
      </c>
      <c r="BF104" s="136" t="str">
        <f t="shared" si="51"/>
        <v/>
      </c>
      <c r="BG104" s="136" t="str">
        <f t="shared" si="52"/>
        <v/>
      </c>
      <c r="BH104" s="136" t="str">
        <f t="shared" si="53"/>
        <v/>
      </c>
      <c r="BI104" s="136" t="str">
        <f t="shared" si="54"/>
        <v/>
      </c>
      <c r="BJ104" s="136" t="str">
        <f t="shared" si="55"/>
        <v/>
      </c>
      <c r="BK104" s="136" t="str">
        <f t="shared" si="56"/>
        <v/>
      </c>
      <c r="BL104" s="136" t="str">
        <f t="shared" si="57"/>
        <v/>
      </c>
      <c r="BM104" s="136" t="str">
        <f t="shared" si="58"/>
        <v/>
      </c>
      <c r="BN104" s="136" t="str">
        <f t="shared" si="59"/>
        <v/>
      </c>
      <c r="BO104" s="136" t="str">
        <f t="shared" si="60"/>
        <v/>
      </c>
      <c r="BP104" s="136" t="str">
        <f t="shared" si="61"/>
        <v/>
      </c>
      <c r="BQ104" s="136" t="str">
        <f t="shared" si="62"/>
        <v/>
      </c>
      <c r="BR104" s="136" t="str">
        <f t="shared" si="63"/>
        <v/>
      </c>
      <c r="BS104" s="136" t="str">
        <f t="shared" si="64"/>
        <v/>
      </c>
      <c r="BT104" s="136" t="str">
        <f t="shared" si="65"/>
        <v/>
      </c>
      <c r="BU104" s="136" t="str">
        <f t="shared" si="66"/>
        <v/>
      </c>
      <c r="BV104" s="136" t="str">
        <f t="shared" si="67"/>
        <v/>
      </c>
      <c r="BW104" s="136" t="str">
        <f t="shared" si="68"/>
        <v/>
      </c>
      <c r="BX104" s="136" t="str">
        <f t="shared" si="69"/>
        <v/>
      </c>
      <c r="BY104" s="136" t="str">
        <f t="shared" si="70"/>
        <v/>
      </c>
      <c r="BZ104" s="136" t="str">
        <f t="shared" si="71"/>
        <v/>
      </c>
      <c r="CA104" s="137" t="str">
        <f t="shared" si="72"/>
        <v/>
      </c>
      <c r="CB104" s="135" t="str">
        <f t="shared" si="73"/>
        <v/>
      </c>
      <c r="CC104" s="136" t="str">
        <f t="shared" si="74"/>
        <v/>
      </c>
      <c r="CD104" s="136" t="str">
        <f t="shared" si="75"/>
        <v/>
      </c>
      <c r="CE104" s="136" t="str">
        <f t="shared" si="76"/>
        <v/>
      </c>
      <c r="CF104" s="136" t="str">
        <f t="shared" si="77"/>
        <v/>
      </c>
      <c r="CG104" s="136" t="str">
        <f t="shared" si="78"/>
        <v/>
      </c>
      <c r="CH104" s="136" t="str">
        <f t="shared" si="79"/>
        <v/>
      </c>
      <c r="CI104" s="136" t="str">
        <f t="shared" si="80"/>
        <v/>
      </c>
      <c r="CJ104" s="136" t="str">
        <f t="shared" si="81"/>
        <v/>
      </c>
      <c r="CK104" s="137" t="str">
        <f t="shared" si="82"/>
        <v/>
      </c>
      <c r="CL104" s="135" t="str">
        <f t="shared" si="83"/>
        <v/>
      </c>
      <c r="CM104" s="136" t="str">
        <f t="shared" si="84"/>
        <v/>
      </c>
      <c r="CN104" s="136" t="str">
        <f t="shared" si="85"/>
        <v/>
      </c>
      <c r="CO104" s="137" t="str">
        <f t="shared" si="86"/>
        <v/>
      </c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</row>
    <row r="105" spans="1:106" ht="17.399999999999999" thickTop="1" thickBot="1" x14ac:dyDescent="0.45">
      <c r="A105" s="7">
        <v>100</v>
      </c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0"/>
      <c r="M105" s="10"/>
      <c r="N105" s="10"/>
      <c r="O105" s="209" t="str">
        <f xml:space="preserve"> IF(ISBLANK(L105),"",VLOOKUP(L105,ComboValue!$E$3:$I$15,5,FALSE))</f>
        <v/>
      </c>
      <c r="P105" s="10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35" t="str">
        <f xml:space="preserve"> IF(ISBLANK(C105),"",VLOOKUP(C105,ComboValue!$B$2:$C$11,2,FALSE) &amp; ",") &amp; IF(ISBLANK(D105),"",VLOOKUP(D105,ComboValue!$B$2:$C$11,2,FALSE) &amp; ",") &amp; IF(ISBLANK(E105),"",VLOOKUP(E105,ComboValue!$B$2:$C$11,2,FALSE) &amp; ",") &amp; IF(ISBLANK(F105),"",VLOOKUP(F105,ComboValue!$B$2:$C$11,2,FALSE) &amp; ",") &amp; IF(ISBLANK(G105),"",VLOOKUP(G105,ComboValue!$B$2:$C$11,2,FALSE) &amp; ",") &amp; IF(ISBLANK(H105),"",VLOOKUP(H105,ComboValue!$B$2:$C$11,2,FALSE) &amp; ",") &amp; IF(ISBLANK(I105),"",VLOOKUP(I105,ComboValue!$B$2:$C$11,2,FALSE) &amp; ",") &amp; IF(ISBLANK(J105),"",VLOOKUP(J105,ComboValue!$B$2:$C$11,2,FALSE) &amp; ",") &amp; IF(ISBLANK(K105),"",VLOOKUP(K105,ComboValue!$B$2:$C$11,2,FALSE) &amp; ",")</f>
        <v/>
      </c>
      <c r="AV105" s="136" t="str">
        <f t="shared" si="45"/>
        <v>Tous_Nl</v>
      </c>
      <c r="AW105" s="136" t="str">
        <f>IF(ISBLANK(L105),"",VLOOKUP(L105,ComboValue!$E$2:$G$15,3,FALSE))</f>
        <v/>
      </c>
      <c r="AX105" s="136" t="str">
        <f>IF(ISBLANK(M105),"",VLOOKUP(M105,ComboValue!$K$2:$L$5,2,FALSE))</f>
        <v/>
      </c>
      <c r="AY105" s="161" t="str">
        <f>IF(ISBLANK(Q105),"",VLOOKUP(Q105,ComboValue!$N$2:$O$68,2,FALSE) &amp; ",") &amp; IF(ISBLANK(R105),"",VLOOKUP(R105,ComboValue!$N$2:$O$68,2,FALSE) &amp; ",") &amp; IF(ISBLANK(S105),"",VLOOKUP(S105,ComboValue!$N$2:$O$68,2,FALSE) &amp; ",") &amp; IF(ISBLANK(T105),"",VLOOKUP(T105,ComboValue!$N$2:$O$68,2,FALSE) &amp; ",") &amp; IF(ISBLANK(U105),"",VLOOKUP(U105,ComboValue!$N$2:$O$68,2,FALSE) &amp; ",") &amp; IF(ISBLANK(V105),"",VLOOKUP(V105,ComboValue!$N$2:$O$68,2,FALSE) &amp; ",") &amp; IF(ISBLANK(W105),"",VLOOKUP(W105,ComboValue!$N$2:$O$68,2,FALSE) &amp; ",") &amp; IF(ISBLANK(X105),"",VLOOKUP(X105,ComboValue!$N$2:$O$68,2,FALSE) &amp; ",") &amp; IF(ISBLANK(Y105),"",VLOOKUP(Y105,ComboValue!$N$2:$O$68,2,FALSE) &amp; ",") &amp; IF(ISBLANK(Z105),"",VLOOKUP(Z105,ComboValue!$N$2:$O$68,2,FALSE) &amp; ",") &amp; IF(ISBLANK(AA105),"",VLOOKUP(AA105,ComboValue!$N$2:$O$68,2,FALSE) &amp; ",") &amp; IF(ISBLANK(AB105),"",VLOOKUP(AB105,ComboValue!$N$2:$O$68,2,FALSE) &amp; ",") &amp; IF(ISBLANK(AC105),"",VLOOKUP(AC105,ComboValue!$N$2:$O$68,2,FALSE) &amp; ",") &amp; IF(ISBLANK(AD105),"",VLOOKUP(AD105,ComboValue!$N$2:$O$68,2,FALSE) &amp; ",") &amp; IF(ISBLANK(AE105),"",VLOOKUP(AE105,ComboValue!$N$2:$O$68,2,FALSE) &amp; ",") &amp; IF(ISBLANK(AF105),"",VLOOKUP(AF105,ComboValue!$N$2:$O$68,2,FALSE) &amp; ",") &amp; IF(ISBLANK(AG105),"",VLOOKUP(AG105,ComboValue!$N$2:$O$68,2,FALSE) &amp; ",") &amp; IF(ISBLANK(AH105),"",VLOOKUP(AH105,ComboValue!$N$2:$O$68,2,FALSE) &amp; ",") &amp; IF(ISBLANK(AI105),"",VLOOKUP(AI105,ComboValue!$N$2:$O$68,2,FALSE) &amp; ",") &amp; IF(ISBLANK(AJ105),"",VLOOKUP(AJ105,ComboValue!$N$2:$O$68,2,FALSE) &amp; ",") &amp; IF(ISBLANK(AK105),"",VLOOKUP(AK105,ComboValue!$N$2:$O$68,2,FALSE) &amp; ",") &amp; IF(ISBLANK(AL105),"",VLOOKUP(AL105,ComboValue!$N$2:$O$68,2,FALSE) &amp; ",") &amp; IF(ISBLANK(AM105),"",VLOOKUP(AM105,ComboValue!$N$2:$O$68,2,FALSE) &amp; ",") &amp; IF(ISBLANK(AN105),"",VLOOKUP(AN105,ComboValue!$N$2:$O$68,2,FALSE) &amp; ",") &amp; IF(ISBLANK(AO105),"",VLOOKUP(AO105,ComboValue!$N$2:$O$68,2,FALSE) &amp; ",") &amp; IF(ISBLANK(AP105),"",VLOOKUP(AP105,ComboValue!$N$2:$O$68,2,FALSE) &amp; ",") &amp; IF(ISBLANK(AQ105),"",VLOOKUP(AQ105,ComboValue!$N$2:$O$68,2,FALSE) &amp; ",") &amp; IF(ISBLANK(AR105),"",VLOOKUP(AR105,ComboValue!$N$2:$O$68,2,FALSE) &amp; ",") &amp; IF(ISBLANK(AS105),"",VLOOKUP(AS105,ComboValue!$N$2:$O$68,2,FALSE) &amp; ",") &amp; IF(ISBLANK(AT105),"",VLOOKUP(AT105,ComboValue!$N$2:$O$68,2,FALSE) &amp; ",")</f>
        <v/>
      </c>
      <c r="AZ105" s="162" t="str">
        <f t="shared" si="46"/>
        <v/>
      </c>
      <c r="BA105" s="120"/>
      <c r="BB105" s="135" t="str">
        <f t="shared" si="47"/>
        <v/>
      </c>
      <c r="BC105" s="136" t="str">
        <f t="shared" si="48"/>
        <v/>
      </c>
      <c r="BD105" s="136" t="str">
        <f t="shared" si="49"/>
        <v/>
      </c>
      <c r="BE105" s="136" t="str">
        <f t="shared" si="50"/>
        <v/>
      </c>
      <c r="BF105" s="136" t="str">
        <f t="shared" si="51"/>
        <v/>
      </c>
      <c r="BG105" s="136" t="str">
        <f t="shared" si="52"/>
        <v/>
      </c>
      <c r="BH105" s="136" t="str">
        <f t="shared" si="53"/>
        <v/>
      </c>
      <c r="BI105" s="136" t="str">
        <f t="shared" si="54"/>
        <v/>
      </c>
      <c r="BJ105" s="136" t="str">
        <f t="shared" si="55"/>
        <v/>
      </c>
      <c r="BK105" s="136" t="str">
        <f t="shared" si="56"/>
        <v/>
      </c>
      <c r="BL105" s="136" t="str">
        <f t="shared" si="57"/>
        <v/>
      </c>
      <c r="BM105" s="136" t="str">
        <f t="shared" si="58"/>
        <v/>
      </c>
      <c r="BN105" s="136" t="str">
        <f t="shared" si="59"/>
        <v/>
      </c>
      <c r="BO105" s="136" t="str">
        <f t="shared" si="60"/>
        <v/>
      </c>
      <c r="BP105" s="136" t="str">
        <f t="shared" si="61"/>
        <v/>
      </c>
      <c r="BQ105" s="136" t="str">
        <f t="shared" si="62"/>
        <v/>
      </c>
      <c r="BR105" s="136" t="str">
        <f t="shared" si="63"/>
        <v/>
      </c>
      <c r="BS105" s="136" t="str">
        <f t="shared" si="64"/>
        <v/>
      </c>
      <c r="BT105" s="136" t="str">
        <f t="shared" si="65"/>
        <v/>
      </c>
      <c r="BU105" s="136" t="str">
        <f t="shared" si="66"/>
        <v/>
      </c>
      <c r="BV105" s="136" t="str">
        <f t="shared" si="67"/>
        <v/>
      </c>
      <c r="BW105" s="136" t="str">
        <f t="shared" si="68"/>
        <v/>
      </c>
      <c r="BX105" s="136" t="str">
        <f t="shared" si="69"/>
        <v/>
      </c>
      <c r="BY105" s="136" t="str">
        <f t="shared" si="70"/>
        <v/>
      </c>
      <c r="BZ105" s="136" t="str">
        <f t="shared" si="71"/>
        <v/>
      </c>
      <c r="CA105" s="137" t="str">
        <f t="shared" si="72"/>
        <v/>
      </c>
      <c r="CB105" s="135" t="str">
        <f t="shared" si="73"/>
        <v/>
      </c>
      <c r="CC105" s="136" t="str">
        <f t="shared" si="74"/>
        <v/>
      </c>
      <c r="CD105" s="136" t="str">
        <f t="shared" si="75"/>
        <v/>
      </c>
      <c r="CE105" s="136" t="str">
        <f t="shared" si="76"/>
        <v/>
      </c>
      <c r="CF105" s="136" t="str">
        <f t="shared" si="77"/>
        <v/>
      </c>
      <c r="CG105" s="136" t="str">
        <f t="shared" si="78"/>
        <v/>
      </c>
      <c r="CH105" s="136" t="str">
        <f t="shared" si="79"/>
        <v/>
      </c>
      <c r="CI105" s="136" t="str">
        <f t="shared" si="80"/>
        <v/>
      </c>
      <c r="CJ105" s="136" t="str">
        <f t="shared" si="81"/>
        <v/>
      </c>
      <c r="CK105" s="137" t="str">
        <f t="shared" si="82"/>
        <v/>
      </c>
      <c r="CL105" s="135" t="str">
        <f t="shared" si="83"/>
        <v/>
      </c>
      <c r="CM105" s="136" t="str">
        <f t="shared" si="84"/>
        <v/>
      </c>
      <c r="CN105" s="136" t="str">
        <f t="shared" si="85"/>
        <v/>
      </c>
      <c r="CO105" s="137" t="str">
        <f t="shared" si="86"/>
        <v/>
      </c>
      <c r="CP105" s="120"/>
      <c r="CQ105" s="120"/>
      <c r="CR105" s="120"/>
      <c r="CS105" s="120"/>
      <c r="CT105" s="120"/>
      <c r="CU105" s="120"/>
      <c r="CV105" s="120"/>
      <c r="CW105" s="120"/>
      <c r="CX105" s="120"/>
      <c r="CY105" s="120"/>
      <c r="CZ105" s="120"/>
      <c r="DA105" s="120"/>
      <c r="DB105" s="120"/>
    </row>
    <row r="106" spans="1:106" ht="17.399999999999999" thickTop="1" thickBot="1" x14ac:dyDescent="0.45">
      <c r="A106" s="7">
        <v>101</v>
      </c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0"/>
      <c r="M106" s="10"/>
      <c r="N106" s="10"/>
      <c r="O106" s="209" t="str">
        <f xml:space="preserve"> IF(ISBLANK(L106),"",VLOOKUP(L106,ComboValue!$E$3:$I$15,5,FALSE))</f>
        <v/>
      </c>
      <c r="P106" s="10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35" t="str">
        <f xml:space="preserve"> IF(ISBLANK(C106),"",VLOOKUP(C106,ComboValue!$B$2:$C$11,2,FALSE) &amp; ",") &amp; IF(ISBLANK(D106),"",VLOOKUP(D106,ComboValue!$B$2:$C$11,2,FALSE) &amp; ",") &amp; IF(ISBLANK(E106),"",VLOOKUP(E106,ComboValue!$B$2:$C$11,2,FALSE) &amp; ",") &amp; IF(ISBLANK(F106),"",VLOOKUP(F106,ComboValue!$B$2:$C$11,2,FALSE) &amp; ",") &amp; IF(ISBLANK(G106),"",VLOOKUP(G106,ComboValue!$B$2:$C$11,2,FALSE) &amp; ",") &amp; IF(ISBLANK(H106),"",VLOOKUP(H106,ComboValue!$B$2:$C$11,2,FALSE) &amp; ",") &amp; IF(ISBLANK(I106),"",VLOOKUP(I106,ComboValue!$B$2:$C$11,2,FALSE) &amp; ",") &amp; IF(ISBLANK(J106),"",VLOOKUP(J106,ComboValue!$B$2:$C$11,2,FALSE) &amp; ",") &amp; IF(ISBLANK(K106),"",VLOOKUP(K106,ComboValue!$B$2:$C$11,2,FALSE) &amp; ",")</f>
        <v/>
      </c>
      <c r="AV106" s="136" t="str">
        <f t="shared" si="45"/>
        <v>Tous_Nl</v>
      </c>
      <c r="AW106" s="136" t="str">
        <f>IF(ISBLANK(L106),"",VLOOKUP(L106,ComboValue!$E$2:$G$15,3,FALSE))</f>
        <v/>
      </c>
      <c r="AX106" s="136" t="str">
        <f>IF(ISBLANK(M106),"",VLOOKUP(M106,ComboValue!$K$2:$L$5,2,FALSE))</f>
        <v/>
      </c>
      <c r="AY106" s="161" t="str">
        <f>IF(ISBLANK(Q106),"",VLOOKUP(Q106,ComboValue!$N$2:$O$68,2,FALSE) &amp; ",") &amp; IF(ISBLANK(R106),"",VLOOKUP(R106,ComboValue!$N$2:$O$68,2,FALSE) &amp; ",") &amp; IF(ISBLANK(S106),"",VLOOKUP(S106,ComboValue!$N$2:$O$68,2,FALSE) &amp; ",") &amp; IF(ISBLANK(T106),"",VLOOKUP(T106,ComboValue!$N$2:$O$68,2,FALSE) &amp; ",") &amp; IF(ISBLANK(U106),"",VLOOKUP(U106,ComboValue!$N$2:$O$68,2,FALSE) &amp; ",") &amp; IF(ISBLANK(V106),"",VLOOKUP(V106,ComboValue!$N$2:$O$68,2,FALSE) &amp; ",") &amp; IF(ISBLANK(W106),"",VLOOKUP(W106,ComboValue!$N$2:$O$68,2,FALSE) &amp; ",") &amp; IF(ISBLANK(X106),"",VLOOKUP(X106,ComboValue!$N$2:$O$68,2,FALSE) &amp; ",") &amp; IF(ISBLANK(Y106),"",VLOOKUP(Y106,ComboValue!$N$2:$O$68,2,FALSE) &amp; ",") &amp; IF(ISBLANK(Z106),"",VLOOKUP(Z106,ComboValue!$N$2:$O$68,2,FALSE) &amp; ",") &amp; IF(ISBLANK(AA106),"",VLOOKUP(AA106,ComboValue!$N$2:$O$68,2,FALSE) &amp; ",") &amp; IF(ISBLANK(AB106),"",VLOOKUP(AB106,ComboValue!$N$2:$O$68,2,FALSE) &amp; ",") &amp; IF(ISBLANK(AC106),"",VLOOKUP(AC106,ComboValue!$N$2:$O$68,2,FALSE) &amp; ",") &amp; IF(ISBLANK(AD106),"",VLOOKUP(AD106,ComboValue!$N$2:$O$68,2,FALSE) &amp; ",") &amp; IF(ISBLANK(AE106),"",VLOOKUP(AE106,ComboValue!$N$2:$O$68,2,FALSE) &amp; ",") &amp; IF(ISBLANK(AF106),"",VLOOKUP(AF106,ComboValue!$N$2:$O$68,2,FALSE) &amp; ",") &amp; IF(ISBLANK(AG106),"",VLOOKUP(AG106,ComboValue!$N$2:$O$68,2,FALSE) &amp; ",") &amp; IF(ISBLANK(AH106),"",VLOOKUP(AH106,ComboValue!$N$2:$O$68,2,FALSE) &amp; ",") &amp; IF(ISBLANK(AI106),"",VLOOKUP(AI106,ComboValue!$N$2:$O$68,2,FALSE) &amp; ",") &amp; IF(ISBLANK(AJ106),"",VLOOKUP(AJ106,ComboValue!$N$2:$O$68,2,FALSE) &amp; ",") &amp; IF(ISBLANK(AK106),"",VLOOKUP(AK106,ComboValue!$N$2:$O$68,2,FALSE) &amp; ",") &amp; IF(ISBLANK(AL106),"",VLOOKUP(AL106,ComboValue!$N$2:$O$68,2,FALSE) &amp; ",") &amp; IF(ISBLANK(AM106),"",VLOOKUP(AM106,ComboValue!$N$2:$O$68,2,FALSE) &amp; ",") &amp; IF(ISBLANK(AN106),"",VLOOKUP(AN106,ComboValue!$N$2:$O$68,2,FALSE) &amp; ",") &amp; IF(ISBLANK(AO106),"",VLOOKUP(AO106,ComboValue!$N$2:$O$68,2,FALSE) &amp; ",") &amp; IF(ISBLANK(AP106),"",VLOOKUP(AP106,ComboValue!$N$2:$O$68,2,FALSE) &amp; ",") &amp; IF(ISBLANK(AQ106),"",VLOOKUP(AQ106,ComboValue!$N$2:$O$68,2,FALSE) &amp; ",") &amp; IF(ISBLANK(AR106),"",VLOOKUP(AR106,ComboValue!$N$2:$O$68,2,FALSE) &amp; ",") &amp; IF(ISBLANK(AS106),"",VLOOKUP(AS106,ComboValue!$N$2:$O$68,2,FALSE) &amp; ",") &amp; IF(ISBLANK(AT106),"",VLOOKUP(AT106,ComboValue!$N$2:$O$68,2,FALSE) &amp; ",")</f>
        <v/>
      </c>
      <c r="AZ106" s="162" t="str">
        <f t="shared" si="46"/>
        <v/>
      </c>
      <c r="BA106" s="120"/>
      <c r="BB106" s="135" t="str">
        <f t="shared" si="47"/>
        <v/>
      </c>
      <c r="BC106" s="136" t="str">
        <f t="shared" si="48"/>
        <v/>
      </c>
      <c r="BD106" s="136" t="str">
        <f t="shared" si="49"/>
        <v/>
      </c>
      <c r="BE106" s="136" t="str">
        <f t="shared" si="50"/>
        <v/>
      </c>
      <c r="BF106" s="136" t="str">
        <f t="shared" si="51"/>
        <v/>
      </c>
      <c r="BG106" s="136" t="str">
        <f t="shared" si="52"/>
        <v/>
      </c>
      <c r="BH106" s="136" t="str">
        <f t="shared" si="53"/>
        <v/>
      </c>
      <c r="BI106" s="136" t="str">
        <f t="shared" si="54"/>
        <v/>
      </c>
      <c r="BJ106" s="136" t="str">
        <f t="shared" si="55"/>
        <v/>
      </c>
      <c r="BK106" s="136" t="str">
        <f t="shared" si="56"/>
        <v/>
      </c>
      <c r="BL106" s="136" t="str">
        <f t="shared" si="57"/>
        <v/>
      </c>
      <c r="BM106" s="136" t="str">
        <f t="shared" si="58"/>
        <v/>
      </c>
      <c r="BN106" s="136" t="str">
        <f t="shared" si="59"/>
        <v/>
      </c>
      <c r="BO106" s="136" t="str">
        <f t="shared" si="60"/>
        <v/>
      </c>
      <c r="BP106" s="136" t="str">
        <f t="shared" si="61"/>
        <v/>
      </c>
      <c r="BQ106" s="136" t="str">
        <f t="shared" si="62"/>
        <v/>
      </c>
      <c r="BR106" s="136" t="str">
        <f t="shared" si="63"/>
        <v/>
      </c>
      <c r="BS106" s="136" t="str">
        <f t="shared" si="64"/>
        <v/>
      </c>
      <c r="BT106" s="136" t="str">
        <f t="shared" si="65"/>
        <v/>
      </c>
      <c r="BU106" s="136" t="str">
        <f t="shared" si="66"/>
        <v/>
      </c>
      <c r="BV106" s="136" t="str">
        <f t="shared" si="67"/>
        <v/>
      </c>
      <c r="BW106" s="136" t="str">
        <f t="shared" si="68"/>
        <v/>
      </c>
      <c r="BX106" s="136" t="str">
        <f t="shared" si="69"/>
        <v/>
      </c>
      <c r="BY106" s="136" t="str">
        <f t="shared" si="70"/>
        <v/>
      </c>
      <c r="BZ106" s="136" t="str">
        <f t="shared" si="71"/>
        <v/>
      </c>
      <c r="CA106" s="137" t="str">
        <f t="shared" si="72"/>
        <v/>
      </c>
      <c r="CB106" s="135" t="str">
        <f t="shared" si="73"/>
        <v/>
      </c>
      <c r="CC106" s="136" t="str">
        <f t="shared" si="74"/>
        <v/>
      </c>
      <c r="CD106" s="136" t="str">
        <f t="shared" si="75"/>
        <v/>
      </c>
      <c r="CE106" s="136" t="str">
        <f t="shared" si="76"/>
        <v/>
      </c>
      <c r="CF106" s="136" t="str">
        <f t="shared" si="77"/>
        <v/>
      </c>
      <c r="CG106" s="136" t="str">
        <f t="shared" si="78"/>
        <v/>
      </c>
      <c r="CH106" s="136" t="str">
        <f t="shared" si="79"/>
        <v/>
      </c>
      <c r="CI106" s="136" t="str">
        <f t="shared" si="80"/>
        <v/>
      </c>
      <c r="CJ106" s="136" t="str">
        <f t="shared" si="81"/>
        <v/>
      </c>
      <c r="CK106" s="137" t="str">
        <f t="shared" si="82"/>
        <v/>
      </c>
      <c r="CL106" s="135" t="str">
        <f t="shared" si="83"/>
        <v/>
      </c>
      <c r="CM106" s="136" t="str">
        <f t="shared" si="84"/>
        <v/>
      </c>
      <c r="CN106" s="136" t="str">
        <f t="shared" si="85"/>
        <v/>
      </c>
      <c r="CO106" s="137" t="str">
        <f t="shared" si="86"/>
        <v/>
      </c>
      <c r="CP106" s="120"/>
      <c r="CQ106" s="120"/>
      <c r="CR106" s="120"/>
      <c r="CS106" s="120"/>
      <c r="CT106" s="120"/>
      <c r="CU106" s="120"/>
      <c r="CV106" s="120"/>
      <c r="CW106" s="120"/>
      <c r="CX106" s="120"/>
      <c r="CY106" s="120"/>
      <c r="CZ106" s="120"/>
      <c r="DA106" s="120"/>
      <c r="DB106" s="120"/>
    </row>
    <row r="107" spans="1:106" ht="17.399999999999999" thickTop="1" thickBot="1" x14ac:dyDescent="0.45">
      <c r="A107" s="7">
        <v>102</v>
      </c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0"/>
      <c r="M107" s="10"/>
      <c r="N107" s="10"/>
      <c r="O107" s="209" t="str">
        <f xml:space="preserve"> IF(ISBLANK(L107),"",VLOOKUP(L107,ComboValue!$E$3:$I$15,5,FALSE))</f>
        <v/>
      </c>
      <c r="P107" s="10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35" t="str">
        <f xml:space="preserve"> IF(ISBLANK(C107),"",VLOOKUP(C107,ComboValue!$B$2:$C$11,2,FALSE) &amp; ",") &amp; IF(ISBLANK(D107),"",VLOOKUP(D107,ComboValue!$B$2:$C$11,2,FALSE) &amp; ",") &amp; IF(ISBLANK(E107),"",VLOOKUP(E107,ComboValue!$B$2:$C$11,2,FALSE) &amp; ",") &amp; IF(ISBLANK(F107),"",VLOOKUP(F107,ComboValue!$B$2:$C$11,2,FALSE) &amp; ",") &amp; IF(ISBLANK(G107),"",VLOOKUP(G107,ComboValue!$B$2:$C$11,2,FALSE) &amp; ",") &amp; IF(ISBLANK(H107),"",VLOOKUP(H107,ComboValue!$B$2:$C$11,2,FALSE) &amp; ",") &amp; IF(ISBLANK(I107),"",VLOOKUP(I107,ComboValue!$B$2:$C$11,2,FALSE) &amp; ",") &amp; IF(ISBLANK(J107),"",VLOOKUP(J107,ComboValue!$B$2:$C$11,2,FALSE) &amp; ",") &amp; IF(ISBLANK(K107),"",VLOOKUP(K107,ComboValue!$B$2:$C$11,2,FALSE) &amp; ",")</f>
        <v/>
      </c>
      <c r="AV107" s="136" t="str">
        <f t="shared" si="45"/>
        <v>Tous_Nl</v>
      </c>
      <c r="AW107" s="136" t="str">
        <f>IF(ISBLANK(L107),"",VLOOKUP(L107,ComboValue!$E$2:$G$15,3,FALSE))</f>
        <v/>
      </c>
      <c r="AX107" s="136" t="str">
        <f>IF(ISBLANK(M107),"",VLOOKUP(M107,ComboValue!$K$2:$L$5,2,FALSE))</f>
        <v/>
      </c>
      <c r="AY107" s="161" t="str">
        <f>IF(ISBLANK(Q107),"",VLOOKUP(Q107,ComboValue!$N$2:$O$68,2,FALSE) &amp; ",") &amp; IF(ISBLANK(R107),"",VLOOKUP(R107,ComboValue!$N$2:$O$68,2,FALSE) &amp; ",") &amp; IF(ISBLANK(S107),"",VLOOKUP(S107,ComboValue!$N$2:$O$68,2,FALSE) &amp; ",") &amp; IF(ISBLANK(T107),"",VLOOKUP(T107,ComboValue!$N$2:$O$68,2,FALSE) &amp; ",") &amp; IF(ISBLANK(U107),"",VLOOKUP(U107,ComboValue!$N$2:$O$68,2,FALSE) &amp; ",") &amp; IF(ISBLANK(V107),"",VLOOKUP(V107,ComboValue!$N$2:$O$68,2,FALSE) &amp; ",") &amp; IF(ISBLANK(W107),"",VLOOKUP(W107,ComboValue!$N$2:$O$68,2,FALSE) &amp; ",") &amp; IF(ISBLANK(X107),"",VLOOKUP(X107,ComboValue!$N$2:$O$68,2,FALSE) &amp; ",") &amp; IF(ISBLANK(Y107),"",VLOOKUP(Y107,ComboValue!$N$2:$O$68,2,FALSE) &amp; ",") &amp; IF(ISBLANK(Z107),"",VLOOKUP(Z107,ComboValue!$N$2:$O$68,2,FALSE) &amp; ",") &amp; IF(ISBLANK(AA107),"",VLOOKUP(AA107,ComboValue!$N$2:$O$68,2,FALSE) &amp; ",") &amp; IF(ISBLANK(AB107),"",VLOOKUP(AB107,ComboValue!$N$2:$O$68,2,FALSE) &amp; ",") &amp; IF(ISBLANK(AC107),"",VLOOKUP(AC107,ComboValue!$N$2:$O$68,2,FALSE) &amp; ",") &amp; IF(ISBLANK(AD107),"",VLOOKUP(AD107,ComboValue!$N$2:$O$68,2,FALSE) &amp; ",") &amp; IF(ISBLANK(AE107),"",VLOOKUP(AE107,ComboValue!$N$2:$O$68,2,FALSE) &amp; ",") &amp; IF(ISBLANK(AF107),"",VLOOKUP(AF107,ComboValue!$N$2:$O$68,2,FALSE) &amp; ",") &amp; IF(ISBLANK(AG107),"",VLOOKUP(AG107,ComboValue!$N$2:$O$68,2,FALSE) &amp; ",") &amp; IF(ISBLANK(AH107),"",VLOOKUP(AH107,ComboValue!$N$2:$O$68,2,FALSE) &amp; ",") &amp; IF(ISBLANK(AI107),"",VLOOKUP(AI107,ComboValue!$N$2:$O$68,2,FALSE) &amp; ",") &amp; IF(ISBLANK(AJ107),"",VLOOKUP(AJ107,ComboValue!$N$2:$O$68,2,FALSE) &amp; ",") &amp; IF(ISBLANK(AK107),"",VLOOKUP(AK107,ComboValue!$N$2:$O$68,2,FALSE) &amp; ",") &amp; IF(ISBLANK(AL107),"",VLOOKUP(AL107,ComboValue!$N$2:$O$68,2,FALSE) &amp; ",") &amp; IF(ISBLANK(AM107),"",VLOOKUP(AM107,ComboValue!$N$2:$O$68,2,FALSE) &amp; ",") &amp; IF(ISBLANK(AN107),"",VLOOKUP(AN107,ComboValue!$N$2:$O$68,2,FALSE) &amp; ",") &amp; IF(ISBLANK(AO107),"",VLOOKUP(AO107,ComboValue!$N$2:$O$68,2,FALSE) &amp; ",") &amp; IF(ISBLANK(AP107),"",VLOOKUP(AP107,ComboValue!$N$2:$O$68,2,FALSE) &amp; ",") &amp; IF(ISBLANK(AQ107),"",VLOOKUP(AQ107,ComboValue!$N$2:$O$68,2,FALSE) &amp; ",") &amp; IF(ISBLANK(AR107),"",VLOOKUP(AR107,ComboValue!$N$2:$O$68,2,FALSE) &amp; ",") &amp; IF(ISBLANK(AS107),"",VLOOKUP(AS107,ComboValue!$N$2:$O$68,2,FALSE) &amp; ",") &amp; IF(ISBLANK(AT107),"",VLOOKUP(AT107,ComboValue!$N$2:$O$68,2,FALSE) &amp; ",")</f>
        <v/>
      </c>
      <c r="AZ107" s="162" t="str">
        <f t="shared" si="46"/>
        <v/>
      </c>
      <c r="BA107" s="120"/>
      <c r="BB107" s="135" t="str">
        <f t="shared" si="47"/>
        <v/>
      </c>
      <c r="BC107" s="136" t="str">
        <f t="shared" si="48"/>
        <v/>
      </c>
      <c r="BD107" s="136" t="str">
        <f t="shared" si="49"/>
        <v/>
      </c>
      <c r="BE107" s="136" t="str">
        <f t="shared" si="50"/>
        <v/>
      </c>
      <c r="BF107" s="136" t="str">
        <f t="shared" si="51"/>
        <v/>
      </c>
      <c r="BG107" s="136" t="str">
        <f t="shared" si="52"/>
        <v/>
      </c>
      <c r="BH107" s="136" t="str">
        <f t="shared" si="53"/>
        <v/>
      </c>
      <c r="BI107" s="136" t="str">
        <f t="shared" si="54"/>
        <v/>
      </c>
      <c r="BJ107" s="136" t="str">
        <f t="shared" si="55"/>
        <v/>
      </c>
      <c r="BK107" s="136" t="str">
        <f t="shared" si="56"/>
        <v/>
      </c>
      <c r="BL107" s="136" t="str">
        <f t="shared" si="57"/>
        <v/>
      </c>
      <c r="BM107" s="136" t="str">
        <f t="shared" si="58"/>
        <v/>
      </c>
      <c r="BN107" s="136" t="str">
        <f t="shared" si="59"/>
        <v/>
      </c>
      <c r="BO107" s="136" t="str">
        <f t="shared" si="60"/>
        <v/>
      </c>
      <c r="BP107" s="136" t="str">
        <f t="shared" si="61"/>
        <v/>
      </c>
      <c r="BQ107" s="136" t="str">
        <f t="shared" si="62"/>
        <v/>
      </c>
      <c r="BR107" s="136" t="str">
        <f t="shared" si="63"/>
        <v/>
      </c>
      <c r="BS107" s="136" t="str">
        <f t="shared" si="64"/>
        <v/>
      </c>
      <c r="BT107" s="136" t="str">
        <f t="shared" si="65"/>
        <v/>
      </c>
      <c r="BU107" s="136" t="str">
        <f t="shared" si="66"/>
        <v/>
      </c>
      <c r="BV107" s="136" t="str">
        <f t="shared" si="67"/>
        <v/>
      </c>
      <c r="BW107" s="136" t="str">
        <f t="shared" si="68"/>
        <v/>
      </c>
      <c r="BX107" s="136" t="str">
        <f t="shared" si="69"/>
        <v/>
      </c>
      <c r="BY107" s="136" t="str">
        <f t="shared" si="70"/>
        <v/>
      </c>
      <c r="BZ107" s="136" t="str">
        <f t="shared" si="71"/>
        <v/>
      </c>
      <c r="CA107" s="137" t="str">
        <f t="shared" si="72"/>
        <v/>
      </c>
      <c r="CB107" s="135" t="str">
        <f t="shared" si="73"/>
        <v/>
      </c>
      <c r="CC107" s="136" t="str">
        <f t="shared" si="74"/>
        <v/>
      </c>
      <c r="CD107" s="136" t="str">
        <f t="shared" si="75"/>
        <v/>
      </c>
      <c r="CE107" s="136" t="str">
        <f t="shared" si="76"/>
        <v/>
      </c>
      <c r="CF107" s="136" t="str">
        <f t="shared" si="77"/>
        <v/>
      </c>
      <c r="CG107" s="136" t="str">
        <f t="shared" si="78"/>
        <v/>
      </c>
      <c r="CH107" s="136" t="str">
        <f t="shared" si="79"/>
        <v/>
      </c>
      <c r="CI107" s="136" t="str">
        <f t="shared" si="80"/>
        <v/>
      </c>
      <c r="CJ107" s="136" t="str">
        <f t="shared" si="81"/>
        <v/>
      </c>
      <c r="CK107" s="137" t="str">
        <f t="shared" si="82"/>
        <v/>
      </c>
      <c r="CL107" s="135" t="str">
        <f t="shared" si="83"/>
        <v/>
      </c>
      <c r="CM107" s="136" t="str">
        <f t="shared" si="84"/>
        <v/>
      </c>
      <c r="CN107" s="136" t="str">
        <f t="shared" si="85"/>
        <v/>
      </c>
      <c r="CO107" s="137" t="str">
        <f t="shared" si="86"/>
        <v/>
      </c>
      <c r="CP107" s="120"/>
      <c r="CQ107" s="120"/>
      <c r="CR107" s="120"/>
      <c r="CS107" s="120"/>
      <c r="CT107" s="120"/>
      <c r="CU107" s="120"/>
      <c r="CV107" s="120"/>
      <c r="CW107" s="120"/>
      <c r="CX107" s="120"/>
      <c r="CY107" s="120"/>
      <c r="CZ107" s="120"/>
      <c r="DA107" s="120"/>
      <c r="DB107" s="120"/>
    </row>
    <row r="108" spans="1:106" ht="17.399999999999999" thickTop="1" thickBot="1" x14ac:dyDescent="0.45">
      <c r="A108" s="7">
        <v>103</v>
      </c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0"/>
      <c r="M108" s="10"/>
      <c r="N108" s="10"/>
      <c r="O108" s="209" t="str">
        <f xml:space="preserve"> IF(ISBLANK(L108),"",VLOOKUP(L108,ComboValue!$E$3:$I$15,5,FALSE))</f>
        <v/>
      </c>
      <c r="P108" s="10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35" t="str">
        <f xml:space="preserve"> IF(ISBLANK(C108),"",VLOOKUP(C108,ComboValue!$B$2:$C$11,2,FALSE) &amp; ",") &amp; IF(ISBLANK(D108),"",VLOOKUP(D108,ComboValue!$B$2:$C$11,2,FALSE) &amp; ",") &amp; IF(ISBLANK(E108),"",VLOOKUP(E108,ComboValue!$B$2:$C$11,2,FALSE) &amp; ",") &amp; IF(ISBLANK(F108),"",VLOOKUP(F108,ComboValue!$B$2:$C$11,2,FALSE) &amp; ",") &amp; IF(ISBLANK(G108),"",VLOOKUP(G108,ComboValue!$B$2:$C$11,2,FALSE) &amp; ",") &amp; IF(ISBLANK(H108),"",VLOOKUP(H108,ComboValue!$B$2:$C$11,2,FALSE) &amp; ",") &amp; IF(ISBLANK(I108),"",VLOOKUP(I108,ComboValue!$B$2:$C$11,2,FALSE) &amp; ",") &amp; IF(ISBLANK(J108),"",VLOOKUP(J108,ComboValue!$B$2:$C$11,2,FALSE) &amp; ",") &amp; IF(ISBLANK(K108),"",VLOOKUP(K108,ComboValue!$B$2:$C$11,2,FALSE) &amp; ",")</f>
        <v/>
      </c>
      <c r="AV108" s="136" t="str">
        <f t="shared" si="45"/>
        <v>Tous_Nl</v>
      </c>
      <c r="AW108" s="136" t="str">
        <f>IF(ISBLANK(L108),"",VLOOKUP(L108,ComboValue!$E$2:$G$15,3,FALSE))</f>
        <v/>
      </c>
      <c r="AX108" s="136" t="str">
        <f>IF(ISBLANK(M108),"",VLOOKUP(M108,ComboValue!$K$2:$L$5,2,FALSE))</f>
        <v/>
      </c>
      <c r="AY108" s="161" t="str">
        <f>IF(ISBLANK(Q108),"",VLOOKUP(Q108,ComboValue!$N$2:$O$68,2,FALSE) &amp; ",") &amp; IF(ISBLANK(R108),"",VLOOKUP(R108,ComboValue!$N$2:$O$68,2,FALSE) &amp; ",") &amp; IF(ISBLANK(S108),"",VLOOKUP(S108,ComboValue!$N$2:$O$68,2,FALSE) &amp; ",") &amp; IF(ISBLANK(T108),"",VLOOKUP(T108,ComboValue!$N$2:$O$68,2,FALSE) &amp; ",") &amp; IF(ISBLANK(U108),"",VLOOKUP(U108,ComboValue!$N$2:$O$68,2,FALSE) &amp; ",") &amp; IF(ISBLANK(V108),"",VLOOKUP(V108,ComboValue!$N$2:$O$68,2,FALSE) &amp; ",") &amp; IF(ISBLANK(W108),"",VLOOKUP(W108,ComboValue!$N$2:$O$68,2,FALSE) &amp; ",") &amp; IF(ISBLANK(X108),"",VLOOKUP(X108,ComboValue!$N$2:$O$68,2,FALSE) &amp; ",") &amp; IF(ISBLANK(Y108),"",VLOOKUP(Y108,ComboValue!$N$2:$O$68,2,FALSE) &amp; ",") &amp; IF(ISBLANK(Z108),"",VLOOKUP(Z108,ComboValue!$N$2:$O$68,2,FALSE) &amp; ",") &amp; IF(ISBLANK(AA108),"",VLOOKUP(AA108,ComboValue!$N$2:$O$68,2,FALSE) &amp; ",") &amp; IF(ISBLANK(AB108),"",VLOOKUP(AB108,ComboValue!$N$2:$O$68,2,FALSE) &amp; ",") &amp; IF(ISBLANK(AC108),"",VLOOKUP(AC108,ComboValue!$N$2:$O$68,2,FALSE) &amp; ",") &amp; IF(ISBLANK(AD108),"",VLOOKUP(AD108,ComboValue!$N$2:$O$68,2,FALSE) &amp; ",") &amp; IF(ISBLANK(AE108),"",VLOOKUP(AE108,ComboValue!$N$2:$O$68,2,FALSE) &amp; ",") &amp; IF(ISBLANK(AF108),"",VLOOKUP(AF108,ComboValue!$N$2:$O$68,2,FALSE) &amp; ",") &amp; IF(ISBLANK(AG108),"",VLOOKUP(AG108,ComboValue!$N$2:$O$68,2,FALSE) &amp; ",") &amp; IF(ISBLANK(AH108),"",VLOOKUP(AH108,ComboValue!$N$2:$O$68,2,FALSE) &amp; ",") &amp; IF(ISBLANK(AI108),"",VLOOKUP(AI108,ComboValue!$N$2:$O$68,2,FALSE) &amp; ",") &amp; IF(ISBLANK(AJ108),"",VLOOKUP(AJ108,ComboValue!$N$2:$O$68,2,FALSE) &amp; ",") &amp; IF(ISBLANK(AK108),"",VLOOKUP(AK108,ComboValue!$N$2:$O$68,2,FALSE) &amp; ",") &amp; IF(ISBLANK(AL108),"",VLOOKUP(AL108,ComboValue!$N$2:$O$68,2,FALSE) &amp; ",") &amp; IF(ISBLANK(AM108),"",VLOOKUP(AM108,ComboValue!$N$2:$O$68,2,FALSE) &amp; ",") &amp; IF(ISBLANK(AN108),"",VLOOKUP(AN108,ComboValue!$N$2:$O$68,2,FALSE) &amp; ",") &amp; IF(ISBLANK(AO108),"",VLOOKUP(AO108,ComboValue!$N$2:$O$68,2,FALSE) &amp; ",") &amp; IF(ISBLANK(AP108),"",VLOOKUP(AP108,ComboValue!$N$2:$O$68,2,FALSE) &amp; ",") &amp; IF(ISBLANK(AQ108),"",VLOOKUP(AQ108,ComboValue!$N$2:$O$68,2,FALSE) &amp; ",") &amp; IF(ISBLANK(AR108),"",VLOOKUP(AR108,ComboValue!$N$2:$O$68,2,FALSE) &amp; ",") &amp; IF(ISBLANK(AS108),"",VLOOKUP(AS108,ComboValue!$N$2:$O$68,2,FALSE) &amp; ",") &amp; IF(ISBLANK(AT108),"",VLOOKUP(AT108,ComboValue!$N$2:$O$68,2,FALSE) &amp; ",")</f>
        <v/>
      </c>
      <c r="AZ108" s="162" t="str">
        <f t="shared" si="46"/>
        <v/>
      </c>
      <c r="BA108" s="120"/>
      <c r="BB108" s="135" t="str">
        <f t="shared" si="47"/>
        <v/>
      </c>
      <c r="BC108" s="136" t="str">
        <f t="shared" si="48"/>
        <v/>
      </c>
      <c r="BD108" s="136" t="str">
        <f t="shared" si="49"/>
        <v/>
      </c>
      <c r="BE108" s="136" t="str">
        <f t="shared" si="50"/>
        <v/>
      </c>
      <c r="BF108" s="136" t="str">
        <f t="shared" si="51"/>
        <v/>
      </c>
      <c r="BG108" s="136" t="str">
        <f t="shared" si="52"/>
        <v/>
      </c>
      <c r="BH108" s="136" t="str">
        <f t="shared" si="53"/>
        <v/>
      </c>
      <c r="BI108" s="136" t="str">
        <f t="shared" si="54"/>
        <v/>
      </c>
      <c r="BJ108" s="136" t="str">
        <f t="shared" si="55"/>
        <v/>
      </c>
      <c r="BK108" s="136" t="str">
        <f t="shared" si="56"/>
        <v/>
      </c>
      <c r="BL108" s="136" t="str">
        <f t="shared" si="57"/>
        <v/>
      </c>
      <c r="BM108" s="136" t="str">
        <f t="shared" si="58"/>
        <v/>
      </c>
      <c r="BN108" s="136" t="str">
        <f t="shared" si="59"/>
        <v/>
      </c>
      <c r="BO108" s="136" t="str">
        <f t="shared" si="60"/>
        <v/>
      </c>
      <c r="BP108" s="136" t="str">
        <f t="shared" si="61"/>
        <v/>
      </c>
      <c r="BQ108" s="136" t="str">
        <f t="shared" si="62"/>
        <v/>
      </c>
      <c r="BR108" s="136" t="str">
        <f t="shared" si="63"/>
        <v/>
      </c>
      <c r="BS108" s="136" t="str">
        <f t="shared" si="64"/>
        <v/>
      </c>
      <c r="BT108" s="136" t="str">
        <f t="shared" si="65"/>
        <v/>
      </c>
      <c r="BU108" s="136" t="str">
        <f t="shared" si="66"/>
        <v/>
      </c>
      <c r="BV108" s="136" t="str">
        <f t="shared" si="67"/>
        <v/>
      </c>
      <c r="BW108" s="136" t="str">
        <f t="shared" si="68"/>
        <v/>
      </c>
      <c r="BX108" s="136" t="str">
        <f t="shared" si="69"/>
        <v/>
      </c>
      <c r="BY108" s="136" t="str">
        <f t="shared" si="70"/>
        <v/>
      </c>
      <c r="BZ108" s="136" t="str">
        <f t="shared" si="71"/>
        <v/>
      </c>
      <c r="CA108" s="137" t="str">
        <f t="shared" si="72"/>
        <v/>
      </c>
      <c r="CB108" s="135" t="str">
        <f t="shared" si="73"/>
        <v/>
      </c>
      <c r="CC108" s="136" t="str">
        <f t="shared" si="74"/>
        <v/>
      </c>
      <c r="CD108" s="136" t="str">
        <f t="shared" si="75"/>
        <v/>
      </c>
      <c r="CE108" s="136" t="str">
        <f t="shared" si="76"/>
        <v/>
      </c>
      <c r="CF108" s="136" t="str">
        <f t="shared" si="77"/>
        <v/>
      </c>
      <c r="CG108" s="136" t="str">
        <f t="shared" si="78"/>
        <v/>
      </c>
      <c r="CH108" s="136" t="str">
        <f t="shared" si="79"/>
        <v/>
      </c>
      <c r="CI108" s="136" t="str">
        <f t="shared" si="80"/>
        <v/>
      </c>
      <c r="CJ108" s="136" t="str">
        <f t="shared" si="81"/>
        <v/>
      </c>
      <c r="CK108" s="137" t="str">
        <f t="shared" si="82"/>
        <v/>
      </c>
      <c r="CL108" s="135" t="str">
        <f t="shared" si="83"/>
        <v/>
      </c>
      <c r="CM108" s="136" t="str">
        <f t="shared" si="84"/>
        <v/>
      </c>
      <c r="CN108" s="136" t="str">
        <f t="shared" si="85"/>
        <v/>
      </c>
      <c r="CO108" s="137" t="str">
        <f t="shared" si="86"/>
        <v/>
      </c>
      <c r="CP108" s="120"/>
      <c r="CQ108" s="120"/>
      <c r="CR108" s="120"/>
      <c r="CS108" s="120"/>
      <c r="CT108" s="120"/>
      <c r="CU108" s="120"/>
      <c r="CV108" s="120"/>
      <c r="CW108" s="120"/>
      <c r="CX108" s="120"/>
      <c r="CY108" s="120"/>
      <c r="CZ108" s="120"/>
      <c r="DA108" s="120"/>
      <c r="DB108" s="120"/>
    </row>
    <row r="109" spans="1:106" ht="17.399999999999999" thickTop="1" thickBot="1" x14ac:dyDescent="0.45">
      <c r="A109" s="7">
        <v>104</v>
      </c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0"/>
      <c r="M109" s="10"/>
      <c r="N109" s="10"/>
      <c r="O109" s="209" t="str">
        <f xml:space="preserve"> IF(ISBLANK(L109),"",VLOOKUP(L109,ComboValue!$E$3:$I$15,5,FALSE))</f>
        <v/>
      </c>
      <c r="P109" s="10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35" t="str">
        <f xml:space="preserve"> IF(ISBLANK(C109),"",VLOOKUP(C109,ComboValue!$B$2:$C$11,2,FALSE) &amp; ",") &amp; IF(ISBLANK(D109),"",VLOOKUP(D109,ComboValue!$B$2:$C$11,2,FALSE) &amp; ",") &amp; IF(ISBLANK(E109),"",VLOOKUP(E109,ComboValue!$B$2:$C$11,2,FALSE) &amp; ",") &amp; IF(ISBLANK(F109),"",VLOOKUP(F109,ComboValue!$B$2:$C$11,2,FALSE) &amp; ",") &amp; IF(ISBLANK(G109),"",VLOOKUP(G109,ComboValue!$B$2:$C$11,2,FALSE) &amp; ",") &amp; IF(ISBLANK(H109),"",VLOOKUP(H109,ComboValue!$B$2:$C$11,2,FALSE) &amp; ",") &amp; IF(ISBLANK(I109),"",VLOOKUP(I109,ComboValue!$B$2:$C$11,2,FALSE) &amp; ",") &amp; IF(ISBLANK(J109),"",VLOOKUP(J109,ComboValue!$B$2:$C$11,2,FALSE) &amp; ",") &amp; IF(ISBLANK(K109),"",VLOOKUP(K109,ComboValue!$B$2:$C$11,2,FALSE) &amp; ",")</f>
        <v/>
      </c>
      <c r="AV109" s="136" t="str">
        <f t="shared" si="45"/>
        <v>Tous_Nl</v>
      </c>
      <c r="AW109" s="136" t="str">
        <f>IF(ISBLANK(L109),"",VLOOKUP(L109,ComboValue!$E$2:$G$15,3,FALSE))</f>
        <v/>
      </c>
      <c r="AX109" s="136" t="str">
        <f>IF(ISBLANK(M109),"",VLOOKUP(M109,ComboValue!$K$2:$L$5,2,FALSE))</f>
        <v/>
      </c>
      <c r="AY109" s="161" t="str">
        <f>IF(ISBLANK(Q109),"",VLOOKUP(Q109,ComboValue!$N$2:$O$68,2,FALSE) &amp; ",") &amp; IF(ISBLANK(R109),"",VLOOKUP(R109,ComboValue!$N$2:$O$68,2,FALSE) &amp; ",") &amp; IF(ISBLANK(S109),"",VLOOKUP(S109,ComboValue!$N$2:$O$68,2,FALSE) &amp; ",") &amp; IF(ISBLANK(T109),"",VLOOKUP(T109,ComboValue!$N$2:$O$68,2,FALSE) &amp; ",") &amp; IF(ISBLANK(U109),"",VLOOKUP(U109,ComboValue!$N$2:$O$68,2,FALSE) &amp; ",") &amp; IF(ISBLANK(V109),"",VLOOKUP(V109,ComboValue!$N$2:$O$68,2,FALSE) &amp; ",") &amp; IF(ISBLANK(W109),"",VLOOKUP(W109,ComboValue!$N$2:$O$68,2,FALSE) &amp; ",") &amp; IF(ISBLANK(X109),"",VLOOKUP(X109,ComboValue!$N$2:$O$68,2,FALSE) &amp; ",") &amp; IF(ISBLANK(Y109),"",VLOOKUP(Y109,ComboValue!$N$2:$O$68,2,FALSE) &amp; ",") &amp; IF(ISBLANK(Z109),"",VLOOKUP(Z109,ComboValue!$N$2:$O$68,2,FALSE) &amp; ",") &amp; IF(ISBLANK(AA109),"",VLOOKUP(AA109,ComboValue!$N$2:$O$68,2,FALSE) &amp; ",") &amp; IF(ISBLANK(AB109),"",VLOOKUP(AB109,ComboValue!$N$2:$O$68,2,FALSE) &amp; ",") &amp; IF(ISBLANK(AC109),"",VLOOKUP(AC109,ComboValue!$N$2:$O$68,2,FALSE) &amp; ",") &amp; IF(ISBLANK(AD109),"",VLOOKUP(AD109,ComboValue!$N$2:$O$68,2,FALSE) &amp; ",") &amp; IF(ISBLANK(AE109),"",VLOOKUP(AE109,ComboValue!$N$2:$O$68,2,FALSE) &amp; ",") &amp; IF(ISBLANK(AF109),"",VLOOKUP(AF109,ComboValue!$N$2:$O$68,2,FALSE) &amp; ",") &amp; IF(ISBLANK(AG109),"",VLOOKUP(AG109,ComboValue!$N$2:$O$68,2,FALSE) &amp; ",") &amp; IF(ISBLANK(AH109),"",VLOOKUP(AH109,ComboValue!$N$2:$O$68,2,FALSE) &amp; ",") &amp; IF(ISBLANK(AI109),"",VLOOKUP(AI109,ComboValue!$N$2:$O$68,2,FALSE) &amp; ",") &amp; IF(ISBLANK(AJ109),"",VLOOKUP(AJ109,ComboValue!$N$2:$O$68,2,FALSE) &amp; ",") &amp; IF(ISBLANK(AK109),"",VLOOKUP(AK109,ComboValue!$N$2:$O$68,2,FALSE) &amp; ",") &amp; IF(ISBLANK(AL109),"",VLOOKUP(AL109,ComboValue!$N$2:$O$68,2,FALSE) &amp; ",") &amp; IF(ISBLANK(AM109),"",VLOOKUP(AM109,ComboValue!$N$2:$O$68,2,FALSE) &amp; ",") &amp; IF(ISBLANK(AN109),"",VLOOKUP(AN109,ComboValue!$N$2:$O$68,2,FALSE) &amp; ",") &amp; IF(ISBLANK(AO109),"",VLOOKUP(AO109,ComboValue!$N$2:$O$68,2,FALSE) &amp; ",") &amp; IF(ISBLANK(AP109),"",VLOOKUP(AP109,ComboValue!$N$2:$O$68,2,FALSE) &amp; ",") &amp; IF(ISBLANK(AQ109),"",VLOOKUP(AQ109,ComboValue!$N$2:$O$68,2,FALSE) &amp; ",") &amp; IF(ISBLANK(AR109),"",VLOOKUP(AR109,ComboValue!$N$2:$O$68,2,FALSE) &amp; ",") &amp; IF(ISBLANK(AS109),"",VLOOKUP(AS109,ComboValue!$N$2:$O$68,2,FALSE) &amp; ",") &amp; IF(ISBLANK(AT109),"",VLOOKUP(AT109,ComboValue!$N$2:$O$68,2,FALSE) &amp; ",")</f>
        <v/>
      </c>
      <c r="AZ109" s="162" t="str">
        <f t="shared" si="46"/>
        <v/>
      </c>
      <c r="BA109" s="120"/>
      <c r="BB109" s="135" t="str">
        <f t="shared" si="47"/>
        <v/>
      </c>
      <c r="BC109" s="136" t="str">
        <f t="shared" si="48"/>
        <v/>
      </c>
      <c r="BD109" s="136" t="str">
        <f t="shared" si="49"/>
        <v/>
      </c>
      <c r="BE109" s="136" t="str">
        <f t="shared" si="50"/>
        <v/>
      </c>
      <c r="BF109" s="136" t="str">
        <f t="shared" si="51"/>
        <v/>
      </c>
      <c r="BG109" s="136" t="str">
        <f t="shared" si="52"/>
        <v/>
      </c>
      <c r="BH109" s="136" t="str">
        <f t="shared" si="53"/>
        <v/>
      </c>
      <c r="BI109" s="136" t="str">
        <f t="shared" si="54"/>
        <v/>
      </c>
      <c r="BJ109" s="136" t="str">
        <f t="shared" si="55"/>
        <v/>
      </c>
      <c r="BK109" s="136" t="str">
        <f t="shared" si="56"/>
        <v/>
      </c>
      <c r="BL109" s="136" t="str">
        <f t="shared" si="57"/>
        <v/>
      </c>
      <c r="BM109" s="136" t="str">
        <f t="shared" si="58"/>
        <v/>
      </c>
      <c r="BN109" s="136" t="str">
        <f t="shared" si="59"/>
        <v/>
      </c>
      <c r="BO109" s="136" t="str">
        <f t="shared" si="60"/>
        <v/>
      </c>
      <c r="BP109" s="136" t="str">
        <f t="shared" si="61"/>
        <v/>
      </c>
      <c r="BQ109" s="136" t="str">
        <f t="shared" si="62"/>
        <v/>
      </c>
      <c r="BR109" s="136" t="str">
        <f t="shared" si="63"/>
        <v/>
      </c>
      <c r="BS109" s="136" t="str">
        <f t="shared" si="64"/>
        <v/>
      </c>
      <c r="BT109" s="136" t="str">
        <f t="shared" si="65"/>
        <v/>
      </c>
      <c r="BU109" s="136" t="str">
        <f t="shared" si="66"/>
        <v/>
      </c>
      <c r="BV109" s="136" t="str">
        <f t="shared" si="67"/>
        <v/>
      </c>
      <c r="BW109" s="136" t="str">
        <f t="shared" si="68"/>
        <v/>
      </c>
      <c r="BX109" s="136" t="str">
        <f t="shared" si="69"/>
        <v/>
      </c>
      <c r="BY109" s="136" t="str">
        <f t="shared" si="70"/>
        <v/>
      </c>
      <c r="BZ109" s="136" t="str">
        <f t="shared" si="71"/>
        <v/>
      </c>
      <c r="CA109" s="137" t="str">
        <f t="shared" si="72"/>
        <v/>
      </c>
      <c r="CB109" s="135" t="str">
        <f t="shared" si="73"/>
        <v/>
      </c>
      <c r="CC109" s="136" t="str">
        <f t="shared" si="74"/>
        <v/>
      </c>
      <c r="CD109" s="136" t="str">
        <f t="shared" si="75"/>
        <v/>
      </c>
      <c r="CE109" s="136" t="str">
        <f t="shared" si="76"/>
        <v/>
      </c>
      <c r="CF109" s="136" t="str">
        <f t="shared" si="77"/>
        <v/>
      </c>
      <c r="CG109" s="136" t="str">
        <f t="shared" si="78"/>
        <v/>
      </c>
      <c r="CH109" s="136" t="str">
        <f t="shared" si="79"/>
        <v/>
      </c>
      <c r="CI109" s="136" t="str">
        <f t="shared" si="80"/>
        <v/>
      </c>
      <c r="CJ109" s="136" t="str">
        <f t="shared" si="81"/>
        <v/>
      </c>
      <c r="CK109" s="137" t="str">
        <f t="shared" si="82"/>
        <v/>
      </c>
      <c r="CL109" s="135" t="str">
        <f t="shared" si="83"/>
        <v/>
      </c>
      <c r="CM109" s="136" t="str">
        <f t="shared" si="84"/>
        <v/>
      </c>
      <c r="CN109" s="136" t="str">
        <f t="shared" si="85"/>
        <v/>
      </c>
      <c r="CO109" s="137" t="str">
        <f t="shared" si="86"/>
        <v/>
      </c>
      <c r="CP109" s="120"/>
      <c r="CQ109" s="120"/>
      <c r="CR109" s="120"/>
      <c r="CS109" s="120"/>
      <c r="CT109" s="120"/>
      <c r="CU109" s="120"/>
      <c r="CV109" s="120"/>
      <c r="CW109" s="120"/>
      <c r="CX109" s="120"/>
      <c r="CY109" s="120"/>
      <c r="CZ109" s="120"/>
      <c r="DA109" s="120"/>
      <c r="DB109" s="120"/>
    </row>
    <row r="110" spans="1:106" ht="17.399999999999999" thickTop="1" thickBot="1" x14ac:dyDescent="0.45">
      <c r="A110" s="7">
        <v>105</v>
      </c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0"/>
      <c r="M110" s="10"/>
      <c r="N110" s="10"/>
      <c r="O110" s="209" t="str">
        <f xml:space="preserve"> IF(ISBLANK(L110),"",VLOOKUP(L110,ComboValue!$E$3:$I$15,5,FALSE))</f>
        <v/>
      </c>
      <c r="P110" s="10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35" t="str">
        <f xml:space="preserve"> IF(ISBLANK(C110),"",VLOOKUP(C110,ComboValue!$B$2:$C$11,2,FALSE) &amp; ",") &amp; IF(ISBLANK(D110),"",VLOOKUP(D110,ComboValue!$B$2:$C$11,2,FALSE) &amp; ",") &amp; IF(ISBLANK(E110),"",VLOOKUP(E110,ComboValue!$B$2:$C$11,2,FALSE) &amp; ",") &amp; IF(ISBLANK(F110),"",VLOOKUP(F110,ComboValue!$B$2:$C$11,2,FALSE) &amp; ",") &amp; IF(ISBLANK(G110),"",VLOOKUP(G110,ComboValue!$B$2:$C$11,2,FALSE) &amp; ",") &amp; IF(ISBLANK(H110),"",VLOOKUP(H110,ComboValue!$B$2:$C$11,2,FALSE) &amp; ",") &amp; IF(ISBLANK(I110),"",VLOOKUP(I110,ComboValue!$B$2:$C$11,2,FALSE) &amp; ",") &amp; IF(ISBLANK(J110),"",VLOOKUP(J110,ComboValue!$B$2:$C$11,2,FALSE) &amp; ",") &amp; IF(ISBLANK(K110),"",VLOOKUP(K110,ComboValue!$B$2:$C$11,2,FALSE) &amp; ",")</f>
        <v/>
      </c>
      <c r="AV110" s="136" t="str">
        <f t="shared" si="45"/>
        <v>Tous_Nl</v>
      </c>
      <c r="AW110" s="136" t="str">
        <f>IF(ISBLANK(L110),"",VLOOKUP(L110,ComboValue!$E$2:$G$15,3,FALSE))</f>
        <v/>
      </c>
      <c r="AX110" s="136" t="str">
        <f>IF(ISBLANK(M110),"",VLOOKUP(M110,ComboValue!$K$2:$L$5,2,FALSE))</f>
        <v/>
      </c>
      <c r="AY110" s="161" t="str">
        <f>IF(ISBLANK(Q110),"",VLOOKUP(Q110,ComboValue!$N$2:$O$68,2,FALSE) &amp; ",") &amp; IF(ISBLANK(R110),"",VLOOKUP(R110,ComboValue!$N$2:$O$68,2,FALSE) &amp; ",") &amp; IF(ISBLANK(S110),"",VLOOKUP(S110,ComboValue!$N$2:$O$68,2,FALSE) &amp; ",") &amp; IF(ISBLANK(T110),"",VLOOKUP(T110,ComboValue!$N$2:$O$68,2,FALSE) &amp; ",") &amp; IF(ISBLANK(U110),"",VLOOKUP(U110,ComboValue!$N$2:$O$68,2,FALSE) &amp; ",") &amp; IF(ISBLANK(V110),"",VLOOKUP(V110,ComboValue!$N$2:$O$68,2,FALSE) &amp; ",") &amp; IF(ISBLANK(W110),"",VLOOKUP(W110,ComboValue!$N$2:$O$68,2,FALSE) &amp; ",") &amp; IF(ISBLANK(X110),"",VLOOKUP(X110,ComboValue!$N$2:$O$68,2,FALSE) &amp; ",") &amp; IF(ISBLANK(Y110),"",VLOOKUP(Y110,ComboValue!$N$2:$O$68,2,FALSE) &amp; ",") &amp; IF(ISBLANK(Z110),"",VLOOKUP(Z110,ComboValue!$N$2:$O$68,2,FALSE) &amp; ",") &amp; IF(ISBLANK(AA110),"",VLOOKUP(AA110,ComboValue!$N$2:$O$68,2,FALSE) &amp; ",") &amp; IF(ISBLANK(AB110),"",VLOOKUP(AB110,ComboValue!$N$2:$O$68,2,FALSE) &amp; ",") &amp; IF(ISBLANK(AC110),"",VLOOKUP(AC110,ComboValue!$N$2:$O$68,2,FALSE) &amp; ",") &amp; IF(ISBLANK(AD110),"",VLOOKUP(AD110,ComboValue!$N$2:$O$68,2,FALSE) &amp; ",") &amp; IF(ISBLANK(AE110),"",VLOOKUP(AE110,ComboValue!$N$2:$O$68,2,FALSE) &amp; ",") &amp; IF(ISBLANK(AF110),"",VLOOKUP(AF110,ComboValue!$N$2:$O$68,2,FALSE) &amp; ",") &amp; IF(ISBLANK(AG110),"",VLOOKUP(AG110,ComboValue!$N$2:$O$68,2,FALSE) &amp; ",") &amp; IF(ISBLANK(AH110),"",VLOOKUP(AH110,ComboValue!$N$2:$O$68,2,FALSE) &amp; ",") &amp; IF(ISBLANK(AI110),"",VLOOKUP(AI110,ComboValue!$N$2:$O$68,2,FALSE) &amp; ",") &amp; IF(ISBLANK(AJ110),"",VLOOKUP(AJ110,ComboValue!$N$2:$O$68,2,FALSE) &amp; ",") &amp; IF(ISBLANK(AK110),"",VLOOKUP(AK110,ComboValue!$N$2:$O$68,2,FALSE) &amp; ",") &amp; IF(ISBLANK(AL110),"",VLOOKUP(AL110,ComboValue!$N$2:$O$68,2,FALSE) &amp; ",") &amp; IF(ISBLANK(AM110),"",VLOOKUP(AM110,ComboValue!$N$2:$O$68,2,FALSE) &amp; ",") &amp; IF(ISBLANK(AN110),"",VLOOKUP(AN110,ComboValue!$N$2:$O$68,2,FALSE) &amp; ",") &amp; IF(ISBLANK(AO110),"",VLOOKUP(AO110,ComboValue!$N$2:$O$68,2,FALSE) &amp; ",") &amp; IF(ISBLANK(AP110),"",VLOOKUP(AP110,ComboValue!$N$2:$O$68,2,FALSE) &amp; ",") &amp; IF(ISBLANK(AQ110),"",VLOOKUP(AQ110,ComboValue!$N$2:$O$68,2,FALSE) &amp; ",") &amp; IF(ISBLANK(AR110),"",VLOOKUP(AR110,ComboValue!$N$2:$O$68,2,FALSE) &amp; ",") &amp; IF(ISBLANK(AS110),"",VLOOKUP(AS110,ComboValue!$N$2:$O$68,2,FALSE) &amp; ",") &amp; IF(ISBLANK(AT110),"",VLOOKUP(AT110,ComboValue!$N$2:$O$68,2,FALSE) &amp; ",")</f>
        <v/>
      </c>
      <c r="AZ110" s="162" t="str">
        <f t="shared" si="46"/>
        <v/>
      </c>
      <c r="BA110" s="120"/>
      <c r="BB110" s="135" t="str">
        <f t="shared" si="47"/>
        <v/>
      </c>
      <c r="BC110" s="136" t="str">
        <f t="shared" si="48"/>
        <v/>
      </c>
      <c r="BD110" s="136" t="str">
        <f t="shared" si="49"/>
        <v/>
      </c>
      <c r="BE110" s="136" t="str">
        <f t="shared" si="50"/>
        <v/>
      </c>
      <c r="BF110" s="136" t="str">
        <f t="shared" si="51"/>
        <v/>
      </c>
      <c r="BG110" s="136" t="str">
        <f t="shared" si="52"/>
        <v/>
      </c>
      <c r="BH110" s="136" t="str">
        <f t="shared" si="53"/>
        <v/>
      </c>
      <c r="BI110" s="136" t="str">
        <f t="shared" si="54"/>
        <v/>
      </c>
      <c r="BJ110" s="136" t="str">
        <f t="shared" si="55"/>
        <v/>
      </c>
      <c r="BK110" s="136" t="str">
        <f t="shared" si="56"/>
        <v/>
      </c>
      <c r="BL110" s="136" t="str">
        <f t="shared" si="57"/>
        <v/>
      </c>
      <c r="BM110" s="136" t="str">
        <f t="shared" si="58"/>
        <v/>
      </c>
      <c r="BN110" s="136" t="str">
        <f t="shared" si="59"/>
        <v/>
      </c>
      <c r="BO110" s="136" t="str">
        <f t="shared" si="60"/>
        <v/>
      </c>
      <c r="BP110" s="136" t="str">
        <f t="shared" si="61"/>
        <v/>
      </c>
      <c r="BQ110" s="136" t="str">
        <f t="shared" si="62"/>
        <v/>
      </c>
      <c r="BR110" s="136" t="str">
        <f t="shared" si="63"/>
        <v/>
      </c>
      <c r="BS110" s="136" t="str">
        <f t="shared" si="64"/>
        <v/>
      </c>
      <c r="BT110" s="136" t="str">
        <f t="shared" si="65"/>
        <v/>
      </c>
      <c r="BU110" s="136" t="str">
        <f t="shared" si="66"/>
        <v/>
      </c>
      <c r="BV110" s="136" t="str">
        <f t="shared" si="67"/>
        <v/>
      </c>
      <c r="BW110" s="136" t="str">
        <f t="shared" si="68"/>
        <v/>
      </c>
      <c r="BX110" s="136" t="str">
        <f t="shared" si="69"/>
        <v/>
      </c>
      <c r="BY110" s="136" t="str">
        <f t="shared" si="70"/>
        <v/>
      </c>
      <c r="BZ110" s="136" t="str">
        <f t="shared" si="71"/>
        <v/>
      </c>
      <c r="CA110" s="137" t="str">
        <f t="shared" si="72"/>
        <v/>
      </c>
      <c r="CB110" s="135" t="str">
        <f t="shared" si="73"/>
        <v/>
      </c>
      <c r="CC110" s="136" t="str">
        <f t="shared" si="74"/>
        <v/>
      </c>
      <c r="CD110" s="136" t="str">
        <f t="shared" si="75"/>
        <v/>
      </c>
      <c r="CE110" s="136" t="str">
        <f t="shared" si="76"/>
        <v/>
      </c>
      <c r="CF110" s="136" t="str">
        <f t="shared" si="77"/>
        <v/>
      </c>
      <c r="CG110" s="136" t="str">
        <f t="shared" si="78"/>
        <v/>
      </c>
      <c r="CH110" s="136" t="str">
        <f t="shared" si="79"/>
        <v/>
      </c>
      <c r="CI110" s="136" t="str">
        <f t="shared" si="80"/>
        <v/>
      </c>
      <c r="CJ110" s="136" t="str">
        <f t="shared" si="81"/>
        <v/>
      </c>
      <c r="CK110" s="137" t="str">
        <f t="shared" si="82"/>
        <v/>
      </c>
      <c r="CL110" s="135" t="str">
        <f t="shared" si="83"/>
        <v/>
      </c>
      <c r="CM110" s="136" t="str">
        <f t="shared" si="84"/>
        <v/>
      </c>
      <c r="CN110" s="136" t="str">
        <f t="shared" si="85"/>
        <v/>
      </c>
      <c r="CO110" s="137" t="str">
        <f t="shared" si="86"/>
        <v/>
      </c>
      <c r="CP110" s="120"/>
      <c r="CQ110" s="120"/>
      <c r="CR110" s="120"/>
      <c r="CS110" s="120"/>
      <c r="CT110" s="120"/>
      <c r="CU110" s="120"/>
      <c r="CV110" s="120"/>
      <c r="CW110" s="120"/>
      <c r="CX110" s="120"/>
      <c r="CY110" s="120"/>
      <c r="CZ110" s="120"/>
      <c r="DA110" s="120"/>
      <c r="DB110" s="120"/>
    </row>
    <row r="111" spans="1:106" ht="17.399999999999999" thickTop="1" thickBot="1" x14ac:dyDescent="0.45">
      <c r="A111" s="7">
        <v>106</v>
      </c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0"/>
      <c r="M111" s="10"/>
      <c r="N111" s="10"/>
      <c r="O111" s="209" t="str">
        <f xml:space="preserve"> IF(ISBLANK(L111),"",VLOOKUP(L111,ComboValue!$E$3:$I$15,5,FALSE))</f>
        <v/>
      </c>
      <c r="P111" s="10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35" t="str">
        <f xml:space="preserve"> IF(ISBLANK(C111),"",VLOOKUP(C111,ComboValue!$B$2:$C$11,2,FALSE) &amp; ",") &amp; IF(ISBLANK(D111),"",VLOOKUP(D111,ComboValue!$B$2:$C$11,2,FALSE) &amp; ",") &amp; IF(ISBLANK(E111),"",VLOOKUP(E111,ComboValue!$B$2:$C$11,2,FALSE) &amp; ",") &amp; IF(ISBLANK(F111),"",VLOOKUP(F111,ComboValue!$B$2:$C$11,2,FALSE) &amp; ",") &amp; IF(ISBLANK(G111),"",VLOOKUP(G111,ComboValue!$B$2:$C$11,2,FALSE) &amp; ",") &amp; IF(ISBLANK(H111),"",VLOOKUP(H111,ComboValue!$B$2:$C$11,2,FALSE) &amp; ",") &amp; IF(ISBLANK(I111),"",VLOOKUP(I111,ComboValue!$B$2:$C$11,2,FALSE) &amp; ",") &amp; IF(ISBLANK(J111),"",VLOOKUP(J111,ComboValue!$B$2:$C$11,2,FALSE) &amp; ",") &amp; IF(ISBLANK(K111),"",VLOOKUP(K111,ComboValue!$B$2:$C$11,2,FALSE) &amp; ",")</f>
        <v/>
      </c>
      <c r="AV111" s="136" t="str">
        <f t="shared" si="45"/>
        <v>Tous_Nl</v>
      </c>
      <c r="AW111" s="136" t="str">
        <f>IF(ISBLANK(L111),"",VLOOKUP(L111,ComboValue!$E$2:$G$15,3,FALSE))</f>
        <v/>
      </c>
      <c r="AX111" s="136" t="str">
        <f>IF(ISBLANK(M111),"",VLOOKUP(M111,ComboValue!$K$2:$L$5,2,FALSE))</f>
        <v/>
      </c>
      <c r="AY111" s="161" t="str">
        <f>IF(ISBLANK(Q111),"",VLOOKUP(Q111,ComboValue!$N$2:$O$68,2,FALSE) &amp; ",") &amp; IF(ISBLANK(R111),"",VLOOKUP(R111,ComboValue!$N$2:$O$68,2,FALSE) &amp; ",") &amp; IF(ISBLANK(S111),"",VLOOKUP(S111,ComboValue!$N$2:$O$68,2,FALSE) &amp; ",") &amp; IF(ISBLANK(T111),"",VLOOKUP(T111,ComboValue!$N$2:$O$68,2,FALSE) &amp; ",") &amp; IF(ISBLANK(U111),"",VLOOKUP(U111,ComboValue!$N$2:$O$68,2,FALSE) &amp; ",") &amp; IF(ISBLANK(V111),"",VLOOKUP(V111,ComboValue!$N$2:$O$68,2,FALSE) &amp; ",") &amp; IF(ISBLANK(W111),"",VLOOKUP(W111,ComboValue!$N$2:$O$68,2,FALSE) &amp; ",") &amp; IF(ISBLANK(X111),"",VLOOKUP(X111,ComboValue!$N$2:$O$68,2,FALSE) &amp; ",") &amp; IF(ISBLANK(Y111),"",VLOOKUP(Y111,ComboValue!$N$2:$O$68,2,FALSE) &amp; ",") &amp; IF(ISBLANK(Z111),"",VLOOKUP(Z111,ComboValue!$N$2:$O$68,2,FALSE) &amp; ",") &amp; IF(ISBLANK(AA111),"",VLOOKUP(AA111,ComboValue!$N$2:$O$68,2,FALSE) &amp; ",") &amp; IF(ISBLANK(AB111),"",VLOOKUP(AB111,ComboValue!$N$2:$O$68,2,FALSE) &amp; ",") &amp; IF(ISBLANK(AC111),"",VLOOKUP(AC111,ComboValue!$N$2:$O$68,2,FALSE) &amp; ",") &amp; IF(ISBLANK(AD111),"",VLOOKUP(AD111,ComboValue!$N$2:$O$68,2,FALSE) &amp; ",") &amp; IF(ISBLANK(AE111),"",VLOOKUP(AE111,ComboValue!$N$2:$O$68,2,FALSE) &amp; ",") &amp; IF(ISBLANK(AF111),"",VLOOKUP(AF111,ComboValue!$N$2:$O$68,2,FALSE) &amp; ",") &amp; IF(ISBLANK(AG111),"",VLOOKUP(AG111,ComboValue!$N$2:$O$68,2,FALSE) &amp; ",") &amp; IF(ISBLANK(AH111),"",VLOOKUP(AH111,ComboValue!$N$2:$O$68,2,FALSE) &amp; ",") &amp; IF(ISBLANK(AI111),"",VLOOKUP(AI111,ComboValue!$N$2:$O$68,2,FALSE) &amp; ",") &amp; IF(ISBLANK(AJ111),"",VLOOKUP(AJ111,ComboValue!$N$2:$O$68,2,FALSE) &amp; ",") &amp; IF(ISBLANK(AK111),"",VLOOKUP(AK111,ComboValue!$N$2:$O$68,2,FALSE) &amp; ",") &amp; IF(ISBLANK(AL111),"",VLOOKUP(AL111,ComboValue!$N$2:$O$68,2,FALSE) &amp; ",") &amp; IF(ISBLANK(AM111),"",VLOOKUP(AM111,ComboValue!$N$2:$O$68,2,FALSE) &amp; ",") &amp; IF(ISBLANK(AN111),"",VLOOKUP(AN111,ComboValue!$N$2:$O$68,2,FALSE) &amp; ",") &amp; IF(ISBLANK(AO111),"",VLOOKUP(AO111,ComboValue!$N$2:$O$68,2,FALSE) &amp; ",") &amp; IF(ISBLANK(AP111),"",VLOOKUP(AP111,ComboValue!$N$2:$O$68,2,FALSE) &amp; ",") &amp; IF(ISBLANK(AQ111),"",VLOOKUP(AQ111,ComboValue!$N$2:$O$68,2,FALSE) &amp; ",") &amp; IF(ISBLANK(AR111),"",VLOOKUP(AR111,ComboValue!$N$2:$O$68,2,FALSE) &amp; ",") &amp; IF(ISBLANK(AS111),"",VLOOKUP(AS111,ComboValue!$N$2:$O$68,2,FALSE) &amp; ",") &amp; IF(ISBLANK(AT111),"",VLOOKUP(AT111,ComboValue!$N$2:$O$68,2,FALSE) &amp; ",")</f>
        <v/>
      </c>
      <c r="AZ111" s="162" t="str">
        <f t="shared" si="46"/>
        <v/>
      </c>
      <c r="BA111" s="120"/>
      <c r="BB111" s="135" t="str">
        <f t="shared" si="47"/>
        <v/>
      </c>
      <c r="BC111" s="136" t="str">
        <f t="shared" si="48"/>
        <v/>
      </c>
      <c r="BD111" s="136" t="str">
        <f t="shared" si="49"/>
        <v/>
      </c>
      <c r="BE111" s="136" t="str">
        <f t="shared" si="50"/>
        <v/>
      </c>
      <c r="BF111" s="136" t="str">
        <f t="shared" si="51"/>
        <v/>
      </c>
      <c r="BG111" s="136" t="str">
        <f t="shared" si="52"/>
        <v/>
      </c>
      <c r="BH111" s="136" t="str">
        <f t="shared" si="53"/>
        <v/>
      </c>
      <c r="BI111" s="136" t="str">
        <f t="shared" si="54"/>
        <v/>
      </c>
      <c r="BJ111" s="136" t="str">
        <f t="shared" si="55"/>
        <v/>
      </c>
      <c r="BK111" s="136" t="str">
        <f t="shared" si="56"/>
        <v/>
      </c>
      <c r="BL111" s="136" t="str">
        <f t="shared" si="57"/>
        <v/>
      </c>
      <c r="BM111" s="136" t="str">
        <f t="shared" si="58"/>
        <v/>
      </c>
      <c r="BN111" s="136" t="str">
        <f t="shared" si="59"/>
        <v/>
      </c>
      <c r="BO111" s="136" t="str">
        <f t="shared" si="60"/>
        <v/>
      </c>
      <c r="BP111" s="136" t="str">
        <f t="shared" si="61"/>
        <v/>
      </c>
      <c r="BQ111" s="136" t="str">
        <f t="shared" si="62"/>
        <v/>
      </c>
      <c r="BR111" s="136" t="str">
        <f t="shared" si="63"/>
        <v/>
      </c>
      <c r="BS111" s="136" t="str">
        <f t="shared" si="64"/>
        <v/>
      </c>
      <c r="BT111" s="136" t="str">
        <f t="shared" si="65"/>
        <v/>
      </c>
      <c r="BU111" s="136" t="str">
        <f t="shared" si="66"/>
        <v/>
      </c>
      <c r="BV111" s="136" t="str">
        <f t="shared" si="67"/>
        <v/>
      </c>
      <c r="BW111" s="136" t="str">
        <f t="shared" si="68"/>
        <v/>
      </c>
      <c r="BX111" s="136" t="str">
        <f t="shared" si="69"/>
        <v/>
      </c>
      <c r="BY111" s="136" t="str">
        <f t="shared" si="70"/>
        <v/>
      </c>
      <c r="BZ111" s="136" t="str">
        <f t="shared" si="71"/>
        <v/>
      </c>
      <c r="CA111" s="137" t="str">
        <f t="shared" si="72"/>
        <v/>
      </c>
      <c r="CB111" s="135" t="str">
        <f t="shared" si="73"/>
        <v/>
      </c>
      <c r="CC111" s="136" t="str">
        <f t="shared" si="74"/>
        <v/>
      </c>
      <c r="CD111" s="136" t="str">
        <f t="shared" si="75"/>
        <v/>
      </c>
      <c r="CE111" s="136" t="str">
        <f t="shared" si="76"/>
        <v/>
      </c>
      <c r="CF111" s="136" t="str">
        <f t="shared" si="77"/>
        <v/>
      </c>
      <c r="CG111" s="136" t="str">
        <f t="shared" si="78"/>
        <v/>
      </c>
      <c r="CH111" s="136" t="str">
        <f t="shared" si="79"/>
        <v/>
      </c>
      <c r="CI111" s="136" t="str">
        <f t="shared" si="80"/>
        <v/>
      </c>
      <c r="CJ111" s="136" t="str">
        <f t="shared" si="81"/>
        <v/>
      </c>
      <c r="CK111" s="137" t="str">
        <f t="shared" si="82"/>
        <v/>
      </c>
      <c r="CL111" s="135" t="str">
        <f t="shared" si="83"/>
        <v/>
      </c>
      <c r="CM111" s="136" t="str">
        <f t="shared" si="84"/>
        <v/>
      </c>
      <c r="CN111" s="136" t="str">
        <f t="shared" si="85"/>
        <v/>
      </c>
      <c r="CO111" s="137" t="str">
        <f t="shared" si="86"/>
        <v/>
      </c>
      <c r="CP111" s="120"/>
      <c r="CQ111" s="120"/>
      <c r="CR111" s="120"/>
      <c r="CS111" s="120"/>
      <c r="CT111" s="120"/>
      <c r="CU111" s="120"/>
      <c r="CV111" s="120"/>
      <c r="CW111" s="120"/>
      <c r="CX111" s="120"/>
      <c r="CY111" s="120"/>
      <c r="CZ111" s="120"/>
      <c r="DA111" s="120"/>
      <c r="DB111" s="120"/>
    </row>
    <row r="112" spans="1:106" ht="17.399999999999999" thickTop="1" thickBot="1" x14ac:dyDescent="0.45">
      <c r="A112" s="7">
        <v>107</v>
      </c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0"/>
      <c r="M112" s="10"/>
      <c r="N112" s="10"/>
      <c r="O112" s="209" t="str">
        <f xml:space="preserve"> IF(ISBLANK(L112),"",VLOOKUP(L112,ComboValue!$E$3:$I$15,5,FALSE))</f>
        <v/>
      </c>
      <c r="P112" s="10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35" t="str">
        <f xml:space="preserve"> IF(ISBLANK(C112),"",VLOOKUP(C112,ComboValue!$B$2:$C$11,2,FALSE) &amp; ",") &amp; IF(ISBLANK(D112),"",VLOOKUP(D112,ComboValue!$B$2:$C$11,2,FALSE) &amp; ",") &amp; IF(ISBLANK(E112),"",VLOOKUP(E112,ComboValue!$B$2:$C$11,2,FALSE) &amp; ",") &amp; IF(ISBLANK(F112),"",VLOOKUP(F112,ComboValue!$B$2:$C$11,2,FALSE) &amp; ",") &amp; IF(ISBLANK(G112),"",VLOOKUP(G112,ComboValue!$B$2:$C$11,2,FALSE) &amp; ",") &amp; IF(ISBLANK(H112),"",VLOOKUP(H112,ComboValue!$B$2:$C$11,2,FALSE) &amp; ",") &amp; IF(ISBLANK(I112),"",VLOOKUP(I112,ComboValue!$B$2:$C$11,2,FALSE) &amp; ",") &amp; IF(ISBLANK(J112),"",VLOOKUP(J112,ComboValue!$B$2:$C$11,2,FALSE) &amp; ",") &amp; IF(ISBLANK(K112),"",VLOOKUP(K112,ComboValue!$B$2:$C$11,2,FALSE) &amp; ",")</f>
        <v/>
      </c>
      <c r="AV112" s="136" t="str">
        <f t="shared" si="45"/>
        <v>Tous_Nl</v>
      </c>
      <c r="AW112" s="136" t="str">
        <f>IF(ISBLANK(L112),"",VLOOKUP(L112,ComboValue!$E$2:$G$15,3,FALSE))</f>
        <v/>
      </c>
      <c r="AX112" s="136" t="str">
        <f>IF(ISBLANK(M112),"",VLOOKUP(M112,ComboValue!$K$2:$L$5,2,FALSE))</f>
        <v/>
      </c>
      <c r="AY112" s="161" t="str">
        <f>IF(ISBLANK(Q112),"",VLOOKUP(Q112,ComboValue!$N$2:$O$68,2,FALSE) &amp; ",") &amp; IF(ISBLANK(R112),"",VLOOKUP(R112,ComboValue!$N$2:$O$68,2,FALSE) &amp; ",") &amp; IF(ISBLANK(S112),"",VLOOKUP(S112,ComboValue!$N$2:$O$68,2,FALSE) &amp; ",") &amp; IF(ISBLANK(T112),"",VLOOKUP(T112,ComboValue!$N$2:$O$68,2,FALSE) &amp; ",") &amp; IF(ISBLANK(U112),"",VLOOKUP(U112,ComboValue!$N$2:$O$68,2,FALSE) &amp; ",") &amp; IF(ISBLANK(V112),"",VLOOKUP(V112,ComboValue!$N$2:$O$68,2,FALSE) &amp; ",") &amp; IF(ISBLANK(W112),"",VLOOKUP(W112,ComboValue!$N$2:$O$68,2,FALSE) &amp; ",") &amp; IF(ISBLANK(X112),"",VLOOKUP(X112,ComboValue!$N$2:$O$68,2,FALSE) &amp; ",") &amp; IF(ISBLANK(Y112),"",VLOOKUP(Y112,ComboValue!$N$2:$O$68,2,FALSE) &amp; ",") &amp; IF(ISBLANK(Z112),"",VLOOKUP(Z112,ComboValue!$N$2:$O$68,2,FALSE) &amp; ",") &amp; IF(ISBLANK(AA112),"",VLOOKUP(AA112,ComboValue!$N$2:$O$68,2,FALSE) &amp; ",") &amp; IF(ISBLANK(AB112),"",VLOOKUP(AB112,ComboValue!$N$2:$O$68,2,FALSE) &amp; ",") &amp; IF(ISBLANK(AC112),"",VLOOKUP(AC112,ComboValue!$N$2:$O$68,2,FALSE) &amp; ",") &amp; IF(ISBLANK(AD112),"",VLOOKUP(AD112,ComboValue!$N$2:$O$68,2,FALSE) &amp; ",") &amp; IF(ISBLANK(AE112),"",VLOOKUP(AE112,ComboValue!$N$2:$O$68,2,FALSE) &amp; ",") &amp; IF(ISBLANK(AF112),"",VLOOKUP(AF112,ComboValue!$N$2:$O$68,2,FALSE) &amp; ",") &amp; IF(ISBLANK(AG112),"",VLOOKUP(AG112,ComboValue!$N$2:$O$68,2,FALSE) &amp; ",") &amp; IF(ISBLANK(AH112),"",VLOOKUP(AH112,ComboValue!$N$2:$O$68,2,FALSE) &amp; ",") &amp; IF(ISBLANK(AI112),"",VLOOKUP(AI112,ComboValue!$N$2:$O$68,2,FALSE) &amp; ",") &amp; IF(ISBLANK(AJ112),"",VLOOKUP(AJ112,ComboValue!$N$2:$O$68,2,FALSE) &amp; ",") &amp; IF(ISBLANK(AK112),"",VLOOKUP(AK112,ComboValue!$N$2:$O$68,2,FALSE) &amp; ",") &amp; IF(ISBLANK(AL112),"",VLOOKUP(AL112,ComboValue!$N$2:$O$68,2,FALSE) &amp; ",") &amp; IF(ISBLANK(AM112),"",VLOOKUP(AM112,ComboValue!$N$2:$O$68,2,FALSE) &amp; ",") &amp; IF(ISBLANK(AN112),"",VLOOKUP(AN112,ComboValue!$N$2:$O$68,2,FALSE) &amp; ",") &amp; IF(ISBLANK(AO112),"",VLOOKUP(AO112,ComboValue!$N$2:$O$68,2,FALSE) &amp; ",") &amp; IF(ISBLANK(AP112),"",VLOOKUP(AP112,ComboValue!$N$2:$O$68,2,FALSE) &amp; ",") &amp; IF(ISBLANK(AQ112),"",VLOOKUP(AQ112,ComboValue!$N$2:$O$68,2,FALSE) &amp; ",") &amp; IF(ISBLANK(AR112),"",VLOOKUP(AR112,ComboValue!$N$2:$O$68,2,FALSE) &amp; ",") &amp; IF(ISBLANK(AS112),"",VLOOKUP(AS112,ComboValue!$N$2:$O$68,2,FALSE) &amp; ",") &amp; IF(ISBLANK(AT112),"",VLOOKUP(AT112,ComboValue!$N$2:$O$68,2,FALSE) &amp; ",")</f>
        <v/>
      </c>
      <c r="AZ112" s="162" t="str">
        <f t="shared" si="46"/>
        <v/>
      </c>
      <c r="BA112" s="120"/>
      <c r="BB112" s="135" t="str">
        <f t="shared" si="47"/>
        <v/>
      </c>
      <c r="BC112" s="136" t="str">
        <f t="shared" si="48"/>
        <v/>
      </c>
      <c r="BD112" s="136" t="str">
        <f t="shared" si="49"/>
        <v/>
      </c>
      <c r="BE112" s="136" t="str">
        <f t="shared" si="50"/>
        <v/>
      </c>
      <c r="BF112" s="136" t="str">
        <f t="shared" si="51"/>
        <v/>
      </c>
      <c r="BG112" s="136" t="str">
        <f t="shared" si="52"/>
        <v/>
      </c>
      <c r="BH112" s="136" t="str">
        <f t="shared" si="53"/>
        <v/>
      </c>
      <c r="BI112" s="136" t="str">
        <f t="shared" si="54"/>
        <v/>
      </c>
      <c r="BJ112" s="136" t="str">
        <f t="shared" si="55"/>
        <v/>
      </c>
      <c r="BK112" s="136" t="str">
        <f t="shared" si="56"/>
        <v/>
      </c>
      <c r="BL112" s="136" t="str">
        <f t="shared" si="57"/>
        <v/>
      </c>
      <c r="BM112" s="136" t="str">
        <f t="shared" si="58"/>
        <v/>
      </c>
      <c r="BN112" s="136" t="str">
        <f t="shared" si="59"/>
        <v/>
      </c>
      <c r="BO112" s="136" t="str">
        <f t="shared" si="60"/>
        <v/>
      </c>
      <c r="BP112" s="136" t="str">
        <f t="shared" si="61"/>
        <v/>
      </c>
      <c r="BQ112" s="136" t="str">
        <f t="shared" si="62"/>
        <v/>
      </c>
      <c r="BR112" s="136" t="str">
        <f t="shared" si="63"/>
        <v/>
      </c>
      <c r="BS112" s="136" t="str">
        <f t="shared" si="64"/>
        <v/>
      </c>
      <c r="BT112" s="136" t="str">
        <f t="shared" si="65"/>
        <v/>
      </c>
      <c r="BU112" s="136" t="str">
        <f t="shared" si="66"/>
        <v/>
      </c>
      <c r="BV112" s="136" t="str">
        <f t="shared" si="67"/>
        <v/>
      </c>
      <c r="BW112" s="136" t="str">
        <f t="shared" si="68"/>
        <v/>
      </c>
      <c r="BX112" s="136" t="str">
        <f t="shared" si="69"/>
        <v/>
      </c>
      <c r="BY112" s="136" t="str">
        <f t="shared" si="70"/>
        <v/>
      </c>
      <c r="BZ112" s="136" t="str">
        <f t="shared" si="71"/>
        <v/>
      </c>
      <c r="CA112" s="137" t="str">
        <f t="shared" si="72"/>
        <v/>
      </c>
      <c r="CB112" s="135" t="str">
        <f t="shared" si="73"/>
        <v/>
      </c>
      <c r="CC112" s="136" t="str">
        <f t="shared" si="74"/>
        <v/>
      </c>
      <c r="CD112" s="136" t="str">
        <f t="shared" si="75"/>
        <v/>
      </c>
      <c r="CE112" s="136" t="str">
        <f t="shared" si="76"/>
        <v/>
      </c>
      <c r="CF112" s="136" t="str">
        <f t="shared" si="77"/>
        <v/>
      </c>
      <c r="CG112" s="136" t="str">
        <f t="shared" si="78"/>
        <v/>
      </c>
      <c r="CH112" s="136" t="str">
        <f t="shared" si="79"/>
        <v/>
      </c>
      <c r="CI112" s="136" t="str">
        <f t="shared" si="80"/>
        <v/>
      </c>
      <c r="CJ112" s="136" t="str">
        <f t="shared" si="81"/>
        <v/>
      </c>
      <c r="CK112" s="137" t="str">
        <f t="shared" si="82"/>
        <v/>
      </c>
      <c r="CL112" s="135" t="str">
        <f t="shared" si="83"/>
        <v/>
      </c>
      <c r="CM112" s="136" t="str">
        <f t="shared" si="84"/>
        <v/>
      </c>
      <c r="CN112" s="136" t="str">
        <f t="shared" si="85"/>
        <v/>
      </c>
      <c r="CO112" s="137" t="str">
        <f t="shared" si="86"/>
        <v/>
      </c>
      <c r="CP112" s="120"/>
      <c r="CQ112" s="120"/>
      <c r="CR112" s="120"/>
      <c r="CS112" s="120"/>
      <c r="CT112" s="120"/>
      <c r="CU112" s="120"/>
      <c r="CV112" s="120"/>
      <c r="CW112" s="120"/>
      <c r="CX112" s="120"/>
      <c r="CY112" s="120"/>
      <c r="CZ112" s="120"/>
      <c r="DA112" s="120"/>
      <c r="DB112" s="120"/>
    </row>
    <row r="113" spans="1:106" ht="17.399999999999999" thickTop="1" thickBot="1" x14ac:dyDescent="0.45">
      <c r="A113" s="7">
        <v>108</v>
      </c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0"/>
      <c r="M113" s="10"/>
      <c r="N113" s="10"/>
      <c r="O113" s="209" t="str">
        <f xml:space="preserve"> IF(ISBLANK(L113),"",VLOOKUP(L113,ComboValue!$E$3:$I$15,5,FALSE))</f>
        <v/>
      </c>
      <c r="P113" s="10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35" t="str">
        <f xml:space="preserve"> IF(ISBLANK(C113),"",VLOOKUP(C113,ComboValue!$B$2:$C$11,2,FALSE) &amp; ",") &amp; IF(ISBLANK(D113),"",VLOOKUP(D113,ComboValue!$B$2:$C$11,2,FALSE) &amp; ",") &amp; IF(ISBLANK(E113),"",VLOOKUP(E113,ComboValue!$B$2:$C$11,2,FALSE) &amp; ",") &amp; IF(ISBLANK(F113),"",VLOOKUP(F113,ComboValue!$B$2:$C$11,2,FALSE) &amp; ",") &amp; IF(ISBLANK(G113),"",VLOOKUP(G113,ComboValue!$B$2:$C$11,2,FALSE) &amp; ",") &amp; IF(ISBLANK(H113),"",VLOOKUP(H113,ComboValue!$B$2:$C$11,2,FALSE) &amp; ",") &amp; IF(ISBLANK(I113),"",VLOOKUP(I113,ComboValue!$B$2:$C$11,2,FALSE) &amp; ",") &amp; IF(ISBLANK(J113),"",VLOOKUP(J113,ComboValue!$B$2:$C$11,2,FALSE) &amp; ",") &amp; IF(ISBLANK(K113),"",VLOOKUP(K113,ComboValue!$B$2:$C$11,2,FALSE) &amp; ",")</f>
        <v/>
      </c>
      <c r="AV113" s="136" t="str">
        <f t="shared" si="45"/>
        <v>Tous_Nl</v>
      </c>
      <c r="AW113" s="136" t="str">
        <f>IF(ISBLANK(L113),"",VLOOKUP(L113,ComboValue!$E$2:$G$15,3,FALSE))</f>
        <v/>
      </c>
      <c r="AX113" s="136" t="str">
        <f>IF(ISBLANK(M113),"",VLOOKUP(M113,ComboValue!$K$2:$L$5,2,FALSE))</f>
        <v/>
      </c>
      <c r="AY113" s="161" t="str">
        <f>IF(ISBLANK(Q113),"",VLOOKUP(Q113,ComboValue!$N$2:$O$68,2,FALSE) &amp; ",") &amp; IF(ISBLANK(R113),"",VLOOKUP(R113,ComboValue!$N$2:$O$68,2,FALSE) &amp; ",") &amp; IF(ISBLANK(S113),"",VLOOKUP(S113,ComboValue!$N$2:$O$68,2,FALSE) &amp; ",") &amp; IF(ISBLANK(T113),"",VLOOKUP(T113,ComboValue!$N$2:$O$68,2,FALSE) &amp; ",") &amp; IF(ISBLANK(U113),"",VLOOKUP(U113,ComboValue!$N$2:$O$68,2,FALSE) &amp; ",") &amp; IF(ISBLANK(V113),"",VLOOKUP(V113,ComboValue!$N$2:$O$68,2,FALSE) &amp; ",") &amp; IF(ISBLANK(W113),"",VLOOKUP(W113,ComboValue!$N$2:$O$68,2,FALSE) &amp; ",") &amp; IF(ISBLANK(X113),"",VLOOKUP(X113,ComboValue!$N$2:$O$68,2,FALSE) &amp; ",") &amp; IF(ISBLANK(Y113),"",VLOOKUP(Y113,ComboValue!$N$2:$O$68,2,FALSE) &amp; ",") &amp; IF(ISBLANK(Z113),"",VLOOKUP(Z113,ComboValue!$N$2:$O$68,2,FALSE) &amp; ",") &amp; IF(ISBLANK(AA113),"",VLOOKUP(AA113,ComboValue!$N$2:$O$68,2,FALSE) &amp; ",") &amp; IF(ISBLANK(AB113),"",VLOOKUP(AB113,ComboValue!$N$2:$O$68,2,FALSE) &amp; ",") &amp; IF(ISBLANK(AC113),"",VLOOKUP(AC113,ComboValue!$N$2:$O$68,2,FALSE) &amp; ",") &amp; IF(ISBLANK(AD113),"",VLOOKUP(AD113,ComboValue!$N$2:$O$68,2,FALSE) &amp; ",") &amp; IF(ISBLANK(AE113),"",VLOOKUP(AE113,ComboValue!$N$2:$O$68,2,FALSE) &amp; ",") &amp; IF(ISBLANK(AF113),"",VLOOKUP(AF113,ComboValue!$N$2:$O$68,2,FALSE) &amp; ",") &amp; IF(ISBLANK(AG113),"",VLOOKUP(AG113,ComboValue!$N$2:$O$68,2,FALSE) &amp; ",") &amp; IF(ISBLANK(AH113),"",VLOOKUP(AH113,ComboValue!$N$2:$O$68,2,FALSE) &amp; ",") &amp; IF(ISBLANK(AI113),"",VLOOKUP(AI113,ComboValue!$N$2:$O$68,2,FALSE) &amp; ",") &amp; IF(ISBLANK(AJ113),"",VLOOKUP(AJ113,ComboValue!$N$2:$O$68,2,FALSE) &amp; ",") &amp; IF(ISBLANK(AK113),"",VLOOKUP(AK113,ComboValue!$N$2:$O$68,2,FALSE) &amp; ",") &amp; IF(ISBLANK(AL113),"",VLOOKUP(AL113,ComboValue!$N$2:$O$68,2,FALSE) &amp; ",") &amp; IF(ISBLANK(AM113),"",VLOOKUP(AM113,ComboValue!$N$2:$O$68,2,FALSE) &amp; ",") &amp; IF(ISBLANK(AN113),"",VLOOKUP(AN113,ComboValue!$N$2:$O$68,2,FALSE) &amp; ",") &amp; IF(ISBLANK(AO113),"",VLOOKUP(AO113,ComboValue!$N$2:$O$68,2,FALSE) &amp; ",") &amp; IF(ISBLANK(AP113),"",VLOOKUP(AP113,ComboValue!$N$2:$O$68,2,FALSE) &amp; ",") &amp; IF(ISBLANK(AQ113),"",VLOOKUP(AQ113,ComboValue!$N$2:$O$68,2,FALSE) &amp; ",") &amp; IF(ISBLANK(AR113),"",VLOOKUP(AR113,ComboValue!$N$2:$O$68,2,FALSE) &amp; ",") &amp; IF(ISBLANK(AS113),"",VLOOKUP(AS113,ComboValue!$N$2:$O$68,2,FALSE) &amp; ",") &amp; IF(ISBLANK(AT113),"",VLOOKUP(AT113,ComboValue!$N$2:$O$68,2,FALSE) &amp; ",")</f>
        <v/>
      </c>
      <c r="AZ113" s="162" t="str">
        <f t="shared" si="46"/>
        <v/>
      </c>
      <c r="BA113" s="120"/>
      <c r="BB113" s="135" t="str">
        <f t="shared" si="47"/>
        <v/>
      </c>
      <c r="BC113" s="136" t="str">
        <f t="shared" si="48"/>
        <v/>
      </c>
      <c r="BD113" s="136" t="str">
        <f t="shared" si="49"/>
        <v/>
      </c>
      <c r="BE113" s="136" t="str">
        <f t="shared" si="50"/>
        <v/>
      </c>
      <c r="BF113" s="136" t="str">
        <f t="shared" si="51"/>
        <v/>
      </c>
      <c r="BG113" s="136" t="str">
        <f t="shared" si="52"/>
        <v/>
      </c>
      <c r="BH113" s="136" t="str">
        <f t="shared" si="53"/>
        <v/>
      </c>
      <c r="BI113" s="136" t="str">
        <f t="shared" si="54"/>
        <v/>
      </c>
      <c r="BJ113" s="136" t="str">
        <f t="shared" si="55"/>
        <v/>
      </c>
      <c r="BK113" s="136" t="str">
        <f t="shared" si="56"/>
        <v/>
      </c>
      <c r="BL113" s="136" t="str">
        <f t="shared" si="57"/>
        <v/>
      </c>
      <c r="BM113" s="136" t="str">
        <f t="shared" si="58"/>
        <v/>
      </c>
      <c r="BN113" s="136" t="str">
        <f t="shared" si="59"/>
        <v/>
      </c>
      <c r="BO113" s="136" t="str">
        <f t="shared" si="60"/>
        <v/>
      </c>
      <c r="BP113" s="136" t="str">
        <f t="shared" si="61"/>
        <v/>
      </c>
      <c r="BQ113" s="136" t="str">
        <f t="shared" si="62"/>
        <v/>
      </c>
      <c r="BR113" s="136" t="str">
        <f t="shared" si="63"/>
        <v/>
      </c>
      <c r="BS113" s="136" t="str">
        <f t="shared" si="64"/>
        <v/>
      </c>
      <c r="BT113" s="136" t="str">
        <f t="shared" si="65"/>
        <v/>
      </c>
      <c r="BU113" s="136" t="str">
        <f t="shared" si="66"/>
        <v/>
      </c>
      <c r="BV113" s="136" t="str">
        <f t="shared" si="67"/>
        <v/>
      </c>
      <c r="BW113" s="136" t="str">
        <f t="shared" si="68"/>
        <v/>
      </c>
      <c r="BX113" s="136" t="str">
        <f t="shared" si="69"/>
        <v/>
      </c>
      <c r="BY113" s="136" t="str">
        <f t="shared" si="70"/>
        <v/>
      </c>
      <c r="BZ113" s="136" t="str">
        <f t="shared" si="71"/>
        <v/>
      </c>
      <c r="CA113" s="137" t="str">
        <f t="shared" si="72"/>
        <v/>
      </c>
      <c r="CB113" s="135" t="str">
        <f t="shared" si="73"/>
        <v/>
      </c>
      <c r="CC113" s="136" t="str">
        <f t="shared" si="74"/>
        <v/>
      </c>
      <c r="CD113" s="136" t="str">
        <f t="shared" si="75"/>
        <v/>
      </c>
      <c r="CE113" s="136" t="str">
        <f t="shared" si="76"/>
        <v/>
      </c>
      <c r="CF113" s="136" t="str">
        <f t="shared" si="77"/>
        <v/>
      </c>
      <c r="CG113" s="136" t="str">
        <f t="shared" si="78"/>
        <v/>
      </c>
      <c r="CH113" s="136" t="str">
        <f t="shared" si="79"/>
        <v/>
      </c>
      <c r="CI113" s="136" t="str">
        <f t="shared" si="80"/>
        <v/>
      </c>
      <c r="CJ113" s="136" t="str">
        <f t="shared" si="81"/>
        <v/>
      </c>
      <c r="CK113" s="137" t="str">
        <f t="shared" si="82"/>
        <v/>
      </c>
      <c r="CL113" s="135" t="str">
        <f t="shared" si="83"/>
        <v/>
      </c>
      <c r="CM113" s="136" t="str">
        <f t="shared" si="84"/>
        <v/>
      </c>
      <c r="CN113" s="136" t="str">
        <f t="shared" si="85"/>
        <v/>
      </c>
      <c r="CO113" s="137" t="str">
        <f t="shared" si="86"/>
        <v/>
      </c>
      <c r="CP113" s="120"/>
      <c r="CQ113" s="120"/>
      <c r="CR113" s="120"/>
      <c r="CS113" s="120"/>
      <c r="CT113" s="120"/>
      <c r="CU113" s="120"/>
      <c r="CV113" s="120"/>
      <c r="CW113" s="120"/>
      <c r="CX113" s="120"/>
      <c r="CY113" s="120"/>
      <c r="CZ113" s="120"/>
      <c r="DA113" s="120"/>
      <c r="DB113" s="120"/>
    </row>
    <row r="114" spans="1:106" ht="17.399999999999999" thickTop="1" thickBot="1" x14ac:dyDescent="0.45">
      <c r="A114" s="7">
        <v>109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0"/>
      <c r="M114" s="10"/>
      <c r="N114" s="10"/>
      <c r="O114" s="209" t="str">
        <f xml:space="preserve"> IF(ISBLANK(L114),"",VLOOKUP(L114,ComboValue!$E$3:$I$15,5,FALSE))</f>
        <v/>
      </c>
      <c r="P114" s="10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35" t="str">
        <f xml:space="preserve"> IF(ISBLANK(C114),"",VLOOKUP(C114,ComboValue!$B$2:$C$11,2,FALSE) &amp; ",") &amp; IF(ISBLANK(D114),"",VLOOKUP(D114,ComboValue!$B$2:$C$11,2,FALSE) &amp; ",") &amp; IF(ISBLANK(E114),"",VLOOKUP(E114,ComboValue!$B$2:$C$11,2,FALSE) &amp; ",") &amp; IF(ISBLANK(F114),"",VLOOKUP(F114,ComboValue!$B$2:$C$11,2,FALSE) &amp; ",") &amp; IF(ISBLANK(G114),"",VLOOKUP(G114,ComboValue!$B$2:$C$11,2,FALSE) &amp; ",") &amp; IF(ISBLANK(H114),"",VLOOKUP(H114,ComboValue!$B$2:$C$11,2,FALSE) &amp; ",") &amp; IF(ISBLANK(I114),"",VLOOKUP(I114,ComboValue!$B$2:$C$11,2,FALSE) &amp; ",") &amp; IF(ISBLANK(J114),"",VLOOKUP(J114,ComboValue!$B$2:$C$11,2,FALSE) &amp; ",") &amp; IF(ISBLANK(K114),"",VLOOKUP(K114,ComboValue!$B$2:$C$11,2,FALSE) &amp; ",")</f>
        <v/>
      </c>
      <c r="AV114" s="136" t="str">
        <f t="shared" si="45"/>
        <v>Tous_Nl</v>
      </c>
      <c r="AW114" s="136" t="str">
        <f>IF(ISBLANK(L114),"",VLOOKUP(L114,ComboValue!$E$2:$G$15,3,FALSE))</f>
        <v/>
      </c>
      <c r="AX114" s="136" t="str">
        <f>IF(ISBLANK(M114),"",VLOOKUP(M114,ComboValue!$K$2:$L$5,2,FALSE))</f>
        <v/>
      </c>
      <c r="AY114" s="161" t="str">
        <f>IF(ISBLANK(Q114),"",VLOOKUP(Q114,ComboValue!$N$2:$O$68,2,FALSE) &amp; ",") &amp; IF(ISBLANK(R114),"",VLOOKUP(R114,ComboValue!$N$2:$O$68,2,FALSE) &amp; ",") &amp; IF(ISBLANK(S114),"",VLOOKUP(S114,ComboValue!$N$2:$O$68,2,FALSE) &amp; ",") &amp; IF(ISBLANK(T114),"",VLOOKUP(T114,ComboValue!$N$2:$O$68,2,FALSE) &amp; ",") &amp; IF(ISBLANK(U114),"",VLOOKUP(U114,ComboValue!$N$2:$O$68,2,FALSE) &amp; ",") &amp; IF(ISBLANK(V114),"",VLOOKUP(V114,ComboValue!$N$2:$O$68,2,FALSE) &amp; ",") &amp; IF(ISBLANK(W114),"",VLOOKUP(W114,ComboValue!$N$2:$O$68,2,FALSE) &amp; ",") &amp; IF(ISBLANK(X114),"",VLOOKUP(X114,ComboValue!$N$2:$O$68,2,FALSE) &amp; ",") &amp; IF(ISBLANK(Y114),"",VLOOKUP(Y114,ComboValue!$N$2:$O$68,2,FALSE) &amp; ",") &amp; IF(ISBLANK(Z114),"",VLOOKUP(Z114,ComboValue!$N$2:$O$68,2,FALSE) &amp; ",") &amp; IF(ISBLANK(AA114),"",VLOOKUP(AA114,ComboValue!$N$2:$O$68,2,FALSE) &amp; ",") &amp; IF(ISBLANK(AB114),"",VLOOKUP(AB114,ComboValue!$N$2:$O$68,2,FALSE) &amp; ",") &amp; IF(ISBLANK(AC114),"",VLOOKUP(AC114,ComboValue!$N$2:$O$68,2,FALSE) &amp; ",") &amp; IF(ISBLANK(AD114),"",VLOOKUP(AD114,ComboValue!$N$2:$O$68,2,FALSE) &amp; ",") &amp; IF(ISBLANK(AE114),"",VLOOKUP(AE114,ComboValue!$N$2:$O$68,2,FALSE) &amp; ",") &amp; IF(ISBLANK(AF114),"",VLOOKUP(AF114,ComboValue!$N$2:$O$68,2,FALSE) &amp; ",") &amp; IF(ISBLANK(AG114),"",VLOOKUP(AG114,ComboValue!$N$2:$O$68,2,FALSE) &amp; ",") &amp; IF(ISBLANK(AH114),"",VLOOKUP(AH114,ComboValue!$N$2:$O$68,2,FALSE) &amp; ",") &amp; IF(ISBLANK(AI114),"",VLOOKUP(AI114,ComboValue!$N$2:$O$68,2,FALSE) &amp; ",") &amp; IF(ISBLANK(AJ114),"",VLOOKUP(AJ114,ComboValue!$N$2:$O$68,2,FALSE) &amp; ",") &amp; IF(ISBLANK(AK114),"",VLOOKUP(AK114,ComboValue!$N$2:$O$68,2,FALSE) &amp; ",") &amp; IF(ISBLANK(AL114),"",VLOOKUP(AL114,ComboValue!$N$2:$O$68,2,FALSE) &amp; ",") &amp; IF(ISBLANK(AM114),"",VLOOKUP(AM114,ComboValue!$N$2:$O$68,2,FALSE) &amp; ",") &amp; IF(ISBLANK(AN114),"",VLOOKUP(AN114,ComboValue!$N$2:$O$68,2,FALSE) &amp; ",") &amp; IF(ISBLANK(AO114),"",VLOOKUP(AO114,ComboValue!$N$2:$O$68,2,FALSE) &amp; ",") &amp; IF(ISBLANK(AP114),"",VLOOKUP(AP114,ComboValue!$N$2:$O$68,2,FALSE) &amp; ",") &amp; IF(ISBLANK(AQ114),"",VLOOKUP(AQ114,ComboValue!$N$2:$O$68,2,FALSE) &amp; ",") &amp; IF(ISBLANK(AR114),"",VLOOKUP(AR114,ComboValue!$N$2:$O$68,2,FALSE) &amp; ",") &amp; IF(ISBLANK(AS114),"",VLOOKUP(AS114,ComboValue!$N$2:$O$68,2,FALSE) &amp; ",") &amp; IF(ISBLANK(AT114),"",VLOOKUP(AT114,ComboValue!$N$2:$O$68,2,FALSE) &amp; ",")</f>
        <v/>
      </c>
      <c r="AZ114" s="162" t="str">
        <f t="shared" si="46"/>
        <v/>
      </c>
      <c r="BA114" s="120"/>
      <c r="BB114" s="135" t="str">
        <f t="shared" si="47"/>
        <v/>
      </c>
      <c r="BC114" s="136" t="str">
        <f t="shared" si="48"/>
        <v/>
      </c>
      <c r="BD114" s="136" t="str">
        <f t="shared" si="49"/>
        <v/>
      </c>
      <c r="BE114" s="136" t="str">
        <f t="shared" si="50"/>
        <v/>
      </c>
      <c r="BF114" s="136" t="str">
        <f t="shared" si="51"/>
        <v/>
      </c>
      <c r="BG114" s="136" t="str">
        <f t="shared" si="52"/>
        <v/>
      </c>
      <c r="BH114" s="136" t="str">
        <f t="shared" si="53"/>
        <v/>
      </c>
      <c r="BI114" s="136" t="str">
        <f t="shared" si="54"/>
        <v/>
      </c>
      <c r="BJ114" s="136" t="str">
        <f t="shared" si="55"/>
        <v/>
      </c>
      <c r="BK114" s="136" t="str">
        <f t="shared" si="56"/>
        <v/>
      </c>
      <c r="BL114" s="136" t="str">
        <f t="shared" si="57"/>
        <v/>
      </c>
      <c r="BM114" s="136" t="str">
        <f t="shared" si="58"/>
        <v/>
      </c>
      <c r="BN114" s="136" t="str">
        <f t="shared" si="59"/>
        <v/>
      </c>
      <c r="BO114" s="136" t="str">
        <f t="shared" si="60"/>
        <v/>
      </c>
      <c r="BP114" s="136" t="str">
        <f t="shared" si="61"/>
        <v/>
      </c>
      <c r="BQ114" s="136" t="str">
        <f t="shared" si="62"/>
        <v/>
      </c>
      <c r="BR114" s="136" t="str">
        <f t="shared" si="63"/>
        <v/>
      </c>
      <c r="BS114" s="136" t="str">
        <f t="shared" si="64"/>
        <v/>
      </c>
      <c r="BT114" s="136" t="str">
        <f t="shared" si="65"/>
        <v/>
      </c>
      <c r="BU114" s="136" t="str">
        <f t="shared" si="66"/>
        <v/>
      </c>
      <c r="BV114" s="136" t="str">
        <f t="shared" si="67"/>
        <v/>
      </c>
      <c r="BW114" s="136" t="str">
        <f t="shared" si="68"/>
        <v/>
      </c>
      <c r="BX114" s="136" t="str">
        <f t="shared" si="69"/>
        <v/>
      </c>
      <c r="BY114" s="136" t="str">
        <f t="shared" si="70"/>
        <v/>
      </c>
      <c r="BZ114" s="136" t="str">
        <f t="shared" si="71"/>
        <v/>
      </c>
      <c r="CA114" s="137" t="str">
        <f t="shared" si="72"/>
        <v/>
      </c>
      <c r="CB114" s="135" t="str">
        <f t="shared" si="73"/>
        <v/>
      </c>
      <c r="CC114" s="136" t="str">
        <f t="shared" si="74"/>
        <v/>
      </c>
      <c r="CD114" s="136" t="str">
        <f t="shared" si="75"/>
        <v/>
      </c>
      <c r="CE114" s="136" t="str">
        <f t="shared" si="76"/>
        <v/>
      </c>
      <c r="CF114" s="136" t="str">
        <f t="shared" si="77"/>
        <v/>
      </c>
      <c r="CG114" s="136" t="str">
        <f t="shared" si="78"/>
        <v/>
      </c>
      <c r="CH114" s="136" t="str">
        <f t="shared" si="79"/>
        <v/>
      </c>
      <c r="CI114" s="136" t="str">
        <f t="shared" si="80"/>
        <v/>
      </c>
      <c r="CJ114" s="136" t="str">
        <f t="shared" si="81"/>
        <v/>
      </c>
      <c r="CK114" s="137" t="str">
        <f t="shared" si="82"/>
        <v/>
      </c>
      <c r="CL114" s="135" t="str">
        <f t="shared" si="83"/>
        <v/>
      </c>
      <c r="CM114" s="136" t="str">
        <f t="shared" si="84"/>
        <v/>
      </c>
      <c r="CN114" s="136" t="str">
        <f t="shared" si="85"/>
        <v/>
      </c>
      <c r="CO114" s="137" t="str">
        <f t="shared" si="86"/>
        <v/>
      </c>
      <c r="CP114" s="120"/>
      <c r="CQ114" s="120"/>
      <c r="CR114" s="120"/>
      <c r="CS114" s="120"/>
      <c r="CT114" s="120"/>
      <c r="CU114" s="120"/>
      <c r="CV114" s="120"/>
      <c r="CW114" s="120"/>
      <c r="CX114" s="120"/>
      <c r="CY114" s="120"/>
      <c r="CZ114" s="120"/>
      <c r="DA114" s="120"/>
      <c r="DB114" s="120"/>
    </row>
    <row r="115" spans="1:106" ht="17.399999999999999" thickTop="1" thickBot="1" x14ac:dyDescent="0.45">
      <c r="A115" s="7">
        <v>110</v>
      </c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0"/>
      <c r="M115" s="10"/>
      <c r="N115" s="10"/>
      <c r="O115" s="209" t="str">
        <f xml:space="preserve"> IF(ISBLANK(L115),"",VLOOKUP(L115,ComboValue!$E$3:$I$15,5,FALSE))</f>
        <v/>
      </c>
      <c r="P115" s="10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35" t="str">
        <f xml:space="preserve"> IF(ISBLANK(C115),"",VLOOKUP(C115,ComboValue!$B$2:$C$11,2,FALSE) &amp; ",") &amp; IF(ISBLANK(D115),"",VLOOKUP(D115,ComboValue!$B$2:$C$11,2,FALSE) &amp; ",") &amp; IF(ISBLANK(E115),"",VLOOKUP(E115,ComboValue!$B$2:$C$11,2,FALSE) &amp; ",") &amp; IF(ISBLANK(F115),"",VLOOKUP(F115,ComboValue!$B$2:$C$11,2,FALSE) &amp; ",") &amp; IF(ISBLANK(G115),"",VLOOKUP(G115,ComboValue!$B$2:$C$11,2,FALSE) &amp; ",") &amp; IF(ISBLANK(H115),"",VLOOKUP(H115,ComboValue!$B$2:$C$11,2,FALSE) &amp; ",") &amp; IF(ISBLANK(I115),"",VLOOKUP(I115,ComboValue!$B$2:$C$11,2,FALSE) &amp; ",") &amp; IF(ISBLANK(J115),"",VLOOKUP(J115,ComboValue!$B$2:$C$11,2,FALSE) &amp; ",") &amp; IF(ISBLANK(K115),"",VLOOKUP(K115,ComboValue!$B$2:$C$11,2,FALSE) &amp; ",")</f>
        <v/>
      </c>
      <c r="AV115" s="136" t="str">
        <f t="shared" si="45"/>
        <v>Tous_Nl</v>
      </c>
      <c r="AW115" s="136" t="str">
        <f>IF(ISBLANK(L115),"",VLOOKUP(L115,ComboValue!$E$2:$G$15,3,FALSE))</f>
        <v/>
      </c>
      <c r="AX115" s="136" t="str">
        <f>IF(ISBLANK(M115),"",VLOOKUP(M115,ComboValue!$K$2:$L$5,2,FALSE))</f>
        <v/>
      </c>
      <c r="AY115" s="161" t="str">
        <f>IF(ISBLANK(Q115),"",VLOOKUP(Q115,ComboValue!$N$2:$O$68,2,FALSE) &amp; ",") &amp; IF(ISBLANK(R115),"",VLOOKUP(R115,ComboValue!$N$2:$O$68,2,FALSE) &amp; ",") &amp; IF(ISBLANK(S115),"",VLOOKUP(S115,ComboValue!$N$2:$O$68,2,FALSE) &amp; ",") &amp; IF(ISBLANK(T115),"",VLOOKUP(T115,ComboValue!$N$2:$O$68,2,FALSE) &amp; ",") &amp; IF(ISBLANK(U115),"",VLOOKUP(U115,ComboValue!$N$2:$O$68,2,FALSE) &amp; ",") &amp; IF(ISBLANK(V115),"",VLOOKUP(V115,ComboValue!$N$2:$O$68,2,FALSE) &amp; ",") &amp; IF(ISBLANK(W115),"",VLOOKUP(W115,ComboValue!$N$2:$O$68,2,FALSE) &amp; ",") &amp; IF(ISBLANK(X115),"",VLOOKUP(X115,ComboValue!$N$2:$O$68,2,FALSE) &amp; ",") &amp; IF(ISBLANK(Y115),"",VLOOKUP(Y115,ComboValue!$N$2:$O$68,2,FALSE) &amp; ",") &amp; IF(ISBLANK(Z115),"",VLOOKUP(Z115,ComboValue!$N$2:$O$68,2,FALSE) &amp; ",") &amp; IF(ISBLANK(AA115),"",VLOOKUP(AA115,ComboValue!$N$2:$O$68,2,FALSE) &amp; ",") &amp; IF(ISBLANK(AB115),"",VLOOKUP(AB115,ComboValue!$N$2:$O$68,2,FALSE) &amp; ",") &amp; IF(ISBLANK(AC115),"",VLOOKUP(AC115,ComboValue!$N$2:$O$68,2,FALSE) &amp; ",") &amp; IF(ISBLANK(AD115),"",VLOOKUP(AD115,ComboValue!$N$2:$O$68,2,FALSE) &amp; ",") &amp; IF(ISBLANK(AE115),"",VLOOKUP(AE115,ComboValue!$N$2:$O$68,2,FALSE) &amp; ",") &amp; IF(ISBLANK(AF115),"",VLOOKUP(AF115,ComboValue!$N$2:$O$68,2,FALSE) &amp; ",") &amp; IF(ISBLANK(AG115),"",VLOOKUP(AG115,ComboValue!$N$2:$O$68,2,FALSE) &amp; ",") &amp; IF(ISBLANK(AH115),"",VLOOKUP(AH115,ComboValue!$N$2:$O$68,2,FALSE) &amp; ",") &amp; IF(ISBLANK(AI115),"",VLOOKUP(AI115,ComboValue!$N$2:$O$68,2,FALSE) &amp; ",") &amp; IF(ISBLANK(AJ115),"",VLOOKUP(AJ115,ComboValue!$N$2:$O$68,2,FALSE) &amp; ",") &amp; IF(ISBLANK(AK115),"",VLOOKUP(AK115,ComboValue!$N$2:$O$68,2,FALSE) &amp; ",") &amp; IF(ISBLANK(AL115),"",VLOOKUP(AL115,ComboValue!$N$2:$O$68,2,FALSE) &amp; ",") &amp; IF(ISBLANK(AM115),"",VLOOKUP(AM115,ComboValue!$N$2:$O$68,2,FALSE) &amp; ",") &amp; IF(ISBLANK(AN115),"",VLOOKUP(AN115,ComboValue!$N$2:$O$68,2,FALSE) &amp; ",") &amp; IF(ISBLANK(AO115),"",VLOOKUP(AO115,ComboValue!$N$2:$O$68,2,FALSE) &amp; ",") &amp; IF(ISBLANK(AP115),"",VLOOKUP(AP115,ComboValue!$N$2:$O$68,2,FALSE) &amp; ",") &amp; IF(ISBLANK(AQ115),"",VLOOKUP(AQ115,ComboValue!$N$2:$O$68,2,FALSE) &amp; ",") &amp; IF(ISBLANK(AR115),"",VLOOKUP(AR115,ComboValue!$N$2:$O$68,2,FALSE) &amp; ",") &amp; IF(ISBLANK(AS115),"",VLOOKUP(AS115,ComboValue!$N$2:$O$68,2,FALSE) &amp; ",") &amp; IF(ISBLANK(AT115),"",VLOOKUP(AT115,ComboValue!$N$2:$O$68,2,FALSE) &amp; ",")</f>
        <v/>
      </c>
      <c r="AZ115" s="162" t="str">
        <f t="shared" si="46"/>
        <v/>
      </c>
      <c r="BA115" s="120"/>
      <c r="BB115" s="135" t="str">
        <f t="shared" si="47"/>
        <v/>
      </c>
      <c r="BC115" s="136" t="str">
        <f t="shared" si="48"/>
        <v/>
      </c>
      <c r="BD115" s="136" t="str">
        <f t="shared" si="49"/>
        <v/>
      </c>
      <c r="BE115" s="136" t="str">
        <f t="shared" si="50"/>
        <v/>
      </c>
      <c r="BF115" s="136" t="str">
        <f t="shared" si="51"/>
        <v/>
      </c>
      <c r="BG115" s="136" t="str">
        <f t="shared" si="52"/>
        <v/>
      </c>
      <c r="BH115" s="136" t="str">
        <f t="shared" si="53"/>
        <v/>
      </c>
      <c r="BI115" s="136" t="str">
        <f t="shared" si="54"/>
        <v/>
      </c>
      <c r="BJ115" s="136" t="str">
        <f t="shared" si="55"/>
        <v/>
      </c>
      <c r="BK115" s="136" t="str">
        <f t="shared" si="56"/>
        <v/>
      </c>
      <c r="BL115" s="136" t="str">
        <f t="shared" si="57"/>
        <v/>
      </c>
      <c r="BM115" s="136" t="str">
        <f t="shared" si="58"/>
        <v/>
      </c>
      <c r="BN115" s="136" t="str">
        <f t="shared" si="59"/>
        <v/>
      </c>
      <c r="BO115" s="136" t="str">
        <f t="shared" si="60"/>
        <v/>
      </c>
      <c r="BP115" s="136" t="str">
        <f t="shared" si="61"/>
        <v/>
      </c>
      <c r="BQ115" s="136" t="str">
        <f t="shared" si="62"/>
        <v/>
      </c>
      <c r="BR115" s="136" t="str">
        <f t="shared" si="63"/>
        <v/>
      </c>
      <c r="BS115" s="136" t="str">
        <f t="shared" si="64"/>
        <v/>
      </c>
      <c r="BT115" s="136" t="str">
        <f t="shared" si="65"/>
        <v/>
      </c>
      <c r="BU115" s="136" t="str">
        <f t="shared" si="66"/>
        <v/>
      </c>
      <c r="BV115" s="136" t="str">
        <f t="shared" si="67"/>
        <v/>
      </c>
      <c r="BW115" s="136" t="str">
        <f t="shared" si="68"/>
        <v/>
      </c>
      <c r="BX115" s="136" t="str">
        <f t="shared" si="69"/>
        <v/>
      </c>
      <c r="BY115" s="136" t="str">
        <f t="shared" si="70"/>
        <v/>
      </c>
      <c r="BZ115" s="136" t="str">
        <f t="shared" si="71"/>
        <v/>
      </c>
      <c r="CA115" s="137" t="str">
        <f t="shared" si="72"/>
        <v/>
      </c>
      <c r="CB115" s="135" t="str">
        <f t="shared" si="73"/>
        <v/>
      </c>
      <c r="CC115" s="136" t="str">
        <f t="shared" si="74"/>
        <v/>
      </c>
      <c r="CD115" s="136" t="str">
        <f t="shared" si="75"/>
        <v/>
      </c>
      <c r="CE115" s="136" t="str">
        <f t="shared" si="76"/>
        <v/>
      </c>
      <c r="CF115" s="136" t="str">
        <f t="shared" si="77"/>
        <v/>
      </c>
      <c r="CG115" s="136" t="str">
        <f t="shared" si="78"/>
        <v/>
      </c>
      <c r="CH115" s="136" t="str">
        <f t="shared" si="79"/>
        <v/>
      </c>
      <c r="CI115" s="136" t="str">
        <f t="shared" si="80"/>
        <v/>
      </c>
      <c r="CJ115" s="136" t="str">
        <f t="shared" si="81"/>
        <v/>
      </c>
      <c r="CK115" s="137" t="str">
        <f t="shared" si="82"/>
        <v/>
      </c>
      <c r="CL115" s="135" t="str">
        <f t="shared" si="83"/>
        <v/>
      </c>
      <c r="CM115" s="136" t="str">
        <f t="shared" si="84"/>
        <v/>
      </c>
      <c r="CN115" s="136" t="str">
        <f t="shared" si="85"/>
        <v/>
      </c>
      <c r="CO115" s="137" t="str">
        <f t="shared" si="86"/>
        <v/>
      </c>
      <c r="CP115" s="120"/>
      <c r="CQ115" s="120"/>
      <c r="CR115" s="120"/>
      <c r="CS115" s="120"/>
      <c r="CT115" s="120"/>
      <c r="CU115" s="120"/>
      <c r="CV115" s="120"/>
      <c r="CW115" s="120"/>
      <c r="CX115" s="120"/>
      <c r="CY115" s="120"/>
      <c r="CZ115" s="120"/>
      <c r="DA115" s="120"/>
      <c r="DB115" s="120"/>
    </row>
    <row r="116" spans="1:106" ht="17.399999999999999" thickTop="1" thickBot="1" x14ac:dyDescent="0.45">
      <c r="A116" s="7">
        <v>111</v>
      </c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0"/>
      <c r="M116" s="10"/>
      <c r="N116" s="10"/>
      <c r="O116" s="209" t="str">
        <f xml:space="preserve"> IF(ISBLANK(L116),"",VLOOKUP(L116,ComboValue!$E$3:$I$15,5,FALSE))</f>
        <v/>
      </c>
      <c r="P116" s="10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35" t="str">
        <f xml:space="preserve"> IF(ISBLANK(C116),"",VLOOKUP(C116,ComboValue!$B$2:$C$11,2,FALSE) &amp; ",") &amp; IF(ISBLANK(D116),"",VLOOKUP(D116,ComboValue!$B$2:$C$11,2,FALSE) &amp; ",") &amp; IF(ISBLANK(E116),"",VLOOKUP(E116,ComboValue!$B$2:$C$11,2,FALSE) &amp; ",") &amp; IF(ISBLANK(F116),"",VLOOKUP(F116,ComboValue!$B$2:$C$11,2,FALSE) &amp; ",") &amp; IF(ISBLANK(G116),"",VLOOKUP(G116,ComboValue!$B$2:$C$11,2,FALSE) &amp; ",") &amp; IF(ISBLANK(H116),"",VLOOKUP(H116,ComboValue!$B$2:$C$11,2,FALSE) &amp; ",") &amp; IF(ISBLANK(I116),"",VLOOKUP(I116,ComboValue!$B$2:$C$11,2,FALSE) &amp; ",") &amp; IF(ISBLANK(J116),"",VLOOKUP(J116,ComboValue!$B$2:$C$11,2,FALSE) &amp; ",") &amp; IF(ISBLANK(K116),"",VLOOKUP(K116,ComboValue!$B$2:$C$11,2,FALSE) &amp; ",")</f>
        <v/>
      </c>
      <c r="AV116" s="136" t="str">
        <f t="shared" si="45"/>
        <v>Tous_Nl</v>
      </c>
      <c r="AW116" s="136" t="str">
        <f>IF(ISBLANK(L116),"",VLOOKUP(L116,ComboValue!$E$2:$G$15,3,FALSE))</f>
        <v/>
      </c>
      <c r="AX116" s="136" t="str">
        <f>IF(ISBLANK(M116),"",VLOOKUP(M116,ComboValue!$K$2:$L$5,2,FALSE))</f>
        <v/>
      </c>
      <c r="AY116" s="161" t="str">
        <f>IF(ISBLANK(Q116),"",VLOOKUP(Q116,ComboValue!$N$2:$O$68,2,FALSE) &amp; ",") &amp; IF(ISBLANK(R116),"",VLOOKUP(R116,ComboValue!$N$2:$O$68,2,FALSE) &amp; ",") &amp; IF(ISBLANK(S116),"",VLOOKUP(S116,ComboValue!$N$2:$O$68,2,FALSE) &amp; ",") &amp; IF(ISBLANK(T116),"",VLOOKUP(T116,ComboValue!$N$2:$O$68,2,FALSE) &amp; ",") &amp; IF(ISBLANK(U116),"",VLOOKUP(U116,ComboValue!$N$2:$O$68,2,FALSE) &amp; ",") &amp; IF(ISBLANK(V116),"",VLOOKUP(V116,ComboValue!$N$2:$O$68,2,FALSE) &amp; ",") &amp; IF(ISBLANK(W116),"",VLOOKUP(W116,ComboValue!$N$2:$O$68,2,FALSE) &amp; ",") &amp; IF(ISBLANK(X116),"",VLOOKUP(X116,ComboValue!$N$2:$O$68,2,FALSE) &amp; ",") &amp; IF(ISBLANK(Y116),"",VLOOKUP(Y116,ComboValue!$N$2:$O$68,2,FALSE) &amp; ",") &amp; IF(ISBLANK(Z116),"",VLOOKUP(Z116,ComboValue!$N$2:$O$68,2,FALSE) &amp; ",") &amp; IF(ISBLANK(AA116),"",VLOOKUP(AA116,ComboValue!$N$2:$O$68,2,FALSE) &amp; ",") &amp; IF(ISBLANK(AB116),"",VLOOKUP(AB116,ComboValue!$N$2:$O$68,2,FALSE) &amp; ",") &amp; IF(ISBLANK(AC116),"",VLOOKUP(AC116,ComboValue!$N$2:$O$68,2,FALSE) &amp; ",") &amp; IF(ISBLANK(AD116),"",VLOOKUP(AD116,ComboValue!$N$2:$O$68,2,FALSE) &amp; ",") &amp; IF(ISBLANK(AE116),"",VLOOKUP(AE116,ComboValue!$N$2:$O$68,2,FALSE) &amp; ",") &amp; IF(ISBLANK(AF116),"",VLOOKUP(AF116,ComboValue!$N$2:$O$68,2,FALSE) &amp; ",") &amp; IF(ISBLANK(AG116),"",VLOOKUP(AG116,ComboValue!$N$2:$O$68,2,FALSE) &amp; ",") &amp; IF(ISBLANK(AH116),"",VLOOKUP(AH116,ComboValue!$N$2:$O$68,2,FALSE) &amp; ",") &amp; IF(ISBLANK(AI116),"",VLOOKUP(AI116,ComboValue!$N$2:$O$68,2,FALSE) &amp; ",") &amp; IF(ISBLANK(AJ116),"",VLOOKUP(AJ116,ComboValue!$N$2:$O$68,2,FALSE) &amp; ",") &amp; IF(ISBLANK(AK116),"",VLOOKUP(AK116,ComboValue!$N$2:$O$68,2,FALSE) &amp; ",") &amp; IF(ISBLANK(AL116),"",VLOOKUP(AL116,ComboValue!$N$2:$O$68,2,FALSE) &amp; ",") &amp; IF(ISBLANK(AM116),"",VLOOKUP(AM116,ComboValue!$N$2:$O$68,2,FALSE) &amp; ",") &amp; IF(ISBLANK(AN116),"",VLOOKUP(AN116,ComboValue!$N$2:$O$68,2,FALSE) &amp; ",") &amp; IF(ISBLANK(AO116),"",VLOOKUP(AO116,ComboValue!$N$2:$O$68,2,FALSE) &amp; ",") &amp; IF(ISBLANK(AP116),"",VLOOKUP(AP116,ComboValue!$N$2:$O$68,2,FALSE) &amp; ",") &amp; IF(ISBLANK(AQ116),"",VLOOKUP(AQ116,ComboValue!$N$2:$O$68,2,FALSE) &amp; ",") &amp; IF(ISBLANK(AR116),"",VLOOKUP(AR116,ComboValue!$N$2:$O$68,2,FALSE) &amp; ",") &amp; IF(ISBLANK(AS116),"",VLOOKUP(AS116,ComboValue!$N$2:$O$68,2,FALSE) &amp; ",") &amp; IF(ISBLANK(AT116),"",VLOOKUP(AT116,ComboValue!$N$2:$O$68,2,FALSE) &amp; ",")</f>
        <v/>
      </c>
      <c r="AZ116" s="162" t="str">
        <f t="shared" si="46"/>
        <v/>
      </c>
      <c r="BA116" s="120"/>
      <c r="BB116" s="135" t="str">
        <f t="shared" si="47"/>
        <v/>
      </c>
      <c r="BC116" s="136" t="str">
        <f t="shared" si="48"/>
        <v/>
      </c>
      <c r="BD116" s="136" t="str">
        <f t="shared" si="49"/>
        <v/>
      </c>
      <c r="BE116" s="136" t="str">
        <f t="shared" si="50"/>
        <v/>
      </c>
      <c r="BF116" s="136" t="str">
        <f t="shared" si="51"/>
        <v/>
      </c>
      <c r="BG116" s="136" t="str">
        <f t="shared" si="52"/>
        <v/>
      </c>
      <c r="BH116" s="136" t="str">
        <f t="shared" si="53"/>
        <v/>
      </c>
      <c r="BI116" s="136" t="str">
        <f t="shared" si="54"/>
        <v/>
      </c>
      <c r="BJ116" s="136" t="str">
        <f t="shared" si="55"/>
        <v/>
      </c>
      <c r="BK116" s="136" t="str">
        <f t="shared" si="56"/>
        <v/>
      </c>
      <c r="BL116" s="136" t="str">
        <f t="shared" si="57"/>
        <v/>
      </c>
      <c r="BM116" s="136" t="str">
        <f t="shared" si="58"/>
        <v/>
      </c>
      <c r="BN116" s="136" t="str">
        <f t="shared" si="59"/>
        <v/>
      </c>
      <c r="BO116" s="136" t="str">
        <f t="shared" si="60"/>
        <v/>
      </c>
      <c r="BP116" s="136" t="str">
        <f t="shared" si="61"/>
        <v/>
      </c>
      <c r="BQ116" s="136" t="str">
        <f t="shared" si="62"/>
        <v/>
      </c>
      <c r="BR116" s="136" t="str">
        <f t="shared" si="63"/>
        <v/>
      </c>
      <c r="BS116" s="136" t="str">
        <f t="shared" si="64"/>
        <v/>
      </c>
      <c r="BT116" s="136" t="str">
        <f t="shared" si="65"/>
        <v/>
      </c>
      <c r="BU116" s="136" t="str">
        <f t="shared" si="66"/>
        <v/>
      </c>
      <c r="BV116" s="136" t="str">
        <f t="shared" si="67"/>
        <v/>
      </c>
      <c r="BW116" s="136" t="str">
        <f t="shared" si="68"/>
        <v/>
      </c>
      <c r="BX116" s="136" t="str">
        <f t="shared" si="69"/>
        <v/>
      </c>
      <c r="BY116" s="136" t="str">
        <f t="shared" si="70"/>
        <v/>
      </c>
      <c r="BZ116" s="136" t="str">
        <f t="shared" si="71"/>
        <v/>
      </c>
      <c r="CA116" s="137" t="str">
        <f t="shared" si="72"/>
        <v/>
      </c>
      <c r="CB116" s="135" t="str">
        <f t="shared" si="73"/>
        <v/>
      </c>
      <c r="CC116" s="136" t="str">
        <f t="shared" si="74"/>
        <v/>
      </c>
      <c r="CD116" s="136" t="str">
        <f t="shared" si="75"/>
        <v/>
      </c>
      <c r="CE116" s="136" t="str">
        <f t="shared" si="76"/>
        <v/>
      </c>
      <c r="CF116" s="136" t="str">
        <f t="shared" si="77"/>
        <v/>
      </c>
      <c r="CG116" s="136" t="str">
        <f t="shared" si="78"/>
        <v/>
      </c>
      <c r="CH116" s="136" t="str">
        <f t="shared" si="79"/>
        <v/>
      </c>
      <c r="CI116" s="136" t="str">
        <f t="shared" si="80"/>
        <v/>
      </c>
      <c r="CJ116" s="136" t="str">
        <f t="shared" si="81"/>
        <v/>
      </c>
      <c r="CK116" s="137" t="str">
        <f t="shared" si="82"/>
        <v/>
      </c>
      <c r="CL116" s="135" t="str">
        <f t="shared" si="83"/>
        <v/>
      </c>
      <c r="CM116" s="136" t="str">
        <f t="shared" si="84"/>
        <v/>
      </c>
      <c r="CN116" s="136" t="str">
        <f t="shared" si="85"/>
        <v/>
      </c>
      <c r="CO116" s="137" t="str">
        <f t="shared" si="86"/>
        <v/>
      </c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</row>
    <row r="117" spans="1:106" ht="17.399999999999999" thickTop="1" thickBot="1" x14ac:dyDescent="0.45">
      <c r="A117" s="7">
        <v>112</v>
      </c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0"/>
      <c r="M117" s="10"/>
      <c r="N117" s="10"/>
      <c r="O117" s="209" t="str">
        <f xml:space="preserve"> IF(ISBLANK(L117),"",VLOOKUP(L117,ComboValue!$E$3:$I$15,5,FALSE))</f>
        <v/>
      </c>
      <c r="P117" s="10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35" t="str">
        <f xml:space="preserve"> IF(ISBLANK(C117),"",VLOOKUP(C117,ComboValue!$B$2:$C$11,2,FALSE) &amp; ",") &amp; IF(ISBLANK(D117),"",VLOOKUP(D117,ComboValue!$B$2:$C$11,2,FALSE) &amp; ",") &amp; IF(ISBLANK(E117),"",VLOOKUP(E117,ComboValue!$B$2:$C$11,2,FALSE) &amp; ",") &amp; IF(ISBLANK(F117),"",VLOOKUP(F117,ComboValue!$B$2:$C$11,2,FALSE) &amp; ",") &amp; IF(ISBLANK(G117),"",VLOOKUP(G117,ComboValue!$B$2:$C$11,2,FALSE) &amp; ",") &amp; IF(ISBLANK(H117),"",VLOOKUP(H117,ComboValue!$B$2:$C$11,2,FALSE) &amp; ",") &amp; IF(ISBLANK(I117),"",VLOOKUP(I117,ComboValue!$B$2:$C$11,2,FALSE) &amp; ",") &amp; IF(ISBLANK(J117),"",VLOOKUP(J117,ComboValue!$B$2:$C$11,2,FALSE) &amp; ",") &amp; IF(ISBLANK(K117),"",VLOOKUP(K117,ComboValue!$B$2:$C$11,2,FALSE) &amp; ",")</f>
        <v/>
      </c>
      <c r="AV117" s="136" t="str">
        <f t="shared" si="45"/>
        <v>Tous_Nl</v>
      </c>
      <c r="AW117" s="136" t="str">
        <f>IF(ISBLANK(L117),"",VLOOKUP(L117,ComboValue!$E$2:$G$15,3,FALSE))</f>
        <v/>
      </c>
      <c r="AX117" s="136" t="str">
        <f>IF(ISBLANK(M117),"",VLOOKUP(M117,ComboValue!$K$2:$L$5,2,FALSE))</f>
        <v/>
      </c>
      <c r="AY117" s="161" t="str">
        <f>IF(ISBLANK(Q117),"",VLOOKUP(Q117,ComboValue!$N$2:$O$68,2,FALSE) &amp; ",") &amp; IF(ISBLANK(R117),"",VLOOKUP(R117,ComboValue!$N$2:$O$68,2,FALSE) &amp; ",") &amp; IF(ISBLANK(S117),"",VLOOKUP(S117,ComboValue!$N$2:$O$68,2,FALSE) &amp; ",") &amp; IF(ISBLANK(T117),"",VLOOKUP(T117,ComboValue!$N$2:$O$68,2,FALSE) &amp; ",") &amp; IF(ISBLANK(U117),"",VLOOKUP(U117,ComboValue!$N$2:$O$68,2,FALSE) &amp; ",") &amp; IF(ISBLANK(V117),"",VLOOKUP(V117,ComboValue!$N$2:$O$68,2,FALSE) &amp; ",") &amp; IF(ISBLANK(W117),"",VLOOKUP(W117,ComboValue!$N$2:$O$68,2,FALSE) &amp; ",") &amp; IF(ISBLANK(X117),"",VLOOKUP(X117,ComboValue!$N$2:$O$68,2,FALSE) &amp; ",") &amp; IF(ISBLANK(Y117),"",VLOOKUP(Y117,ComboValue!$N$2:$O$68,2,FALSE) &amp; ",") &amp; IF(ISBLANK(Z117),"",VLOOKUP(Z117,ComboValue!$N$2:$O$68,2,FALSE) &amp; ",") &amp; IF(ISBLANK(AA117),"",VLOOKUP(AA117,ComboValue!$N$2:$O$68,2,FALSE) &amp; ",") &amp; IF(ISBLANK(AB117),"",VLOOKUP(AB117,ComboValue!$N$2:$O$68,2,FALSE) &amp; ",") &amp; IF(ISBLANK(AC117),"",VLOOKUP(AC117,ComboValue!$N$2:$O$68,2,FALSE) &amp; ",") &amp; IF(ISBLANK(AD117),"",VLOOKUP(AD117,ComboValue!$N$2:$O$68,2,FALSE) &amp; ",") &amp; IF(ISBLANK(AE117),"",VLOOKUP(AE117,ComboValue!$N$2:$O$68,2,FALSE) &amp; ",") &amp; IF(ISBLANK(AF117),"",VLOOKUP(AF117,ComboValue!$N$2:$O$68,2,FALSE) &amp; ",") &amp; IF(ISBLANK(AG117),"",VLOOKUP(AG117,ComboValue!$N$2:$O$68,2,FALSE) &amp; ",") &amp; IF(ISBLANK(AH117),"",VLOOKUP(AH117,ComboValue!$N$2:$O$68,2,FALSE) &amp; ",") &amp; IF(ISBLANK(AI117),"",VLOOKUP(AI117,ComboValue!$N$2:$O$68,2,FALSE) &amp; ",") &amp; IF(ISBLANK(AJ117),"",VLOOKUP(AJ117,ComboValue!$N$2:$O$68,2,FALSE) &amp; ",") &amp; IF(ISBLANK(AK117),"",VLOOKUP(AK117,ComboValue!$N$2:$O$68,2,FALSE) &amp; ",") &amp; IF(ISBLANK(AL117),"",VLOOKUP(AL117,ComboValue!$N$2:$O$68,2,FALSE) &amp; ",") &amp; IF(ISBLANK(AM117),"",VLOOKUP(AM117,ComboValue!$N$2:$O$68,2,FALSE) &amp; ",") &amp; IF(ISBLANK(AN117),"",VLOOKUP(AN117,ComboValue!$N$2:$O$68,2,FALSE) &amp; ",") &amp; IF(ISBLANK(AO117),"",VLOOKUP(AO117,ComboValue!$N$2:$O$68,2,FALSE) &amp; ",") &amp; IF(ISBLANK(AP117),"",VLOOKUP(AP117,ComboValue!$N$2:$O$68,2,FALSE) &amp; ",") &amp; IF(ISBLANK(AQ117),"",VLOOKUP(AQ117,ComboValue!$N$2:$O$68,2,FALSE) &amp; ",") &amp; IF(ISBLANK(AR117),"",VLOOKUP(AR117,ComboValue!$N$2:$O$68,2,FALSE) &amp; ",") &amp; IF(ISBLANK(AS117),"",VLOOKUP(AS117,ComboValue!$N$2:$O$68,2,FALSE) &amp; ",") &amp; IF(ISBLANK(AT117),"",VLOOKUP(AT117,ComboValue!$N$2:$O$68,2,FALSE) &amp; ",")</f>
        <v/>
      </c>
      <c r="AZ117" s="162" t="str">
        <f t="shared" si="46"/>
        <v/>
      </c>
      <c r="BA117" s="120"/>
      <c r="BB117" s="135" t="str">
        <f t="shared" si="47"/>
        <v/>
      </c>
      <c r="BC117" s="136" t="str">
        <f t="shared" si="48"/>
        <v/>
      </c>
      <c r="BD117" s="136" t="str">
        <f t="shared" si="49"/>
        <v/>
      </c>
      <c r="BE117" s="136" t="str">
        <f t="shared" si="50"/>
        <v/>
      </c>
      <c r="BF117" s="136" t="str">
        <f t="shared" si="51"/>
        <v/>
      </c>
      <c r="BG117" s="136" t="str">
        <f t="shared" si="52"/>
        <v/>
      </c>
      <c r="BH117" s="136" t="str">
        <f t="shared" si="53"/>
        <v/>
      </c>
      <c r="BI117" s="136" t="str">
        <f t="shared" si="54"/>
        <v/>
      </c>
      <c r="BJ117" s="136" t="str">
        <f t="shared" si="55"/>
        <v/>
      </c>
      <c r="BK117" s="136" t="str">
        <f t="shared" si="56"/>
        <v/>
      </c>
      <c r="BL117" s="136" t="str">
        <f t="shared" si="57"/>
        <v/>
      </c>
      <c r="BM117" s="136" t="str">
        <f t="shared" si="58"/>
        <v/>
      </c>
      <c r="BN117" s="136" t="str">
        <f t="shared" si="59"/>
        <v/>
      </c>
      <c r="BO117" s="136" t="str">
        <f t="shared" si="60"/>
        <v/>
      </c>
      <c r="BP117" s="136" t="str">
        <f t="shared" si="61"/>
        <v/>
      </c>
      <c r="BQ117" s="136" t="str">
        <f t="shared" si="62"/>
        <v/>
      </c>
      <c r="BR117" s="136" t="str">
        <f t="shared" si="63"/>
        <v/>
      </c>
      <c r="BS117" s="136" t="str">
        <f t="shared" si="64"/>
        <v/>
      </c>
      <c r="BT117" s="136" t="str">
        <f t="shared" si="65"/>
        <v/>
      </c>
      <c r="BU117" s="136" t="str">
        <f t="shared" si="66"/>
        <v/>
      </c>
      <c r="BV117" s="136" t="str">
        <f t="shared" si="67"/>
        <v/>
      </c>
      <c r="BW117" s="136" t="str">
        <f t="shared" si="68"/>
        <v/>
      </c>
      <c r="BX117" s="136" t="str">
        <f t="shared" si="69"/>
        <v/>
      </c>
      <c r="BY117" s="136" t="str">
        <f t="shared" si="70"/>
        <v/>
      </c>
      <c r="BZ117" s="136" t="str">
        <f t="shared" si="71"/>
        <v/>
      </c>
      <c r="CA117" s="137" t="str">
        <f t="shared" si="72"/>
        <v/>
      </c>
      <c r="CB117" s="135" t="str">
        <f t="shared" si="73"/>
        <v/>
      </c>
      <c r="CC117" s="136" t="str">
        <f t="shared" si="74"/>
        <v/>
      </c>
      <c r="CD117" s="136" t="str">
        <f t="shared" si="75"/>
        <v/>
      </c>
      <c r="CE117" s="136" t="str">
        <f t="shared" si="76"/>
        <v/>
      </c>
      <c r="CF117" s="136" t="str">
        <f t="shared" si="77"/>
        <v/>
      </c>
      <c r="CG117" s="136" t="str">
        <f t="shared" si="78"/>
        <v/>
      </c>
      <c r="CH117" s="136" t="str">
        <f t="shared" si="79"/>
        <v/>
      </c>
      <c r="CI117" s="136" t="str">
        <f t="shared" si="80"/>
        <v/>
      </c>
      <c r="CJ117" s="136" t="str">
        <f t="shared" si="81"/>
        <v/>
      </c>
      <c r="CK117" s="137" t="str">
        <f t="shared" si="82"/>
        <v/>
      </c>
      <c r="CL117" s="135" t="str">
        <f t="shared" si="83"/>
        <v/>
      </c>
      <c r="CM117" s="136" t="str">
        <f t="shared" si="84"/>
        <v/>
      </c>
      <c r="CN117" s="136" t="str">
        <f t="shared" si="85"/>
        <v/>
      </c>
      <c r="CO117" s="137" t="str">
        <f t="shared" si="86"/>
        <v/>
      </c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</row>
    <row r="118" spans="1:106" ht="17.399999999999999" thickTop="1" thickBot="1" x14ac:dyDescent="0.45">
      <c r="A118" s="7">
        <v>113</v>
      </c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0"/>
      <c r="M118" s="10"/>
      <c r="N118" s="10"/>
      <c r="O118" s="209" t="str">
        <f xml:space="preserve"> IF(ISBLANK(L118),"",VLOOKUP(L118,ComboValue!$E$3:$I$15,5,FALSE))</f>
        <v/>
      </c>
      <c r="P118" s="10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35" t="str">
        <f xml:space="preserve"> IF(ISBLANK(C118),"",VLOOKUP(C118,ComboValue!$B$2:$C$11,2,FALSE) &amp; ",") &amp; IF(ISBLANK(D118),"",VLOOKUP(D118,ComboValue!$B$2:$C$11,2,FALSE) &amp; ",") &amp; IF(ISBLANK(E118),"",VLOOKUP(E118,ComboValue!$B$2:$C$11,2,FALSE) &amp; ",") &amp; IF(ISBLANK(F118),"",VLOOKUP(F118,ComboValue!$B$2:$C$11,2,FALSE) &amp; ",") &amp; IF(ISBLANK(G118),"",VLOOKUP(G118,ComboValue!$B$2:$C$11,2,FALSE) &amp; ",") &amp; IF(ISBLANK(H118),"",VLOOKUP(H118,ComboValue!$B$2:$C$11,2,FALSE) &amp; ",") &amp; IF(ISBLANK(I118),"",VLOOKUP(I118,ComboValue!$B$2:$C$11,2,FALSE) &amp; ",") &amp; IF(ISBLANK(J118),"",VLOOKUP(J118,ComboValue!$B$2:$C$11,2,FALSE) &amp; ",") &amp; IF(ISBLANK(K118),"",VLOOKUP(K118,ComboValue!$B$2:$C$11,2,FALSE) &amp; ",")</f>
        <v/>
      </c>
      <c r="AV118" s="136" t="str">
        <f t="shared" si="45"/>
        <v>Tous_Nl</v>
      </c>
      <c r="AW118" s="136" t="str">
        <f>IF(ISBLANK(L118),"",VLOOKUP(L118,ComboValue!$E$2:$G$15,3,FALSE))</f>
        <v/>
      </c>
      <c r="AX118" s="136" t="str">
        <f>IF(ISBLANK(M118),"",VLOOKUP(M118,ComboValue!$K$2:$L$5,2,FALSE))</f>
        <v/>
      </c>
      <c r="AY118" s="161" t="str">
        <f>IF(ISBLANK(Q118),"",VLOOKUP(Q118,ComboValue!$N$2:$O$68,2,FALSE) &amp; ",") &amp; IF(ISBLANK(R118),"",VLOOKUP(R118,ComboValue!$N$2:$O$68,2,FALSE) &amp; ",") &amp; IF(ISBLANK(S118),"",VLOOKUP(S118,ComboValue!$N$2:$O$68,2,FALSE) &amp; ",") &amp; IF(ISBLANK(T118),"",VLOOKUP(T118,ComboValue!$N$2:$O$68,2,FALSE) &amp; ",") &amp; IF(ISBLANK(U118),"",VLOOKUP(U118,ComboValue!$N$2:$O$68,2,FALSE) &amp; ",") &amp; IF(ISBLANK(V118),"",VLOOKUP(V118,ComboValue!$N$2:$O$68,2,FALSE) &amp; ",") &amp; IF(ISBLANK(W118),"",VLOOKUP(W118,ComboValue!$N$2:$O$68,2,FALSE) &amp; ",") &amp; IF(ISBLANK(X118),"",VLOOKUP(X118,ComboValue!$N$2:$O$68,2,FALSE) &amp; ",") &amp; IF(ISBLANK(Y118),"",VLOOKUP(Y118,ComboValue!$N$2:$O$68,2,FALSE) &amp; ",") &amp; IF(ISBLANK(Z118),"",VLOOKUP(Z118,ComboValue!$N$2:$O$68,2,FALSE) &amp; ",") &amp; IF(ISBLANK(AA118),"",VLOOKUP(AA118,ComboValue!$N$2:$O$68,2,FALSE) &amp; ",") &amp; IF(ISBLANK(AB118),"",VLOOKUP(AB118,ComboValue!$N$2:$O$68,2,FALSE) &amp; ",") &amp; IF(ISBLANK(AC118),"",VLOOKUP(AC118,ComboValue!$N$2:$O$68,2,FALSE) &amp; ",") &amp; IF(ISBLANK(AD118),"",VLOOKUP(AD118,ComboValue!$N$2:$O$68,2,FALSE) &amp; ",") &amp; IF(ISBLANK(AE118),"",VLOOKUP(AE118,ComboValue!$N$2:$O$68,2,FALSE) &amp; ",") &amp; IF(ISBLANK(AF118),"",VLOOKUP(AF118,ComboValue!$N$2:$O$68,2,FALSE) &amp; ",") &amp; IF(ISBLANK(AG118),"",VLOOKUP(AG118,ComboValue!$N$2:$O$68,2,FALSE) &amp; ",") &amp; IF(ISBLANK(AH118),"",VLOOKUP(AH118,ComboValue!$N$2:$O$68,2,FALSE) &amp; ",") &amp; IF(ISBLANK(AI118),"",VLOOKUP(AI118,ComboValue!$N$2:$O$68,2,FALSE) &amp; ",") &amp; IF(ISBLANK(AJ118),"",VLOOKUP(AJ118,ComboValue!$N$2:$O$68,2,FALSE) &amp; ",") &amp; IF(ISBLANK(AK118),"",VLOOKUP(AK118,ComboValue!$N$2:$O$68,2,FALSE) &amp; ",") &amp; IF(ISBLANK(AL118),"",VLOOKUP(AL118,ComboValue!$N$2:$O$68,2,FALSE) &amp; ",") &amp; IF(ISBLANK(AM118),"",VLOOKUP(AM118,ComboValue!$N$2:$O$68,2,FALSE) &amp; ",") &amp; IF(ISBLANK(AN118),"",VLOOKUP(AN118,ComboValue!$N$2:$O$68,2,FALSE) &amp; ",") &amp; IF(ISBLANK(AO118),"",VLOOKUP(AO118,ComboValue!$N$2:$O$68,2,FALSE) &amp; ",") &amp; IF(ISBLANK(AP118),"",VLOOKUP(AP118,ComboValue!$N$2:$O$68,2,FALSE) &amp; ",") &amp; IF(ISBLANK(AQ118),"",VLOOKUP(AQ118,ComboValue!$N$2:$O$68,2,FALSE) &amp; ",") &amp; IF(ISBLANK(AR118),"",VLOOKUP(AR118,ComboValue!$N$2:$O$68,2,FALSE) &amp; ",") &amp; IF(ISBLANK(AS118),"",VLOOKUP(AS118,ComboValue!$N$2:$O$68,2,FALSE) &amp; ",") &amp; IF(ISBLANK(AT118),"",VLOOKUP(AT118,ComboValue!$N$2:$O$68,2,FALSE) &amp; ",")</f>
        <v/>
      </c>
      <c r="AZ118" s="162" t="str">
        <f t="shared" si="46"/>
        <v/>
      </c>
      <c r="BA118" s="120"/>
      <c r="BB118" s="135" t="str">
        <f t="shared" si="47"/>
        <v/>
      </c>
      <c r="BC118" s="136" t="str">
        <f t="shared" si="48"/>
        <v/>
      </c>
      <c r="BD118" s="136" t="str">
        <f t="shared" si="49"/>
        <v/>
      </c>
      <c r="BE118" s="136" t="str">
        <f t="shared" si="50"/>
        <v/>
      </c>
      <c r="BF118" s="136" t="str">
        <f t="shared" si="51"/>
        <v/>
      </c>
      <c r="BG118" s="136" t="str">
        <f t="shared" si="52"/>
        <v/>
      </c>
      <c r="BH118" s="136" t="str">
        <f t="shared" si="53"/>
        <v/>
      </c>
      <c r="BI118" s="136" t="str">
        <f t="shared" si="54"/>
        <v/>
      </c>
      <c r="BJ118" s="136" t="str">
        <f t="shared" si="55"/>
        <v/>
      </c>
      <c r="BK118" s="136" t="str">
        <f t="shared" si="56"/>
        <v/>
      </c>
      <c r="BL118" s="136" t="str">
        <f t="shared" si="57"/>
        <v/>
      </c>
      <c r="BM118" s="136" t="str">
        <f t="shared" si="58"/>
        <v/>
      </c>
      <c r="BN118" s="136" t="str">
        <f t="shared" si="59"/>
        <v/>
      </c>
      <c r="BO118" s="136" t="str">
        <f t="shared" si="60"/>
        <v/>
      </c>
      <c r="BP118" s="136" t="str">
        <f t="shared" si="61"/>
        <v/>
      </c>
      <c r="BQ118" s="136" t="str">
        <f t="shared" si="62"/>
        <v/>
      </c>
      <c r="BR118" s="136" t="str">
        <f t="shared" si="63"/>
        <v/>
      </c>
      <c r="BS118" s="136" t="str">
        <f t="shared" si="64"/>
        <v/>
      </c>
      <c r="BT118" s="136" t="str">
        <f t="shared" si="65"/>
        <v/>
      </c>
      <c r="BU118" s="136" t="str">
        <f t="shared" si="66"/>
        <v/>
      </c>
      <c r="BV118" s="136" t="str">
        <f t="shared" si="67"/>
        <v/>
      </c>
      <c r="BW118" s="136" t="str">
        <f t="shared" si="68"/>
        <v/>
      </c>
      <c r="BX118" s="136" t="str">
        <f t="shared" si="69"/>
        <v/>
      </c>
      <c r="BY118" s="136" t="str">
        <f t="shared" si="70"/>
        <v/>
      </c>
      <c r="BZ118" s="136" t="str">
        <f t="shared" si="71"/>
        <v/>
      </c>
      <c r="CA118" s="137" t="str">
        <f t="shared" si="72"/>
        <v/>
      </c>
      <c r="CB118" s="135" t="str">
        <f t="shared" si="73"/>
        <v/>
      </c>
      <c r="CC118" s="136" t="str">
        <f t="shared" si="74"/>
        <v/>
      </c>
      <c r="CD118" s="136" t="str">
        <f t="shared" si="75"/>
        <v/>
      </c>
      <c r="CE118" s="136" t="str">
        <f t="shared" si="76"/>
        <v/>
      </c>
      <c r="CF118" s="136" t="str">
        <f t="shared" si="77"/>
        <v/>
      </c>
      <c r="CG118" s="136" t="str">
        <f t="shared" si="78"/>
        <v/>
      </c>
      <c r="CH118" s="136" t="str">
        <f t="shared" si="79"/>
        <v/>
      </c>
      <c r="CI118" s="136" t="str">
        <f t="shared" si="80"/>
        <v/>
      </c>
      <c r="CJ118" s="136" t="str">
        <f t="shared" si="81"/>
        <v/>
      </c>
      <c r="CK118" s="137" t="str">
        <f t="shared" si="82"/>
        <v/>
      </c>
      <c r="CL118" s="135" t="str">
        <f t="shared" si="83"/>
        <v/>
      </c>
      <c r="CM118" s="136" t="str">
        <f t="shared" si="84"/>
        <v/>
      </c>
      <c r="CN118" s="136" t="str">
        <f t="shared" si="85"/>
        <v/>
      </c>
      <c r="CO118" s="137" t="str">
        <f t="shared" si="86"/>
        <v/>
      </c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</row>
    <row r="119" spans="1:106" ht="17.399999999999999" thickTop="1" thickBot="1" x14ac:dyDescent="0.45">
      <c r="A119" s="7">
        <v>114</v>
      </c>
      <c r="B119" s="10"/>
      <c r="C119" s="11"/>
      <c r="D119" s="11"/>
      <c r="E119" s="11"/>
      <c r="F119" s="11"/>
      <c r="G119" s="11"/>
      <c r="H119" s="11"/>
      <c r="I119" s="11"/>
      <c r="J119" s="11"/>
      <c r="K119" s="11"/>
      <c r="L119" s="10"/>
      <c r="M119" s="10"/>
      <c r="N119" s="10"/>
      <c r="O119" s="209" t="str">
        <f xml:space="preserve"> IF(ISBLANK(L119),"",VLOOKUP(L119,ComboValue!$E$3:$I$15,5,FALSE))</f>
        <v/>
      </c>
      <c r="P119" s="10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35" t="str">
        <f xml:space="preserve"> IF(ISBLANK(C119),"",VLOOKUP(C119,ComboValue!$B$2:$C$11,2,FALSE) &amp; ",") &amp; IF(ISBLANK(D119),"",VLOOKUP(D119,ComboValue!$B$2:$C$11,2,FALSE) &amp; ",") &amp; IF(ISBLANK(E119),"",VLOOKUP(E119,ComboValue!$B$2:$C$11,2,FALSE) &amp; ",") &amp; IF(ISBLANK(F119),"",VLOOKUP(F119,ComboValue!$B$2:$C$11,2,FALSE) &amp; ",") &amp; IF(ISBLANK(G119),"",VLOOKUP(G119,ComboValue!$B$2:$C$11,2,FALSE) &amp; ",") &amp; IF(ISBLANK(H119),"",VLOOKUP(H119,ComboValue!$B$2:$C$11,2,FALSE) &amp; ",") &amp; IF(ISBLANK(I119),"",VLOOKUP(I119,ComboValue!$B$2:$C$11,2,FALSE) &amp; ",") &amp; IF(ISBLANK(J119),"",VLOOKUP(J119,ComboValue!$B$2:$C$11,2,FALSE) &amp; ",") &amp; IF(ISBLANK(K119),"",VLOOKUP(K119,ComboValue!$B$2:$C$11,2,FALSE) &amp; ",")</f>
        <v/>
      </c>
      <c r="AV119" s="136" t="str">
        <f t="shared" si="45"/>
        <v>Tous_Nl</v>
      </c>
      <c r="AW119" s="136" t="str">
        <f>IF(ISBLANK(L119),"",VLOOKUP(L119,ComboValue!$E$2:$G$15,3,FALSE))</f>
        <v/>
      </c>
      <c r="AX119" s="136" t="str">
        <f>IF(ISBLANK(M119),"",VLOOKUP(M119,ComboValue!$K$2:$L$5,2,FALSE))</f>
        <v/>
      </c>
      <c r="AY119" s="161" t="str">
        <f>IF(ISBLANK(Q119),"",VLOOKUP(Q119,ComboValue!$N$2:$O$68,2,FALSE) &amp; ",") &amp; IF(ISBLANK(R119),"",VLOOKUP(R119,ComboValue!$N$2:$O$68,2,FALSE) &amp; ",") &amp; IF(ISBLANK(S119),"",VLOOKUP(S119,ComboValue!$N$2:$O$68,2,FALSE) &amp; ",") &amp; IF(ISBLANK(T119),"",VLOOKUP(T119,ComboValue!$N$2:$O$68,2,FALSE) &amp; ",") &amp; IF(ISBLANK(U119),"",VLOOKUP(U119,ComboValue!$N$2:$O$68,2,FALSE) &amp; ",") &amp; IF(ISBLANK(V119),"",VLOOKUP(V119,ComboValue!$N$2:$O$68,2,FALSE) &amp; ",") &amp; IF(ISBLANK(W119),"",VLOOKUP(W119,ComboValue!$N$2:$O$68,2,FALSE) &amp; ",") &amp; IF(ISBLANK(X119),"",VLOOKUP(X119,ComboValue!$N$2:$O$68,2,FALSE) &amp; ",") &amp; IF(ISBLANK(Y119),"",VLOOKUP(Y119,ComboValue!$N$2:$O$68,2,FALSE) &amp; ",") &amp; IF(ISBLANK(Z119),"",VLOOKUP(Z119,ComboValue!$N$2:$O$68,2,FALSE) &amp; ",") &amp; IF(ISBLANK(AA119),"",VLOOKUP(AA119,ComboValue!$N$2:$O$68,2,FALSE) &amp; ",") &amp; IF(ISBLANK(AB119),"",VLOOKUP(AB119,ComboValue!$N$2:$O$68,2,FALSE) &amp; ",") &amp; IF(ISBLANK(AC119),"",VLOOKUP(AC119,ComboValue!$N$2:$O$68,2,FALSE) &amp; ",") &amp; IF(ISBLANK(AD119),"",VLOOKUP(AD119,ComboValue!$N$2:$O$68,2,FALSE) &amp; ",") &amp; IF(ISBLANK(AE119),"",VLOOKUP(AE119,ComboValue!$N$2:$O$68,2,FALSE) &amp; ",") &amp; IF(ISBLANK(AF119),"",VLOOKUP(AF119,ComboValue!$N$2:$O$68,2,FALSE) &amp; ",") &amp; IF(ISBLANK(AG119),"",VLOOKUP(AG119,ComboValue!$N$2:$O$68,2,FALSE) &amp; ",") &amp; IF(ISBLANK(AH119),"",VLOOKUP(AH119,ComboValue!$N$2:$O$68,2,FALSE) &amp; ",") &amp; IF(ISBLANK(AI119),"",VLOOKUP(AI119,ComboValue!$N$2:$O$68,2,FALSE) &amp; ",") &amp; IF(ISBLANK(AJ119),"",VLOOKUP(AJ119,ComboValue!$N$2:$O$68,2,FALSE) &amp; ",") &amp; IF(ISBLANK(AK119),"",VLOOKUP(AK119,ComboValue!$N$2:$O$68,2,FALSE) &amp; ",") &amp; IF(ISBLANK(AL119),"",VLOOKUP(AL119,ComboValue!$N$2:$O$68,2,FALSE) &amp; ",") &amp; IF(ISBLANK(AM119),"",VLOOKUP(AM119,ComboValue!$N$2:$O$68,2,FALSE) &amp; ",") &amp; IF(ISBLANK(AN119),"",VLOOKUP(AN119,ComboValue!$N$2:$O$68,2,FALSE) &amp; ",") &amp; IF(ISBLANK(AO119),"",VLOOKUP(AO119,ComboValue!$N$2:$O$68,2,FALSE) &amp; ",") &amp; IF(ISBLANK(AP119),"",VLOOKUP(AP119,ComboValue!$N$2:$O$68,2,FALSE) &amp; ",") &amp; IF(ISBLANK(AQ119),"",VLOOKUP(AQ119,ComboValue!$N$2:$O$68,2,FALSE) &amp; ",") &amp; IF(ISBLANK(AR119),"",VLOOKUP(AR119,ComboValue!$N$2:$O$68,2,FALSE) &amp; ",") &amp; IF(ISBLANK(AS119),"",VLOOKUP(AS119,ComboValue!$N$2:$O$68,2,FALSE) &amp; ",") &amp; IF(ISBLANK(AT119),"",VLOOKUP(AT119,ComboValue!$N$2:$O$68,2,FALSE) &amp; ",")</f>
        <v/>
      </c>
      <c r="AZ119" s="162" t="str">
        <f t="shared" si="46"/>
        <v/>
      </c>
      <c r="BA119" s="120"/>
      <c r="BB119" s="135" t="str">
        <f t="shared" si="47"/>
        <v/>
      </c>
      <c r="BC119" s="136" t="str">
        <f t="shared" si="48"/>
        <v/>
      </c>
      <c r="BD119" s="136" t="str">
        <f t="shared" si="49"/>
        <v/>
      </c>
      <c r="BE119" s="136" t="str">
        <f t="shared" si="50"/>
        <v/>
      </c>
      <c r="BF119" s="136" t="str">
        <f t="shared" si="51"/>
        <v/>
      </c>
      <c r="BG119" s="136" t="str">
        <f t="shared" si="52"/>
        <v/>
      </c>
      <c r="BH119" s="136" t="str">
        <f t="shared" si="53"/>
        <v/>
      </c>
      <c r="BI119" s="136" t="str">
        <f t="shared" si="54"/>
        <v/>
      </c>
      <c r="BJ119" s="136" t="str">
        <f t="shared" si="55"/>
        <v/>
      </c>
      <c r="BK119" s="136" t="str">
        <f t="shared" si="56"/>
        <v/>
      </c>
      <c r="BL119" s="136" t="str">
        <f t="shared" si="57"/>
        <v/>
      </c>
      <c r="BM119" s="136" t="str">
        <f t="shared" si="58"/>
        <v/>
      </c>
      <c r="BN119" s="136" t="str">
        <f t="shared" si="59"/>
        <v/>
      </c>
      <c r="BO119" s="136" t="str">
        <f t="shared" si="60"/>
        <v/>
      </c>
      <c r="BP119" s="136" t="str">
        <f t="shared" si="61"/>
        <v/>
      </c>
      <c r="BQ119" s="136" t="str">
        <f t="shared" si="62"/>
        <v/>
      </c>
      <c r="BR119" s="136" t="str">
        <f t="shared" si="63"/>
        <v/>
      </c>
      <c r="BS119" s="136" t="str">
        <f t="shared" si="64"/>
        <v/>
      </c>
      <c r="BT119" s="136" t="str">
        <f t="shared" si="65"/>
        <v/>
      </c>
      <c r="BU119" s="136" t="str">
        <f t="shared" si="66"/>
        <v/>
      </c>
      <c r="BV119" s="136" t="str">
        <f t="shared" si="67"/>
        <v/>
      </c>
      <c r="BW119" s="136" t="str">
        <f t="shared" si="68"/>
        <v/>
      </c>
      <c r="BX119" s="136" t="str">
        <f t="shared" si="69"/>
        <v/>
      </c>
      <c r="BY119" s="136" t="str">
        <f t="shared" si="70"/>
        <v/>
      </c>
      <c r="BZ119" s="136" t="str">
        <f t="shared" si="71"/>
        <v/>
      </c>
      <c r="CA119" s="137" t="str">
        <f t="shared" si="72"/>
        <v/>
      </c>
      <c r="CB119" s="135" t="str">
        <f t="shared" si="73"/>
        <v/>
      </c>
      <c r="CC119" s="136" t="str">
        <f t="shared" si="74"/>
        <v/>
      </c>
      <c r="CD119" s="136" t="str">
        <f t="shared" si="75"/>
        <v/>
      </c>
      <c r="CE119" s="136" t="str">
        <f t="shared" si="76"/>
        <v/>
      </c>
      <c r="CF119" s="136" t="str">
        <f t="shared" si="77"/>
        <v/>
      </c>
      <c r="CG119" s="136" t="str">
        <f t="shared" si="78"/>
        <v/>
      </c>
      <c r="CH119" s="136" t="str">
        <f t="shared" si="79"/>
        <v/>
      </c>
      <c r="CI119" s="136" t="str">
        <f t="shared" si="80"/>
        <v/>
      </c>
      <c r="CJ119" s="136" t="str">
        <f t="shared" si="81"/>
        <v/>
      </c>
      <c r="CK119" s="137" t="str">
        <f t="shared" si="82"/>
        <v/>
      </c>
      <c r="CL119" s="135" t="str">
        <f t="shared" si="83"/>
        <v/>
      </c>
      <c r="CM119" s="136" t="str">
        <f t="shared" si="84"/>
        <v/>
      </c>
      <c r="CN119" s="136" t="str">
        <f t="shared" si="85"/>
        <v/>
      </c>
      <c r="CO119" s="137" t="str">
        <f t="shared" si="86"/>
        <v/>
      </c>
      <c r="CP119" s="120"/>
      <c r="CQ119" s="120"/>
      <c r="CR119" s="120"/>
      <c r="CS119" s="120"/>
      <c r="CT119" s="120"/>
      <c r="CU119" s="120"/>
      <c r="CV119" s="120"/>
      <c r="CW119" s="120"/>
      <c r="CX119" s="120"/>
      <c r="CY119" s="120"/>
      <c r="CZ119" s="120"/>
      <c r="DA119" s="120"/>
      <c r="DB119" s="120"/>
    </row>
    <row r="120" spans="1:106" ht="17.399999999999999" thickTop="1" thickBot="1" x14ac:dyDescent="0.45">
      <c r="A120" s="7">
        <v>115</v>
      </c>
      <c r="B120" s="10"/>
      <c r="C120" s="11"/>
      <c r="D120" s="11"/>
      <c r="E120" s="11"/>
      <c r="F120" s="11"/>
      <c r="G120" s="11"/>
      <c r="H120" s="11"/>
      <c r="I120" s="11"/>
      <c r="J120" s="11"/>
      <c r="K120" s="11"/>
      <c r="L120" s="10"/>
      <c r="M120" s="10"/>
      <c r="N120" s="10"/>
      <c r="O120" s="209" t="str">
        <f xml:space="preserve"> IF(ISBLANK(L120),"",VLOOKUP(L120,ComboValue!$E$3:$I$15,5,FALSE))</f>
        <v/>
      </c>
      <c r="P120" s="10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35" t="str">
        <f xml:space="preserve"> IF(ISBLANK(C120),"",VLOOKUP(C120,ComboValue!$B$2:$C$11,2,FALSE) &amp; ",") &amp; IF(ISBLANK(D120),"",VLOOKUP(D120,ComboValue!$B$2:$C$11,2,FALSE) &amp; ",") &amp; IF(ISBLANK(E120),"",VLOOKUP(E120,ComboValue!$B$2:$C$11,2,FALSE) &amp; ",") &amp; IF(ISBLANK(F120),"",VLOOKUP(F120,ComboValue!$B$2:$C$11,2,FALSE) &amp; ",") &amp; IF(ISBLANK(G120),"",VLOOKUP(G120,ComboValue!$B$2:$C$11,2,FALSE) &amp; ",") &amp; IF(ISBLANK(H120),"",VLOOKUP(H120,ComboValue!$B$2:$C$11,2,FALSE) &amp; ",") &amp; IF(ISBLANK(I120),"",VLOOKUP(I120,ComboValue!$B$2:$C$11,2,FALSE) &amp; ",") &amp; IF(ISBLANK(J120),"",VLOOKUP(J120,ComboValue!$B$2:$C$11,2,FALSE) &amp; ",") &amp; IF(ISBLANK(K120),"",VLOOKUP(K120,ComboValue!$B$2:$C$11,2,FALSE) &amp; ",")</f>
        <v/>
      </c>
      <c r="AV120" s="136" t="str">
        <f t="shared" si="45"/>
        <v>Tous_Nl</v>
      </c>
      <c r="AW120" s="136" t="str">
        <f>IF(ISBLANK(L120),"",VLOOKUP(L120,ComboValue!$E$2:$G$15,3,FALSE))</f>
        <v/>
      </c>
      <c r="AX120" s="136" t="str">
        <f>IF(ISBLANK(M120),"",VLOOKUP(M120,ComboValue!$K$2:$L$5,2,FALSE))</f>
        <v/>
      </c>
      <c r="AY120" s="161" t="str">
        <f>IF(ISBLANK(Q120),"",VLOOKUP(Q120,ComboValue!$N$2:$O$68,2,FALSE) &amp; ",") &amp; IF(ISBLANK(R120),"",VLOOKUP(R120,ComboValue!$N$2:$O$68,2,FALSE) &amp; ",") &amp; IF(ISBLANK(S120),"",VLOOKUP(S120,ComboValue!$N$2:$O$68,2,FALSE) &amp; ",") &amp; IF(ISBLANK(T120),"",VLOOKUP(T120,ComboValue!$N$2:$O$68,2,FALSE) &amp; ",") &amp; IF(ISBLANK(U120),"",VLOOKUP(U120,ComboValue!$N$2:$O$68,2,FALSE) &amp; ",") &amp; IF(ISBLANK(V120),"",VLOOKUP(V120,ComboValue!$N$2:$O$68,2,FALSE) &amp; ",") &amp; IF(ISBLANK(W120),"",VLOOKUP(W120,ComboValue!$N$2:$O$68,2,FALSE) &amp; ",") &amp; IF(ISBLANK(X120),"",VLOOKUP(X120,ComboValue!$N$2:$O$68,2,FALSE) &amp; ",") &amp; IF(ISBLANK(Y120),"",VLOOKUP(Y120,ComboValue!$N$2:$O$68,2,FALSE) &amp; ",") &amp; IF(ISBLANK(Z120),"",VLOOKUP(Z120,ComboValue!$N$2:$O$68,2,FALSE) &amp; ",") &amp; IF(ISBLANK(AA120),"",VLOOKUP(AA120,ComboValue!$N$2:$O$68,2,FALSE) &amp; ",") &amp; IF(ISBLANK(AB120),"",VLOOKUP(AB120,ComboValue!$N$2:$O$68,2,FALSE) &amp; ",") &amp; IF(ISBLANK(AC120),"",VLOOKUP(AC120,ComboValue!$N$2:$O$68,2,FALSE) &amp; ",") &amp; IF(ISBLANK(AD120),"",VLOOKUP(AD120,ComboValue!$N$2:$O$68,2,FALSE) &amp; ",") &amp; IF(ISBLANK(AE120),"",VLOOKUP(AE120,ComboValue!$N$2:$O$68,2,FALSE) &amp; ",") &amp; IF(ISBLANK(AF120),"",VLOOKUP(AF120,ComboValue!$N$2:$O$68,2,FALSE) &amp; ",") &amp; IF(ISBLANK(AG120),"",VLOOKUP(AG120,ComboValue!$N$2:$O$68,2,FALSE) &amp; ",") &amp; IF(ISBLANK(AH120),"",VLOOKUP(AH120,ComboValue!$N$2:$O$68,2,FALSE) &amp; ",") &amp; IF(ISBLANK(AI120),"",VLOOKUP(AI120,ComboValue!$N$2:$O$68,2,FALSE) &amp; ",") &amp; IF(ISBLANK(AJ120),"",VLOOKUP(AJ120,ComboValue!$N$2:$O$68,2,FALSE) &amp; ",") &amp; IF(ISBLANK(AK120),"",VLOOKUP(AK120,ComboValue!$N$2:$O$68,2,FALSE) &amp; ",") &amp; IF(ISBLANK(AL120),"",VLOOKUP(AL120,ComboValue!$N$2:$O$68,2,FALSE) &amp; ",") &amp; IF(ISBLANK(AM120),"",VLOOKUP(AM120,ComboValue!$N$2:$O$68,2,FALSE) &amp; ",") &amp; IF(ISBLANK(AN120),"",VLOOKUP(AN120,ComboValue!$N$2:$O$68,2,FALSE) &amp; ",") &amp; IF(ISBLANK(AO120),"",VLOOKUP(AO120,ComboValue!$N$2:$O$68,2,FALSE) &amp; ",") &amp; IF(ISBLANK(AP120),"",VLOOKUP(AP120,ComboValue!$N$2:$O$68,2,FALSE) &amp; ",") &amp; IF(ISBLANK(AQ120),"",VLOOKUP(AQ120,ComboValue!$N$2:$O$68,2,FALSE) &amp; ",") &amp; IF(ISBLANK(AR120),"",VLOOKUP(AR120,ComboValue!$N$2:$O$68,2,FALSE) &amp; ",") &amp; IF(ISBLANK(AS120),"",VLOOKUP(AS120,ComboValue!$N$2:$O$68,2,FALSE) &amp; ",") &amp; IF(ISBLANK(AT120),"",VLOOKUP(AT120,ComboValue!$N$2:$O$68,2,FALSE) &amp; ",")</f>
        <v/>
      </c>
      <c r="AZ120" s="162" t="str">
        <f t="shared" si="46"/>
        <v/>
      </c>
      <c r="BA120" s="120"/>
      <c r="BB120" s="135" t="str">
        <f t="shared" si="47"/>
        <v/>
      </c>
      <c r="BC120" s="136" t="str">
        <f t="shared" si="48"/>
        <v/>
      </c>
      <c r="BD120" s="136" t="str">
        <f t="shared" si="49"/>
        <v/>
      </c>
      <c r="BE120" s="136" t="str">
        <f t="shared" si="50"/>
        <v/>
      </c>
      <c r="BF120" s="136" t="str">
        <f t="shared" si="51"/>
        <v/>
      </c>
      <c r="BG120" s="136" t="str">
        <f t="shared" si="52"/>
        <v/>
      </c>
      <c r="BH120" s="136" t="str">
        <f t="shared" si="53"/>
        <v/>
      </c>
      <c r="BI120" s="136" t="str">
        <f t="shared" si="54"/>
        <v/>
      </c>
      <c r="BJ120" s="136" t="str">
        <f t="shared" si="55"/>
        <v/>
      </c>
      <c r="BK120" s="136" t="str">
        <f t="shared" si="56"/>
        <v/>
      </c>
      <c r="BL120" s="136" t="str">
        <f t="shared" si="57"/>
        <v/>
      </c>
      <c r="BM120" s="136" t="str">
        <f t="shared" si="58"/>
        <v/>
      </c>
      <c r="BN120" s="136" t="str">
        <f t="shared" si="59"/>
        <v/>
      </c>
      <c r="BO120" s="136" t="str">
        <f t="shared" si="60"/>
        <v/>
      </c>
      <c r="BP120" s="136" t="str">
        <f t="shared" si="61"/>
        <v/>
      </c>
      <c r="BQ120" s="136" t="str">
        <f t="shared" si="62"/>
        <v/>
      </c>
      <c r="BR120" s="136" t="str">
        <f t="shared" si="63"/>
        <v/>
      </c>
      <c r="BS120" s="136" t="str">
        <f t="shared" si="64"/>
        <v/>
      </c>
      <c r="BT120" s="136" t="str">
        <f t="shared" si="65"/>
        <v/>
      </c>
      <c r="BU120" s="136" t="str">
        <f t="shared" si="66"/>
        <v/>
      </c>
      <c r="BV120" s="136" t="str">
        <f t="shared" si="67"/>
        <v/>
      </c>
      <c r="BW120" s="136" t="str">
        <f t="shared" si="68"/>
        <v/>
      </c>
      <c r="BX120" s="136" t="str">
        <f t="shared" si="69"/>
        <v/>
      </c>
      <c r="BY120" s="136" t="str">
        <f t="shared" si="70"/>
        <v/>
      </c>
      <c r="BZ120" s="136" t="str">
        <f t="shared" si="71"/>
        <v/>
      </c>
      <c r="CA120" s="137" t="str">
        <f t="shared" si="72"/>
        <v/>
      </c>
      <c r="CB120" s="135" t="str">
        <f t="shared" si="73"/>
        <v/>
      </c>
      <c r="CC120" s="136" t="str">
        <f t="shared" si="74"/>
        <v/>
      </c>
      <c r="CD120" s="136" t="str">
        <f t="shared" si="75"/>
        <v/>
      </c>
      <c r="CE120" s="136" t="str">
        <f t="shared" si="76"/>
        <v/>
      </c>
      <c r="CF120" s="136" t="str">
        <f t="shared" si="77"/>
        <v/>
      </c>
      <c r="CG120" s="136" t="str">
        <f t="shared" si="78"/>
        <v/>
      </c>
      <c r="CH120" s="136" t="str">
        <f t="shared" si="79"/>
        <v/>
      </c>
      <c r="CI120" s="136" t="str">
        <f t="shared" si="80"/>
        <v/>
      </c>
      <c r="CJ120" s="136" t="str">
        <f t="shared" si="81"/>
        <v/>
      </c>
      <c r="CK120" s="137" t="str">
        <f t="shared" si="82"/>
        <v/>
      </c>
      <c r="CL120" s="135" t="str">
        <f t="shared" si="83"/>
        <v/>
      </c>
      <c r="CM120" s="136" t="str">
        <f t="shared" si="84"/>
        <v/>
      </c>
      <c r="CN120" s="136" t="str">
        <f t="shared" si="85"/>
        <v/>
      </c>
      <c r="CO120" s="137" t="str">
        <f t="shared" si="86"/>
        <v/>
      </c>
      <c r="CP120" s="120"/>
      <c r="CQ120" s="120"/>
      <c r="CR120" s="120"/>
      <c r="CS120" s="120"/>
      <c r="CT120" s="120"/>
      <c r="CU120" s="120"/>
      <c r="CV120" s="120"/>
      <c r="CW120" s="120"/>
      <c r="CX120" s="120"/>
      <c r="CY120" s="120"/>
      <c r="CZ120" s="120"/>
      <c r="DA120" s="120"/>
      <c r="DB120" s="120"/>
    </row>
    <row r="121" spans="1:106" ht="17.399999999999999" thickTop="1" thickBot="1" x14ac:dyDescent="0.45">
      <c r="A121" s="7">
        <v>116</v>
      </c>
      <c r="B121" s="10"/>
      <c r="C121" s="11"/>
      <c r="D121" s="11"/>
      <c r="E121" s="11"/>
      <c r="F121" s="11"/>
      <c r="G121" s="11"/>
      <c r="H121" s="11"/>
      <c r="I121" s="11"/>
      <c r="J121" s="11"/>
      <c r="K121" s="11"/>
      <c r="L121" s="10"/>
      <c r="M121" s="10"/>
      <c r="N121" s="10"/>
      <c r="O121" s="209" t="str">
        <f xml:space="preserve"> IF(ISBLANK(L121),"",VLOOKUP(L121,ComboValue!$E$3:$I$15,5,FALSE))</f>
        <v/>
      </c>
      <c r="P121" s="10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35" t="str">
        <f xml:space="preserve"> IF(ISBLANK(C121),"",VLOOKUP(C121,ComboValue!$B$2:$C$11,2,FALSE) &amp; ",") &amp; IF(ISBLANK(D121),"",VLOOKUP(D121,ComboValue!$B$2:$C$11,2,FALSE) &amp; ",") &amp; IF(ISBLANK(E121),"",VLOOKUP(E121,ComboValue!$B$2:$C$11,2,FALSE) &amp; ",") &amp; IF(ISBLANK(F121),"",VLOOKUP(F121,ComboValue!$B$2:$C$11,2,FALSE) &amp; ",") &amp; IF(ISBLANK(G121),"",VLOOKUP(G121,ComboValue!$B$2:$C$11,2,FALSE) &amp; ",") &amp; IF(ISBLANK(H121),"",VLOOKUP(H121,ComboValue!$B$2:$C$11,2,FALSE) &amp; ",") &amp; IF(ISBLANK(I121),"",VLOOKUP(I121,ComboValue!$B$2:$C$11,2,FALSE) &amp; ",") &amp; IF(ISBLANK(J121),"",VLOOKUP(J121,ComboValue!$B$2:$C$11,2,FALSE) &amp; ",") &amp; IF(ISBLANK(K121),"",VLOOKUP(K121,ComboValue!$B$2:$C$11,2,FALSE) &amp; ",")</f>
        <v/>
      </c>
      <c r="AV121" s="136" t="str">
        <f t="shared" si="45"/>
        <v>Tous_Nl</v>
      </c>
      <c r="AW121" s="136" t="str">
        <f>IF(ISBLANK(L121),"",VLOOKUP(L121,ComboValue!$E$2:$G$15,3,FALSE))</f>
        <v/>
      </c>
      <c r="AX121" s="136" t="str">
        <f>IF(ISBLANK(M121),"",VLOOKUP(M121,ComboValue!$K$2:$L$5,2,FALSE))</f>
        <v/>
      </c>
      <c r="AY121" s="161" t="str">
        <f>IF(ISBLANK(Q121),"",VLOOKUP(Q121,ComboValue!$N$2:$O$68,2,FALSE) &amp; ",") &amp; IF(ISBLANK(R121),"",VLOOKUP(R121,ComboValue!$N$2:$O$68,2,FALSE) &amp; ",") &amp; IF(ISBLANK(S121),"",VLOOKUP(S121,ComboValue!$N$2:$O$68,2,FALSE) &amp; ",") &amp; IF(ISBLANK(T121),"",VLOOKUP(T121,ComboValue!$N$2:$O$68,2,FALSE) &amp; ",") &amp; IF(ISBLANK(U121),"",VLOOKUP(U121,ComboValue!$N$2:$O$68,2,FALSE) &amp; ",") &amp; IF(ISBLANK(V121),"",VLOOKUP(V121,ComboValue!$N$2:$O$68,2,FALSE) &amp; ",") &amp; IF(ISBLANK(W121),"",VLOOKUP(W121,ComboValue!$N$2:$O$68,2,FALSE) &amp; ",") &amp; IF(ISBLANK(X121),"",VLOOKUP(X121,ComboValue!$N$2:$O$68,2,FALSE) &amp; ",") &amp; IF(ISBLANK(Y121),"",VLOOKUP(Y121,ComboValue!$N$2:$O$68,2,FALSE) &amp; ",") &amp; IF(ISBLANK(Z121),"",VLOOKUP(Z121,ComboValue!$N$2:$O$68,2,FALSE) &amp; ",") &amp; IF(ISBLANK(AA121),"",VLOOKUP(AA121,ComboValue!$N$2:$O$68,2,FALSE) &amp; ",") &amp; IF(ISBLANK(AB121),"",VLOOKUP(AB121,ComboValue!$N$2:$O$68,2,FALSE) &amp; ",") &amp; IF(ISBLANK(AC121),"",VLOOKUP(AC121,ComboValue!$N$2:$O$68,2,FALSE) &amp; ",") &amp; IF(ISBLANK(AD121),"",VLOOKUP(AD121,ComboValue!$N$2:$O$68,2,FALSE) &amp; ",") &amp; IF(ISBLANK(AE121),"",VLOOKUP(AE121,ComboValue!$N$2:$O$68,2,FALSE) &amp; ",") &amp; IF(ISBLANK(AF121),"",VLOOKUP(AF121,ComboValue!$N$2:$O$68,2,FALSE) &amp; ",") &amp; IF(ISBLANK(AG121),"",VLOOKUP(AG121,ComboValue!$N$2:$O$68,2,FALSE) &amp; ",") &amp; IF(ISBLANK(AH121),"",VLOOKUP(AH121,ComboValue!$N$2:$O$68,2,FALSE) &amp; ",") &amp; IF(ISBLANK(AI121),"",VLOOKUP(AI121,ComboValue!$N$2:$O$68,2,FALSE) &amp; ",") &amp; IF(ISBLANK(AJ121),"",VLOOKUP(AJ121,ComboValue!$N$2:$O$68,2,FALSE) &amp; ",") &amp; IF(ISBLANK(AK121),"",VLOOKUP(AK121,ComboValue!$N$2:$O$68,2,FALSE) &amp; ",") &amp; IF(ISBLANK(AL121),"",VLOOKUP(AL121,ComboValue!$N$2:$O$68,2,FALSE) &amp; ",") &amp; IF(ISBLANK(AM121),"",VLOOKUP(AM121,ComboValue!$N$2:$O$68,2,FALSE) &amp; ",") &amp; IF(ISBLANK(AN121),"",VLOOKUP(AN121,ComboValue!$N$2:$O$68,2,FALSE) &amp; ",") &amp; IF(ISBLANK(AO121),"",VLOOKUP(AO121,ComboValue!$N$2:$O$68,2,FALSE) &amp; ",") &amp; IF(ISBLANK(AP121),"",VLOOKUP(AP121,ComboValue!$N$2:$O$68,2,FALSE) &amp; ",") &amp; IF(ISBLANK(AQ121),"",VLOOKUP(AQ121,ComboValue!$N$2:$O$68,2,FALSE) &amp; ",") &amp; IF(ISBLANK(AR121),"",VLOOKUP(AR121,ComboValue!$N$2:$O$68,2,FALSE) &amp; ",") &amp; IF(ISBLANK(AS121),"",VLOOKUP(AS121,ComboValue!$N$2:$O$68,2,FALSE) &amp; ",") &amp; IF(ISBLANK(AT121),"",VLOOKUP(AT121,ComboValue!$N$2:$O$68,2,FALSE) &amp; ",")</f>
        <v/>
      </c>
      <c r="AZ121" s="162" t="str">
        <f t="shared" si="46"/>
        <v/>
      </c>
      <c r="BA121" s="120"/>
      <c r="BB121" s="135" t="str">
        <f t="shared" si="47"/>
        <v/>
      </c>
      <c r="BC121" s="136" t="str">
        <f t="shared" si="48"/>
        <v/>
      </c>
      <c r="BD121" s="136" t="str">
        <f t="shared" si="49"/>
        <v/>
      </c>
      <c r="BE121" s="136" t="str">
        <f t="shared" si="50"/>
        <v/>
      </c>
      <c r="BF121" s="136" t="str">
        <f t="shared" si="51"/>
        <v/>
      </c>
      <c r="BG121" s="136" t="str">
        <f t="shared" si="52"/>
        <v/>
      </c>
      <c r="BH121" s="136" t="str">
        <f t="shared" si="53"/>
        <v/>
      </c>
      <c r="BI121" s="136" t="str">
        <f t="shared" si="54"/>
        <v/>
      </c>
      <c r="BJ121" s="136" t="str">
        <f t="shared" si="55"/>
        <v/>
      </c>
      <c r="BK121" s="136" t="str">
        <f t="shared" si="56"/>
        <v/>
      </c>
      <c r="BL121" s="136" t="str">
        <f t="shared" si="57"/>
        <v/>
      </c>
      <c r="BM121" s="136" t="str">
        <f t="shared" si="58"/>
        <v/>
      </c>
      <c r="BN121" s="136" t="str">
        <f t="shared" si="59"/>
        <v/>
      </c>
      <c r="BO121" s="136" t="str">
        <f t="shared" si="60"/>
        <v/>
      </c>
      <c r="BP121" s="136" t="str">
        <f t="shared" si="61"/>
        <v/>
      </c>
      <c r="BQ121" s="136" t="str">
        <f t="shared" si="62"/>
        <v/>
      </c>
      <c r="BR121" s="136" t="str">
        <f t="shared" si="63"/>
        <v/>
      </c>
      <c r="BS121" s="136" t="str">
        <f t="shared" si="64"/>
        <v/>
      </c>
      <c r="BT121" s="136" t="str">
        <f t="shared" si="65"/>
        <v/>
      </c>
      <c r="BU121" s="136" t="str">
        <f t="shared" si="66"/>
        <v/>
      </c>
      <c r="BV121" s="136" t="str">
        <f t="shared" si="67"/>
        <v/>
      </c>
      <c r="BW121" s="136" t="str">
        <f t="shared" si="68"/>
        <v/>
      </c>
      <c r="BX121" s="136" t="str">
        <f t="shared" si="69"/>
        <v/>
      </c>
      <c r="BY121" s="136" t="str">
        <f t="shared" si="70"/>
        <v/>
      </c>
      <c r="BZ121" s="136" t="str">
        <f t="shared" si="71"/>
        <v/>
      </c>
      <c r="CA121" s="137" t="str">
        <f t="shared" si="72"/>
        <v/>
      </c>
      <c r="CB121" s="135" t="str">
        <f t="shared" si="73"/>
        <v/>
      </c>
      <c r="CC121" s="136" t="str">
        <f t="shared" si="74"/>
        <v/>
      </c>
      <c r="CD121" s="136" t="str">
        <f t="shared" si="75"/>
        <v/>
      </c>
      <c r="CE121" s="136" t="str">
        <f t="shared" si="76"/>
        <v/>
      </c>
      <c r="CF121" s="136" t="str">
        <f t="shared" si="77"/>
        <v/>
      </c>
      <c r="CG121" s="136" t="str">
        <f t="shared" si="78"/>
        <v/>
      </c>
      <c r="CH121" s="136" t="str">
        <f t="shared" si="79"/>
        <v/>
      </c>
      <c r="CI121" s="136" t="str">
        <f t="shared" si="80"/>
        <v/>
      </c>
      <c r="CJ121" s="136" t="str">
        <f t="shared" si="81"/>
        <v/>
      </c>
      <c r="CK121" s="137" t="str">
        <f t="shared" si="82"/>
        <v/>
      </c>
      <c r="CL121" s="135" t="str">
        <f t="shared" si="83"/>
        <v/>
      </c>
      <c r="CM121" s="136" t="str">
        <f t="shared" si="84"/>
        <v/>
      </c>
      <c r="CN121" s="136" t="str">
        <f t="shared" si="85"/>
        <v/>
      </c>
      <c r="CO121" s="137" t="str">
        <f t="shared" si="86"/>
        <v/>
      </c>
      <c r="CP121" s="120"/>
      <c r="CQ121" s="120"/>
      <c r="CR121" s="120"/>
      <c r="CS121" s="120"/>
      <c r="CT121" s="120"/>
      <c r="CU121" s="120"/>
      <c r="CV121" s="120"/>
      <c r="CW121" s="120"/>
      <c r="CX121" s="120"/>
      <c r="CY121" s="120"/>
      <c r="CZ121" s="120"/>
      <c r="DA121" s="120"/>
      <c r="DB121" s="120"/>
    </row>
    <row r="122" spans="1:106" ht="17.399999999999999" thickTop="1" thickBot="1" x14ac:dyDescent="0.45">
      <c r="A122" s="7">
        <v>117</v>
      </c>
      <c r="B122" s="10"/>
      <c r="C122" s="11"/>
      <c r="D122" s="11"/>
      <c r="E122" s="11"/>
      <c r="F122" s="11"/>
      <c r="G122" s="11"/>
      <c r="H122" s="11"/>
      <c r="I122" s="11"/>
      <c r="J122" s="11"/>
      <c r="K122" s="11"/>
      <c r="L122" s="10"/>
      <c r="M122" s="10"/>
      <c r="N122" s="10"/>
      <c r="O122" s="209" t="str">
        <f xml:space="preserve"> IF(ISBLANK(L122),"",VLOOKUP(L122,ComboValue!$E$3:$I$15,5,FALSE))</f>
        <v/>
      </c>
      <c r="P122" s="10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35" t="str">
        <f xml:space="preserve"> IF(ISBLANK(C122),"",VLOOKUP(C122,ComboValue!$B$2:$C$11,2,FALSE) &amp; ",") &amp; IF(ISBLANK(D122),"",VLOOKUP(D122,ComboValue!$B$2:$C$11,2,FALSE) &amp; ",") &amp; IF(ISBLANK(E122),"",VLOOKUP(E122,ComboValue!$B$2:$C$11,2,FALSE) &amp; ",") &amp; IF(ISBLANK(F122),"",VLOOKUP(F122,ComboValue!$B$2:$C$11,2,FALSE) &amp; ",") &amp; IF(ISBLANK(G122),"",VLOOKUP(G122,ComboValue!$B$2:$C$11,2,FALSE) &amp; ",") &amp; IF(ISBLANK(H122),"",VLOOKUP(H122,ComboValue!$B$2:$C$11,2,FALSE) &amp; ",") &amp; IF(ISBLANK(I122),"",VLOOKUP(I122,ComboValue!$B$2:$C$11,2,FALSE) &amp; ",") &amp; IF(ISBLANK(J122),"",VLOOKUP(J122,ComboValue!$B$2:$C$11,2,FALSE) &amp; ",") &amp; IF(ISBLANK(K122),"",VLOOKUP(K122,ComboValue!$B$2:$C$11,2,FALSE) &amp; ",")</f>
        <v/>
      </c>
      <c r="AV122" s="136" t="str">
        <f t="shared" si="45"/>
        <v>Tous_Nl</v>
      </c>
      <c r="AW122" s="136" t="str">
        <f>IF(ISBLANK(L122),"",VLOOKUP(L122,ComboValue!$E$2:$G$15,3,FALSE))</f>
        <v/>
      </c>
      <c r="AX122" s="136" t="str">
        <f>IF(ISBLANK(M122),"",VLOOKUP(M122,ComboValue!$K$2:$L$5,2,FALSE))</f>
        <v/>
      </c>
      <c r="AY122" s="161" t="str">
        <f>IF(ISBLANK(Q122),"",VLOOKUP(Q122,ComboValue!$N$2:$O$68,2,FALSE) &amp; ",") &amp; IF(ISBLANK(R122),"",VLOOKUP(R122,ComboValue!$N$2:$O$68,2,FALSE) &amp; ",") &amp; IF(ISBLANK(S122),"",VLOOKUP(S122,ComboValue!$N$2:$O$68,2,FALSE) &amp; ",") &amp; IF(ISBLANK(T122),"",VLOOKUP(T122,ComboValue!$N$2:$O$68,2,FALSE) &amp; ",") &amp; IF(ISBLANK(U122),"",VLOOKUP(U122,ComboValue!$N$2:$O$68,2,FALSE) &amp; ",") &amp; IF(ISBLANK(V122),"",VLOOKUP(V122,ComboValue!$N$2:$O$68,2,FALSE) &amp; ",") &amp; IF(ISBLANK(W122),"",VLOOKUP(W122,ComboValue!$N$2:$O$68,2,FALSE) &amp; ",") &amp; IF(ISBLANK(X122),"",VLOOKUP(X122,ComboValue!$N$2:$O$68,2,FALSE) &amp; ",") &amp; IF(ISBLANK(Y122),"",VLOOKUP(Y122,ComboValue!$N$2:$O$68,2,FALSE) &amp; ",") &amp; IF(ISBLANK(Z122),"",VLOOKUP(Z122,ComboValue!$N$2:$O$68,2,FALSE) &amp; ",") &amp; IF(ISBLANK(AA122),"",VLOOKUP(AA122,ComboValue!$N$2:$O$68,2,FALSE) &amp; ",") &amp; IF(ISBLANK(AB122),"",VLOOKUP(AB122,ComboValue!$N$2:$O$68,2,FALSE) &amp; ",") &amp; IF(ISBLANK(AC122),"",VLOOKUP(AC122,ComboValue!$N$2:$O$68,2,FALSE) &amp; ",") &amp; IF(ISBLANK(AD122),"",VLOOKUP(AD122,ComboValue!$N$2:$O$68,2,FALSE) &amp; ",") &amp; IF(ISBLANK(AE122),"",VLOOKUP(AE122,ComboValue!$N$2:$O$68,2,FALSE) &amp; ",") &amp; IF(ISBLANK(AF122),"",VLOOKUP(AF122,ComboValue!$N$2:$O$68,2,FALSE) &amp; ",") &amp; IF(ISBLANK(AG122),"",VLOOKUP(AG122,ComboValue!$N$2:$O$68,2,FALSE) &amp; ",") &amp; IF(ISBLANK(AH122),"",VLOOKUP(AH122,ComboValue!$N$2:$O$68,2,FALSE) &amp; ",") &amp; IF(ISBLANK(AI122),"",VLOOKUP(AI122,ComboValue!$N$2:$O$68,2,FALSE) &amp; ",") &amp; IF(ISBLANK(AJ122),"",VLOOKUP(AJ122,ComboValue!$N$2:$O$68,2,FALSE) &amp; ",") &amp; IF(ISBLANK(AK122),"",VLOOKUP(AK122,ComboValue!$N$2:$O$68,2,FALSE) &amp; ",") &amp; IF(ISBLANK(AL122),"",VLOOKUP(AL122,ComboValue!$N$2:$O$68,2,FALSE) &amp; ",") &amp; IF(ISBLANK(AM122),"",VLOOKUP(AM122,ComboValue!$N$2:$O$68,2,FALSE) &amp; ",") &amp; IF(ISBLANK(AN122),"",VLOOKUP(AN122,ComboValue!$N$2:$O$68,2,FALSE) &amp; ",") &amp; IF(ISBLANK(AO122),"",VLOOKUP(AO122,ComboValue!$N$2:$O$68,2,FALSE) &amp; ",") &amp; IF(ISBLANK(AP122),"",VLOOKUP(AP122,ComboValue!$N$2:$O$68,2,FALSE) &amp; ",") &amp; IF(ISBLANK(AQ122),"",VLOOKUP(AQ122,ComboValue!$N$2:$O$68,2,FALSE) &amp; ",") &amp; IF(ISBLANK(AR122),"",VLOOKUP(AR122,ComboValue!$N$2:$O$68,2,FALSE) &amp; ",") &amp; IF(ISBLANK(AS122),"",VLOOKUP(AS122,ComboValue!$N$2:$O$68,2,FALSE) &amp; ",") &amp; IF(ISBLANK(AT122),"",VLOOKUP(AT122,ComboValue!$N$2:$O$68,2,FALSE) &amp; ",")</f>
        <v/>
      </c>
      <c r="AZ122" s="162" t="str">
        <f t="shared" si="46"/>
        <v/>
      </c>
      <c r="BA122" s="120"/>
      <c r="BB122" s="135" t="str">
        <f t="shared" si="47"/>
        <v/>
      </c>
      <c r="BC122" s="136" t="str">
        <f t="shared" si="48"/>
        <v/>
      </c>
      <c r="BD122" s="136" t="str">
        <f t="shared" si="49"/>
        <v/>
      </c>
      <c r="BE122" s="136" t="str">
        <f t="shared" si="50"/>
        <v/>
      </c>
      <c r="BF122" s="136" t="str">
        <f t="shared" si="51"/>
        <v/>
      </c>
      <c r="BG122" s="136" t="str">
        <f t="shared" si="52"/>
        <v/>
      </c>
      <c r="BH122" s="136" t="str">
        <f t="shared" si="53"/>
        <v/>
      </c>
      <c r="BI122" s="136" t="str">
        <f t="shared" si="54"/>
        <v/>
      </c>
      <c r="BJ122" s="136" t="str">
        <f t="shared" si="55"/>
        <v/>
      </c>
      <c r="BK122" s="136" t="str">
        <f t="shared" si="56"/>
        <v/>
      </c>
      <c r="BL122" s="136" t="str">
        <f t="shared" si="57"/>
        <v/>
      </c>
      <c r="BM122" s="136" t="str">
        <f t="shared" si="58"/>
        <v/>
      </c>
      <c r="BN122" s="136" t="str">
        <f t="shared" si="59"/>
        <v/>
      </c>
      <c r="BO122" s="136" t="str">
        <f t="shared" si="60"/>
        <v/>
      </c>
      <c r="BP122" s="136" t="str">
        <f t="shared" si="61"/>
        <v/>
      </c>
      <c r="BQ122" s="136" t="str">
        <f t="shared" si="62"/>
        <v/>
      </c>
      <c r="BR122" s="136" t="str">
        <f t="shared" si="63"/>
        <v/>
      </c>
      <c r="BS122" s="136" t="str">
        <f t="shared" si="64"/>
        <v/>
      </c>
      <c r="BT122" s="136" t="str">
        <f t="shared" si="65"/>
        <v/>
      </c>
      <c r="BU122" s="136" t="str">
        <f t="shared" si="66"/>
        <v/>
      </c>
      <c r="BV122" s="136" t="str">
        <f t="shared" si="67"/>
        <v/>
      </c>
      <c r="BW122" s="136" t="str">
        <f t="shared" si="68"/>
        <v/>
      </c>
      <c r="BX122" s="136" t="str">
        <f t="shared" si="69"/>
        <v/>
      </c>
      <c r="BY122" s="136" t="str">
        <f t="shared" si="70"/>
        <v/>
      </c>
      <c r="BZ122" s="136" t="str">
        <f t="shared" si="71"/>
        <v/>
      </c>
      <c r="CA122" s="137" t="str">
        <f t="shared" si="72"/>
        <v/>
      </c>
      <c r="CB122" s="135" t="str">
        <f t="shared" si="73"/>
        <v/>
      </c>
      <c r="CC122" s="136" t="str">
        <f t="shared" si="74"/>
        <v/>
      </c>
      <c r="CD122" s="136" t="str">
        <f t="shared" si="75"/>
        <v/>
      </c>
      <c r="CE122" s="136" t="str">
        <f t="shared" si="76"/>
        <v/>
      </c>
      <c r="CF122" s="136" t="str">
        <f t="shared" si="77"/>
        <v/>
      </c>
      <c r="CG122" s="136" t="str">
        <f t="shared" si="78"/>
        <v/>
      </c>
      <c r="CH122" s="136" t="str">
        <f t="shared" si="79"/>
        <v/>
      </c>
      <c r="CI122" s="136" t="str">
        <f t="shared" si="80"/>
        <v/>
      </c>
      <c r="CJ122" s="136" t="str">
        <f t="shared" si="81"/>
        <v/>
      </c>
      <c r="CK122" s="137" t="str">
        <f t="shared" si="82"/>
        <v/>
      </c>
      <c r="CL122" s="135" t="str">
        <f t="shared" si="83"/>
        <v/>
      </c>
      <c r="CM122" s="136" t="str">
        <f t="shared" si="84"/>
        <v/>
      </c>
      <c r="CN122" s="136" t="str">
        <f t="shared" si="85"/>
        <v/>
      </c>
      <c r="CO122" s="137" t="str">
        <f t="shared" si="86"/>
        <v/>
      </c>
      <c r="CP122" s="120"/>
      <c r="CQ122" s="120"/>
      <c r="CR122" s="120"/>
      <c r="CS122" s="120"/>
      <c r="CT122" s="120"/>
      <c r="CU122" s="120"/>
      <c r="CV122" s="120"/>
      <c r="CW122" s="120"/>
      <c r="CX122" s="120"/>
      <c r="CY122" s="120"/>
      <c r="CZ122" s="120"/>
      <c r="DA122" s="120"/>
      <c r="DB122" s="120"/>
    </row>
    <row r="123" spans="1:106" ht="17.399999999999999" thickTop="1" thickBot="1" x14ac:dyDescent="0.45">
      <c r="A123" s="7">
        <v>118</v>
      </c>
      <c r="B123" s="10"/>
      <c r="C123" s="11"/>
      <c r="D123" s="11"/>
      <c r="E123" s="11"/>
      <c r="F123" s="11"/>
      <c r="G123" s="11"/>
      <c r="H123" s="11"/>
      <c r="I123" s="11"/>
      <c r="J123" s="11"/>
      <c r="K123" s="11"/>
      <c r="L123" s="10"/>
      <c r="M123" s="10"/>
      <c r="N123" s="10"/>
      <c r="O123" s="209" t="str">
        <f xml:space="preserve"> IF(ISBLANK(L123),"",VLOOKUP(L123,ComboValue!$E$3:$I$15,5,FALSE))</f>
        <v/>
      </c>
      <c r="P123" s="10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35" t="str">
        <f xml:space="preserve"> IF(ISBLANK(C123),"",VLOOKUP(C123,ComboValue!$B$2:$C$11,2,FALSE) &amp; ",") &amp; IF(ISBLANK(D123),"",VLOOKUP(D123,ComboValue!$B$2:$C$11,2,FALSE) &amp; ",") &amp; IF(ISBLANK(E123),"",VLOOKUP(E123,ComboValue!$B$2:$C$11,2,FALSE) &amp; ",") &amp; IF(ISBLANK(F123),"",VLOOKUP(F123,ComboValue!$B$2:$C$11,2,FALSE) &amp; ",") &amp; IF(ISBLANK(G123),"",VLOOKUP(G123,ComboValue!$B$2:$C$11,2,FALSE) &amp; ",") &amp; IF(ISBLANK(H123),"",VLOOKUP(H123,ComboValue!$B$2:$C$11,2,FALSE) &amp; ",") &amp; IF(ISBLANK(I123),"",VLOOKUP(I123,ComboValue!$B$2:$C$11,2,FALSE) &amp; ",") &amp; IF(ISBLANK(J123),"",VLOOKUP(J123,ComboValue!$B$2:$C$11,2,FALSE) &amp; ",") &amp; IF(ISBLANK(K123),"",VLOOKUP(K123,ComboValue!$B$2:$C$11,2,FALSE) &amp; ",")</f>
        <v/>
      </c>
      <c r="AV123" s="136" t="str">
        <f t="shared" si="45"/>
        <v>Tous_Nl</v>
      </c>
      <c r="AW123" s="136" t="str">
        <f>IF(ISBLANK(L123),"",VLOOKUP(L123,ComboValue!$E$2:$G$15,3,FALSE))</f>
        <v/>
      </c>
      <c r="AX123" s="136" t="str">
        <f>IF(ISBLANK(M123),"",VLOOKUP(M123,ComboValue!$K$2:$L$5,2,FALSE))</f>
        <v/>
      </c>
      <c r="AY123" s="161" t="str">
        <f>IF(ISBLANK(Q123),"",VLOOKUP(Q123,ComboValue!$N$2:$O$68,2,FALSE) &amp; ",") &amp; IF(ISBLANK(R123),"",VLOOKUP(R123,ComboValue!$N$2:$O$68,2,FALSE) &amp; ",") &amp; IF(ISBLANK(S123),"",VLOOKUP(S123,ComboValue!$N$2:$O$68,2,FALSE) &amp; ",") &amp; IF(ISBLANK(T123),"",VLOOKUP(T123,ComboValue!$N$2:$O$68,2,FALSE) &amp; ",") &amp; IF(ISBLANK(U123),"",VLOOKUP(U123,ComboValue!$N$2:$O$68,2,FALSE) &amp; ",") &amp; IF(ISBLANK(V123),"",VLOOKUP(V123,ComboValue!$N$2:$O$68,2,FALSE) &amp; ",") &amp; IF(ISBLANK(W123),"",VLOOKUP(W123,ComboValue!$N$2:$O$68,2,FALSE) &amp; ",") &amp; IF(ISBLANK(X123),"",VLOOKUP(X123,ComboValue!$N$2:$O$68,2,FALSE) &amp; ",") &amp; IF(ISBLANK(Y123),"",VLOOKUP(Y123,ComboValue!$N$2:$O$68,2,FALSE) &amp; ",") &amp; IF(ISBLANK(Z123),"",VLOOKUP(Z123,ComboValue!$N$2:$O$68,2,FALSE) &amp; ",") &amp; IF(ISBLANK(AA123),"",VLOOKUP(AA123,ComboValue!$N$2:$O$68,2,FALSE) &amp; ",") &amp; IF(ISBLANK(AB123),"",VLOOKUP(AB123,ComboValue!$N$2:$O$68,2,FALSE) &amp; ",") &amp; IF(ISBLANK(AC123),"",VLOOKUP(AC123,ComboValue!$N$2:$O$68,2,FALSE) &amp; ",") &amp; IF(ISBLANK(AD123),"",VLOOKUP(AD123,ComboValue!$N$2:$O$68,2,FALSE) &amp; ",") &amp; IF(ISBLANK(AE123),"",VLOOKUP(AE123,ComboValue!$N$2:$O$68,2,FALSE) &amp; ",") &amp; IF(ISBLANK(AF123),"",VLOOKUP(AF123,ComboValue!$N$2:$O$68,2,FALSE) &amp; ",") &amp; IF(ISBLANK(AG123),"",VLOOKUP(AG123,ComboValue!$N$2:$O$68,2,FALSE) &amp; ",") &amp; IF(ISBLANK(AH123),"",VLOOKUP(AH123,ComboValue!$N$2:$O$68,2,FALSE) &amp; ",") &amp; IF(ISBLANK(AI123),"",VLOOKUP(AI123,ComboValue!$N$2:$O$68,2,FALSE) &amp; ",") &amp; IF(ISBLANK(AJ123),"",VLOOKUP(AJ123,ComboValue!$N$2:$O$68,2,FALSE) &amp; ",") &amp; IF(ISBLANK(AK123),"",VLOOKUP(AK123,ComboValue!$N$2:$O$68,2,FALSE) &amp; ",") &amp; IF(ISBLANK(AL123),"",VLOOKUP(AL123,ComboValue!$N$2:$O$68,2,FALSE) &amp; ",") &amp; IF(ISBLANK(AM123),"",VLOOKUP(AM123,ComboValue!$N$2:$O$68,2,FALSE) &amp; ",") &amp; IF(ISBLANK(AN123),"",VLOOKUP(AN123,ComboValue!$N$2:$O$68,2,FALSE) &amp; ",") &amp; IF(ISBLANK(AO123),"",VLOOKUP(AO123,ComboValue!$N$2:$O$68,2,FALSE) &amp; ",") &amp; IF(ISBLANK(AP123),"",VLOOKUP(AP123,ComboValue!$N$2:$O$68,2,FALSE) &amp; ",") &amp; IF(ISBLANK(AQ123),"",VLOOKUP(AQ123,ComboValue!$N$2:$O$68,2,FALSE) &amp; ",") &amp; IF(ISBLANK(AR123),"",VLOOKUP(AR123,ComboValue!$N$2:$O$68,2,FALSE) &amp; ",") &amp; IF(ISBLANK(AS123),"",VLOOKUP(AS123,ComboValue!$N$2:$O$68,2,FALSE) &amp; ",") &amp; IF(ISBLANK(AT123),"",VLOOKUP(AT123,ComboValue!$N$2:$O$68,2,FALSE) &amp; ",")</f>
        <v/>
      </c>
      <c r="AZ123" s="162" t="str">
        <f t="shared" si="46"/>
        <v/>
      </c>
      <c r="BA123" s="120"/>
      <c r="BB123" s="135" t="str">
        <f t="shared" si="47"/>
        <v/>
      </c>
      <c r="BC123" s="136" t="str">
        <f t="shared" si="48"/>
        <v/>
      </c>
      <c r="BD123" s="136" t="str">
        <f t="shared" si="49"/>
        <v/>
      </c>
      <c r="BE123" s="136" t="str">
        <f t="shared" si="50"/>
        <v/>
      </c>
      <c r="BF123" s="136" t="str">
        <f t="shared" si="51"/>
        <v/>
      </c>
      <c r="BG123" s="136" t="str">
        <f t="shared" si="52"/>
        <v/>
      </c>
      <c r="BH123" s="136" t="str">
        <f t="shared" si="53"/>
        <v/>
      </c>
      <c r="BI123" s="136" t="str">
        <f t="shared" si="54"/>
        <v/>
      </c>
      <c r="BJ123" s="136" t="str">
        <f t="shared" si="55"/>
        <v/>
      </c>
      <c r="BK123" s="136" t="str">
        <f t="shared" si="56"/>
        <v/>
      </c>
      <c r="BL123" s="136" t="str">
        <f t="shared" si="57"/>
        <v/>
      </c>
      <c r="BM123" s="136" t="str">
        <f t="shared" si="58"/>
        <v/>
      </c>
      <c r="BN123" s="136" t="str">
        <f t="shared" si="59"/>
        <v/>
      </c>
      <c r="BO123" s="136" t="str">
        <f t="shared" si="60"/>
        <v/>
      </c>
      <c r="BP123" s="136" t="str">
        <f t="shared" si="61"/>
        <v/>
      </c>
      <c r="BQ123" s="136" t="str">
        <f t="shared" si="62"/>
        <v/>
      </c>
      <c r="BR123" s="136" t="str">
        <f t="shared" si="63"/>
        <v/>
      </c>
      <c r="BS123" s="136" t="str">
        <f t="shared" si="64"/>
        <v/>
      </c>
      <c r="BT123" s="136" t="str">
        <f t="shared" si="65"/>
        <v/>
      </c>
      <c r="BU123" s="136" t="str">
        <f t="shared" si="66"/>
        <v/>
      </c>
      <c r="BV123" s="136" t="str">
        <f t="shared" si="67"/>
        <v/>
      </c>
      <c r="BW123" s="136" t="str">
        <f t="shared" si="68"/>
        <v/>
      </c>
      <c r="BX123" s="136" t="str">
        <f t="shared" si="69"/>
        <v/>
      </c>
      <c r="BY123" s="136" t="str">
        <f t="shared" si="70"/>
        <v/>
      </c>
      <c r="BZ123" s="136" t="str">
        <f t="shared" si="71"/>
        <v/>
      </c>
      <c r="CA123" s="137" t="str">
        <f t="shared" si="72"/>
        <v/>
      </c>
      <c r="CB123" s="135" t="str">
        <f t="shared" si="73"/>
        <v/>
      </c>
      <c r="CC123" s="136" t="str">
        <f t="shared" si="74"/>
        <v/>
      </c>
      <c r="CD123" s="136" t="str">
        <f t="shared" si="75"/>
        <v/>
      </c>
      <c r="CE123" s="136" t="str">
        <f t="shared" si="76"/>
        <v/>
      </c>
      <c r="CF123" s="136" t="str">
        <f t="shared" si="77"/>
        <v/>
      </c>
      <c r="CG123" s="136" t="str">
        <f t="shared" si="78"/>
        <v/>
      </c>
      <c r="CH123" s="136" t="str">
        <f t="shared" si="79"/>
        <v/>
      </c>
      <c r="CI123" s="136" t="str">
        <f t="shared" si="80"/>
        <v/>
      </c>
      <c r="CJ123" s="136" t="str">
        <f t="shared" si="81"/>
        <v/>
      </c>
      <c r="CK123" s="137" t="str">
        <f t="shared" si="82"/>
        <v/>
      </c>
      <c r="CL123" s="135" t="str">
        <f t="shared" si="83"/>
        <v/>
      </c>
      <c r="CM123" s="136" t="str">
        <f t="shared" si="84"/>
        <v/>
      </c>
      <c r="CN123" s="136" t="str">
        <f t="shared" si="85"/>
        <v/>
      </c>
      <c r="CO123" s="137" t="str">
        <f t="shared" si="86"/>
        <v/>
      </c>
      <c r="CP123" s="120"/>
      <c r="CQ123" s="120"/>
      <c r="CR123" s="120"/>
      <c r="CS123" s="120"/>
      <c r="CT123" s="120"/>
      <c r="CU123" s="120"/>
      <c r="CV123" s="120"/>
      <c r="CW123" s="120"/>
      <c r="CX123" s="120"/>
      <c r="CY123" s="120"/>
      <c r="CZ123" s="120"/>
      <c r="DA123" s="120"/>
      <c r="DB123" s="120"/>
    </row>
    <row r="124" spans="1:106" ht="17.399999999999999" thickTop="1" thickBot="1" x14ac:dyDescent="0.45">
      <c r="A124" s="7">
        <v>119</v>
      </c>
      <c r="B124" s="10"/>
      <c r="C124" s="11"/>
      <c r="D124" s="11"/>
      <c r="E124" s="11"/>
      <c r="F124" s="11"/>
      <c r="G124" s="11"/>
      <c r="H124" s="11"/>
      <c r="I124" s="11"/>
      <c r="J124" s="11"/>
      <c r="K124" s="11"/>
      <c r="L124" s="10"/>
      <c r="M124" s="10"/>
      <c r="N124" s="10"/>
      <c r="O124" s="209" t="str">
        <f xml:space="preserve"> IF(ISBLANK(L124),"",VLOOKUP(L124,ComboValue!$E$3:$I$15,5,FALSE))</f>
        <v/>
      </c>
      <c r="P124" s="10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35" t="str">
        <f xml:space="preserve"> IF(ISBLANK(C124),"",VLOOKUP(C124,ComboValue!$B$2:$C$11,2,FALSE) &amp; ",") &amp; IF(ISBLANK(D124),"",VLOOKUP(D124,ComboValue!$B$2:$C$11,2,FALSE) &amp; ",") &amp; IF(ISBLANK(E124),"",VLOOKUP(E124,ComboValue!$B$2:$C$11,2,FALSE) &amp; ",") &amp; IF(ISBLANK(F124),"",VLOOKUP(F124,ComboValue!$B$2:$C$11,2,FALSE) &amp; ",") &amp; IF(ISBLANK(G124),"",VLOOKUP(G124,ComboValue!$B$2:$C$11,2,FALSE) &amp; ",") &amp; IF(ISBLANK(H124),"",VLOOKUP(H124,ComboValue!$B$2:$C$11,2,FALSE) &amp; ",") &amp; IF(ISBLANK(I124),"",VLOOKUP(I124,ComboValue!$B$2:$C$11,2,FALSE) &amp; ",") &amp; IF(ISBLANK(J124),"",VLOOKUP(J124,ComboValue!$B$2:$C$11,2,FALSE) &amp; ",") &amp; IF(ISBLANK(K124),"",VLOOKUP(K124,ComboValue!$B$2:$C$11,2,FALSE) &amp; ",")</f>
        <v/>
      </c>
      <c r="AV124" s="136" t="str">
        <f t="shared" si="45"/>
        <v>Tous_Nl</v>
      </c>
      <c r="AW124" s="136" t="str">
        <f>IF(ISBLANK(L124),"",VLOOKUP(L124,ComboValue!$E$2:$G$15,3,FALSE))</f>
        <v/>
      </c>
      <c r="AX124" s="136" t="str">
        <f>IF(ISBLANK(M124),"",VLOOKUP(M124,ComboValue!$K$2:$L$5,2,FALSE))</f>
        <v/>
      </c>
      <c r="AY124" s="161" t="str">
        <f>IF(ISBLANK(Q124),"",VLOOKUP(Q124,ComboValue!$N$2:$O$68,2,FALSE) &amp; ",") &amp; IF(ISBLANK(R124),"",VLOOKUP(R124,ComboValue!$N$2:$O$68,2,FALSE) &amp; ",") &amp; IF(ISBLANK(S124),"",VLOOKUP(S124,ComboValue!$N$2:$O$68,2,FALSE) &amp; ",") &amp; IF(ISBLANK(T124),"",VLOOKUP(T124,ComboValue!$N$2:$O$68,2,FALSE) &amp; ",") &amp; IF(ISBLANK(U124),"",VLOOKUP(U124,ComboValue!$N$2:$O$68,2,FALSE) &amp; ",") &amp; IF(ISBLANK(V124),"",VLOOKUP(V124,ComboValue!$N$2:$O$68,2,FALSE) &amp; ",") &amp; IF(ISBLANK(W124),"",VLOOKUP(W124,ComboValue!$N$2:$O$68,2,FALSE) &amp; ",") &amp; IF(ISBLANK(X124),"",VLOOKUP(X124,ComboValue!$N$2:$O$68,2,FALSE) &amp; ",") &amp; IF(ISBLANK(Y124),"",VLOOKUP(Y124,ComboValue!$N$2:$O$68,2,FALSE) &amp; ",") &amp; IF(ISBLANK(Z124),"",VLOOKUP(Z124,ComboValue!$N$2:$O$68,2,FALSE) &amp; ",") &amp; IF(ISBLANK(AA124),"",VLOOKUP(AA124,ComboValue!$N$2:$O$68,2,FALSE) &amp; ",") &amp; IF(ISBLANK(AB124),"",VLOOKUP(AB124,ComboValue!$N$2:$O$68,2,FALSE) &amp; ",") &amp; IF(ISBLANK(AC124),"",VLOOKUP(AC124,ComboValue!$N$2:$O$68,2,FALSE) &amp; ",") &amp; IF(ISBLANK(AD124),"",VLOOKUP(AD124,ComboValue!$N$2:$O$68,2,FALSE) &amp; ",") &amp; IF(ISBLANK(AE124),"",VLOOKUP(AE124,ComboValue!$N$2:$O$68,2,FALSE) &amp; ",") &amp; IF(ISBLANK(AF124),"",VLOOKUP(AF124,ComboValue!$N$2:$O$68,2,FALSE) &amp; ",") &amp; IF(ISBLANK(AG124),"",VLOOKUP(AG124,ComboValue!$N$2:$O$68,2,FALSE) &amp; ",") &amp; IF(ISBLANK(AH124),"",VLOOKUP(AH124,ComboValue!$N$2:$O$68,2,FALSE) &amp; ",") &amp; IF(ISBLANK(AI124),"",VLOOKUP(AI124,ComboValue!$N$2:$O$68,2,FALSE) &amp; ",") &amp; IF(ISBLANK(AJ124),"",VLOOKUP(AJ124,ComboValue!$N$2:$O$68,2,FALSE) &amp; ",") &amp; IF(ISBLANK(AK124),"",VLOOKUP(AK124,ComboValue!$N$2:$O$68,2,FALSE) &amp; ",") &amp; IF(ISBLANK(AL124),"",VLOOKUP(AL124,ComboValue!$N$2:$O$68,2,FALSE) &amp; ",") &amp; IF(ISBLANK(AM124),"",VLOOKUP(AM124,ComboValue!$N$2:$O$68,2,FALSE) &amp; ",") &amp; IF(ISBLANK(AN124),"",VLOOKUP(AN124,ComboValue!$N$2:$O$68,2,FALSE) &amp; ",") &amp; IF(ISBLANK(AO124),"",VLOOKUP(AO124,ComboValue!$N$2:$O$68,2,FALSE) &amp; ",") &amp; IF(ISBLANK(AP124),"",VLOOKUP(AP124,ComboValue!$N$2:$O$68,2,FALSE) &amp; ",") &amp; IF(ISBLANK(AQ124),"",VLOOKUP(AQ124,ComboValue!$N$2:$O$68,2,FALSE) &amp; ",") &amp; IF(ISBLANK(AR124),"",VLOOKUP(AR124,ComboValue!$N$2:$O$68,2,FALSE) &amp; ",") &amp; IF(ISBLANK(AS124),"",VLOOKUP(AS124,ComboValue!$N$2:$O$68,2,FALSE) &amp; ",") &amp; IF(ISBLANK(AT124),"",VLOOKUP(AT124,ComboValue!$N$2:$O$68,2,FALSE) &amp; ",")</f>
        <v/>
      </c>
      <c r="AZ124" s="162" t="str">
        <f t="shared" si="46"/>
        <v/>
      </c>
      <c r="BA124" s="120"/>
      <c r="BB124" s="135" t="str">
        <f t="shared" si="47"/>
        <v/>
      </c>
      <c r="BC124" s="136" t="str">
        <f t="shared" si="48"/>
        <v/>
      </c>
      <c r="BD124" s="136" t="str">
        <f t="shared" si="49"/>
        <v/>
      </c>
      <c r="BE124" s="136" t="str">
        <f t="shared" si="50"/>
        <v/>
      </c>
      <c r="BF124" s="136" t="str">
        <f t="shared" si="51"/>
        <v/>
      </c>
      <c r="BG124" s="136" t="str">
        <f t="shared" si="52"/>
        <v/>
      </c>
      <c r="BH124" s="136" t="str">
        <f t="shared" si="53"/>
        <v/>
      </c>
      <c r="BI124" s="136" t="str">
        <f t="shared" si="54"/>
        <v/>
      </c>
      <c r="BJ124" s="136" t="str">
        <f t="shared" si="55"/>
        <v/>
      </c>
      <c r="BK124" s="136" t="str">
        <f t="shared" si="56"/>
        <v/>
      </c>
      <c r="BL124" s="136" t="str">
        <f t="shared" si="57"/>
        <v/>
      </c>
      <c r="BM124" s="136" t="str">
        <f t="shared" si="58"/>
        <v/>
      </c>
      <c r="BN124" s="136" t="str">
        <f t="shared" si="59"/>
        <v/>
      </c>
      <c r="BO124" s="136" t="str">
        <f t="shared" si="60"/>
        <v/>
      </c>
      <c r="BP124" s="136" t="str">
        <f t="shared" si="61"/>
        <v/>
      </c>
      <c r="BQ124" s="136" t="str">
        <f t="shared" si="62"/>
        <v/>
      </c>
      <c r="BR124" s="136" t="str">
        <f t="shared" si="63"/>
        <v/>
      </c>
      <c r="BS124" s="136" t="str">
        <f t="shared" si="64"/>
        <v/>
      </c>
      <c r="BT124" s="136" t="str">
        <f t="shared" si="65"/>
        <v/>
      </c>
      <c r="BU124" s="136" t="str">
        <f t="shared" si="66"/>
        <v/>
      </c>
      <c r="BV124" s="136" t="str">
        <f t="shared" si="67"/>
        <v/>
      </c>
      <c r="BW124" s="136" t="str">
        <f t="shared" si="68"/>
        <v/>
      </c>
      <c r="BX124" s="136" t="str">
        <f t="shared" si="69"/>
        <v/>
      </c>
      <c r="BY124" s="136" t="str">
        <f t="shared" si="70"/>
        <v/>
      </c>
      <c r="BZ124" s="136" t="str">
        <f t="shared" si="71"/>
        <v/>
      </c>
      <c r="CA124" s="137" t="str">
        <f t="shared" si="72"/>
        <v/>
      </c>
      <c r="CB124" s="135" t="str">
        <f t="shared" si="73"/>
        <v/>
      </c>
      <c r="CC124" s="136" t="str">
        <f t="shared" si="74"/>
        <v/>
      </c>
      <c r="CD124" s="136" t="str">
        <f t="shared" si="75"/>
        <v/>
      </c>
      <c r="CE124" s="136" t="str">
        <f t="shared" si="76"/>
        <v/>
      </c>
      <c r="CF124" s="136" t="str">
        <f t="shared" si="77"/>
        <v/>
      </c>
      <c r="CG124" s="136" t="str">
        <f t="shared" si="78"/>
        <v/>
      </c>
      <c r="CH124" s="136" t="str">
        <f t="shared" si="79"/>
        <v/>
      </c>
      <c r="CI124" s="136" t="str">
        <f t="shared" si="80"/>
        <v/>
      </c>
      <c r="CJ124" s="136" t="str">
        <f t="shared" si="81"/>
        <v/>
      </c>
      <c r="CK124" s="137" t="str">
        <f t="shared" si="82"/>
        <v/>
      </c>
      <c r="CL124" s="135" t="str">
        <f t="shared" si="83"/>
        <v/>
      </c>
      <c r="CM124" s="136" t="str">
        <f t="shared" si="84"/>
        <v/>
      </c>
      <c r="CN124" s="136" t="str">
        <f t="shared" si="85"/>
        <v/>
      </c>
      <c r="CO124" s="137" t="str">
        <f t="shared" si="86"/>
        <v/>
      </c>
      <c r="CP124" s="120"/>
      <c r="CQ124" s="120"/>
      <c r="CR124" s="120"/>
      <c r="CS124" s="120"/>
      <c r="CT124" s="120"/>
      <c r="CU124" s="120"/>
      <c r="CV124" s="120"/>
      <c r="CW124" s="120"/>
      <c r="CX124" s="120"/>
      <c r="CY124" s="120"/>
      <c r="CZ124" s="120"/>
      <c r="DA124" s="120"/>
      <c r="DB124" s="120"/>
    </row>
    <row r="125" spans="1:106" ht="17.399999999999999" thickTop="1" thickBot="1" x14ac:dyDescent="0.45">
      <c r="A125" s="7">
        <v>120</v>
      </c>
      <c r="B125" s="10"/>
      <c r="C125" s="11"/>
      <c r="D125" s="11"/>
      <c r="E125" s="11"/>
      <c r="F125" s="11"/>
      <c r="G125" s="11"/>
      <c r="H125" s="11"/>
      <c r="I125" s="11"/>
      <c r="J125" s="11"/>
      <c r="K125" s="11"/>
      <c r="L125" s="10"/>
      <c r="M125" s="10"/>
      <c r="N125" s="10"/>
      <c r="O125" s="209" t="str">
        <f xml:space="preserve"> IF(ISBLANK(L125),"",VLOOKUP(L125,ComboValue!$E$3:$I$15,5,FALSE))</f>
        <v/>
      </c>
      <c r="P125" s="10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35" t="str">
        <f xml:space="preserve"> IF(ISBLANK(C125),"",VLOOKUP(C125,ComboValue!$B$2:$C$11,2,FALSE) &amp; ",") &amp; IF(ISBLANK(D125),"",VLOOKUP(D125,ComboValue!$B$2:$C$11,2,FALSE) &amp; ",") &amp; IF(ISBLANK(E125),"",VLOOKUP(E125,ComboValue!$B$2:$C$11,2,FALSE) &amp; ",") &amp; IF(ISBLANK(F125),"",VLOOKUP(F125,ComboValue!$B$2:$C$11,2,FALSE) &amp; ",") &amp; IF(ISBLANK(G125),"",VLOOKUP(G125,ComboValue!$B$2:$C$11,2,FALSE) &amp; ",") &amp; IF(ISBLANK(H125),"",VLOOKUP(H125,ComboValue!$B$2:$C$11,2,FALSE) &amp; ",") &amp; IF(ISBLANK(I125),"",VLOOKUP(I125,ComboValue!$B$2:$C$11,2,FALSE) &amp; ",") &amp; IF(ISBLANK(J125),"",VLOOKUP(J125,ComboValue!$B$2:$C$11,2,FALSE) &amp; ",") &amp; IF(ISBLANK(K125),"",VLOOKUP(K125,ComboValue!$B$2:$C$11,2,FALSE) &amp; ",")</f>
        <v/>
      </c>
      <c r="AV125" s="136" t="str">
        <f t="shared" si="45"/>
        <v>Tous_Nl</v>
      </c>
      <c r="AW125" s="136" t="str">
        <f>IF(ISBLANK(L125),"",VLOOKUP(L125,ComboValue!$E$2:$G$15,3,FALSE))</f>
        <v/>
      </c>
      <c r="AX125" s="136" t="str">
        <f>IF(ISBLANK(M125),"",VLOOKUP(M125,ComboValue!$K$2:$L$5,2,FALSE))</f>
        <v/>
      </c>
      <c r="AY125" s="161" t="str">
        <f>IF(ISBLANK(Q125),"",VLOOKUP(Q125,ComboValue!$N$2:$O$68,2,FALSE) &amp; ",") &amp; IF(ISBLANK(R125),"",VLOOKUP(R125,ComboValue!$N$2:$O$68,2,FALSE) &amp; ",") &amp; IF(ISBLANK(S125),"",VLOOKUP(S125,ComboValue!$N$2:$O$68,2,FALSE) &amp; ",") &amp; IF(ISBLANK(T125),"",VLOOKUP(T125,ComboValue!$N$2:$O$68,2,FALSE) &amp; ",") &amp; IF(ISBLANK(U125),"",VLOOKUP(U125,ComboValue!$N$2:$O$68,2,FALSE) &amp; ",") &amp; IF(ISBLANK(V125),"",VLOOKUP(V125,ComboValue!$N$2:$O$68,2,FALSE) &amp; ",") &amp; IF(ISBLANK(W125),"",VLOOKUP(W125,ComboValue!$N$2:$O$68,2,FALSE) &amp; ",") &amp; IF(ISBLANK(X125),"",VLOOKUP(X125,ComboValue!$N$2:$O$68,2,FALSE) &amp; ",") &amp; IF(ISBLANK(Y125),"",VLOOKUP(Y125,ComboValue!$N$2:$O$68,2,FALSE) &amp; ",") &amp; IF(ISBLANK(Z125),"",VLOOKUP(Z125,ComboValue!$N$2:$O$68,2,FALSE) &amp; ",") &amp; IF(ISBLANK(AA125),"",VLOOKUP(AA125,ComboValue!$N$2:$O$68,2,FALSE) &amp; ",") &amp; IF(ISBLANK(AB125),"",VLOOKUP(AB125,ComboValue!$N$2:$O$68,2,FALSE) &amp; ",") &amp; IF(ISBLANK(AC125),"",VLOOKUP(AC125,ComboValue!$N$2:$O$68,2,FALSE) &amp; ",") &amp; IF(ISBLANK(AD125),"",VLOOKUP(AD125,ComboValue!$N$2:$O$68,2,FALSE) &amp; ",") &amp; IF(ISBLANK(AE125),"",VLOOKUP(AE125,ComboValue!$N$2:$O$68,2,FALSE) &amp; ",") &amp; IF(ISBLANK(AF125),"",VLOOKUP(AF125,ComboValue!$N$2:$O$68,2,FALSE) &amp; ",") &amp; IF(ISBLANK(AG125),"",VLOOKUP(AG125,ComboValue!$N$2:$O$68,2,FALSE) &amp; ",") &amp; IF(ISBLANK(AH125),"",VLOOKUP(AH125,ComboValue!$N$2:$O$68,2,FALSE) &amp; ",") &amp; IF(ISBLANK(AI125),"",VLOOKUP(AI125,ComboValue!$N$2:$O$68,2,FALSE) &amp; ",") &amp; IF(ISBLANK(AJ125),"",VLOOKUP(AJ125,ComboValue!$N$2:$O$68,2,FALSE) &amp; ",") &amp; IF(ISBLANK(AK125),"",VLOOKUP(AK125,ComboValue!$N$2:$O$68,2,FALSE) &amp; ",") &amp; IF(ISBLANK(AL125),"",VLOOKUP(AL125,ComboValue!$N$2:$O$68,2,FALSE) &amp; ",") &amp; IF(ISBLANK(AM125),"",VLOOKUP(AM125,ComboValue!$N$2:$O$68,2,FALSE) &amp; ",") &amp; IF(ISBLANK(AN125),"",VLOOKUP(AN125,ComboValue!$N$2:$O$68,2,FALSE) &amp; ",") &amp; IF(ISBLANK(AO125),"",VLOOKUP(AO125,ComboValue!$N$2:$O$68,2,FALSE) &amp; ",") &amp; IF(ISBLANK(AP125),"",VLOOKUP(AP125,ComboValue!$N$2:$O$68,2,FALSE) &amp; ",") &amp; IF(ISBLANK(AQ125),"",VLOOKUP(AQ125,ComboValue!$N$2:$O$68,2,FALSE) &amp; ",") &amp; IF(ISBLANK(AR125),"",VLOOKUP(AR125,ComboValue!$N$2:$O$68,2,FALSE) &amp; ",") &amp; IF(ISBLANK(AS125),"",VLOOKUP(AS125,ComboValue!$N$2:$O$68,2,FALSE) &amp; ",") &amp; IF(ISBLANK(AT125),"",VLOOKUP(AT125,ComboValue!$N$2:$O$68,2,FALSE) &amp; ",")</f>
        <v/>
      </c>
      <c r="AZ125" s="162" t="str">
        <f t="shared" si="46"/>
        <v/>
      </c>
      <c r="BA125" s="120"/>
      <c r="BB125" s="135" t="str">
        <f t="shared" si="47"/>
        <v/>
      </c>
      <c r="BC125" s="136" t="str">
        <f t="shared" si="48"/>
        <v/>
      </c>
      <c r="BD125" s="136" t="str">
        <f t="shared" si="49"/>
        <v/>
      </c>
      <c r="BE125" s="136" t="str">
        <f t="shared" si="50"/>
        <v/>
      </c>
      <c r="BF125" s="136" t="str">
        <f t="shared" si="51"/>
        <v/>
      </c>
      <c r="BG125" s="136" t="str">
        <f t="shared" si="52"/>
        <v/>
      </c>
      <c r="BH125" s="136" t="str">
        <f t="shared" si="53"/>
        <v/>
      </c>
      <c r="BI125" s="136" t="str">
        <f t="shared" si="54"/>
        <v/>
      </c>
      <c r="BJ125" s="136" t="str">
        <f t="shared" si="55"/>
        <v/>
      </c>
      <c r="BK125" s="136" t="str">
        <f t="shared" si="56"/>
        <v/>
      </c>
      <c r="BL125" s="136" t="str">
        <f t="shared" si="57"/>
        <v/>
      </c>
      <c r="BM125" s="136" t="str">
        <f t="shared" si="58"/>
        <v/>
      </c>
      <c r="BN125" s="136" t="str">
        <f t="shared" si="59"/>
        <v/>
      </c>
      <c r="BO125" s="136" t="str">
        <f t="shared" si="60"/>
        <v/>
      </c>
      <c r="BP125" s="136" t="str">
        <f t="shared" si="61"/>
        <v/>
      </c>
      <c r="BQ125" s="136" t="str">
        <f t="shared" si="62"/>
        <v/>
      </c>
      <c r="BR125" s="136" t="str">
        <f t="shared" si="63"/>
        <v/>
      </c>
      <c r="BS125" s="136" t="str">
        <f t="shared" si="64"/>
        <v/>
      </c>
      <c r="BT125" s="136" t="str">
        <f t="shared" si="65"/>
        <v/>
      </c>
      <c r="BU125" s="136" t="str">
        <f t="shared" si="66"/>
        <v/>
      </c>
      <c r="BV125" s="136" t="str">
        <f t="shared" si="67"/>
        <v/>
      </c>
      <c r="BW125" s="136" t="str">
        <f t="shared" si="68"/>
        <v/>
      </c>
      <c r="BX125" s="136" t="str">
        <f t="shared" si="69"/>
        <v/>
      </c>
      <c r="BY125" s="136" t="str">
        <f t="shared" si="70"/>
        <v/>
      </c>
      <c r="BZ125" s="136" t="str">
        <f t="shared" si="71"/>
        <v/>
      </c>
      <c r="CA125" s="137" t="str">
        <f t="shared" si="72"/>
        <v/>
      </c>
      <c r="CB125" s="135" t="str">
        <f t="shared" si="73"/>
        <v/>
      </c>
      <c r="CC125" s="136" t="str">
        <f t="shared" si="74"/>
        <v/>
      </c>
      <c r="CD125" s="136" t="str">
        <f t="shared" si="75"/>
        <v/>
      </c>
      <c r="CE125" s="136" t="str">
        <f t="shared" si="76"/>
        <v/>
      </c>
      <c r="CF125" s="136" t="str">
        <f t="shared" si="77"/>
        <v/>
      </c>
      <c r="CG125" s="136" t="str">
        <f t="shared" si="78"/>
        <v/>
      </c>
      <c r="CH125" s="136" t="str">
        <f t="shared" si="79"/>
        <v/>
      </c>
      <c r="CI125" s="136" t="str">
        <f t="shared" si="80"/>
        <v/>
      </c>
      <c r="CJ125" s="136" t="str">
        <f t="shared" si="81"/>
        <v/>
      </c>
      <c r="CK125" s="137" t="str">
        <f t="shared" si="82"/>
        <v/>
      </c>
      <c r="CL125" s="135" t="str">
        <f t="shared" si="83"/>
        <v/>
      </c>
      <c r="CM125" s="136" t="str">
        <f t="shared" si="84"/>
        <v/>
      </c>
      <c r="CN125" s="136" t="str">
        <f t="shared" si="85"/>
        <v/>
      </c>
      <c r="CO125" s="137" t="str">
        <f t="shared" si="86"/>
        <v/>
      </c>
      <c r="CP125" s="120"/>
      <c r="CQ125" s="120"/>
      <c r="CR125" s="120"/>
      <c r="CS125" s="120"/>
      <c r="CT125" s="120"/>
      <c r="CU125" s="120"/>
      <c r="CV125" s="120"/>
      <c r="CW125" s="120"/>
      <c r="CX125" s="120"/>
      <c r="CY125" s="120"/>
      <c r="CZ125" s="120"/>
      <c r="DA125" s="120"/>
      <c r="DB125" s="120"/>
    </row>
    <row r="126" spans="1:106" ht="17.399999999999999" thickTop="1" thickBot="1" x14ac:dyDescent="0.45">
      <c r="A126" s="7">
        <v>121</v>
      </c>
      <c r="B126" s="10"/>
      <c r="C126" s="11"/>
      <c r="D126" s="11"/>
      <c r="E126" s="11"/>
      <c r="F126" s="11"/>
      <c r="G126" s="11"/>
      <c r="H126" s="11"/>
      <c r="I126" s="11"/>
      <c r="J126" s="11"/>
      <c r="K126" s="11"/>
      <c r="L126" s="10"/>
      <c r="M126" s="10"/>
      <c r="N126" s="10"/>
      <c r="O126" s="209" t="str">
        <f xml:space="preserve"> IF(ISBLANK(L126),"",VLOOKUP(L126,ComboValue!$E$3:$I$15,5,FALSE))</f>
        <v/>
      </c>
      <c r="P126" s="10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35" t="str">
        <f xml:space="preserve"> IF(ISBLANK(C126),"",VLOOKUP(C126,ComboValue!$B$2:$C$11,2,FALSE) &amp; ",") &amp; IF(ISBLANK(D126),"",VLOOKUP(D126,ComboValue!$B$2:$C$11,2,FALSE) &amp; ",") &amp; IF(ISBLANK(E126),"",VLOOKUP(E126,ComboValue!$B$2:$C$11,2,FALSE) &amp; ",") &amp; IF(ISBLANK(F126),"",VLOOKUP(F126,ComboValue!$B$2:$C$11,2,FALSE) &amp; ",") &amp; IF(ISBLANK(G126),"",VLOOKUP(G126,ComboValue!$B$2:$C$11,2,FALSE) &amp; ",") &amp; IF(ISBLANK(H126),"",VLOOKUP(H126,ComboValue!$B$2:$C$11,2,FALSE) &amp; ",") &amp; IF(ISBLANK(I126),"",VLOOKUP(I126,ComboValue!$B$2:$C$11,2,FALSE) &amp; ",") &amp; IF(ISBLANK(J126),"",VLOOKUP(J126,ComboValue!$B$2:$C$11,2,FALSE) &amp; ",") &amp; IF(ISBLANK(K126),"",VLOOKUP(K126,ComboValue!$B$2:$C$11,2,FALSE) &amp; ",")</f>
        <v/>
      </c>
      <c r="AV126" s="136" t="str">
        <f t="shared" si="45"/>
        <v>Tous_Nl</v>
      </c>
      <c r="AW126" s="136" t="str">
        <f>IF(ISBLANK(L126),"",VLOOKUP(L126,ComboValue!$E$2:$G$15,3,FALSE))</f>
        <v/>
      </c>
      <c r="AX126" s="136" t="str">
        <f>IF(ISBLANK(M126),"",VLOOKUP(M126,ComboValue!$K$2:$L$5,2,FALSE))</f>
        <v/>
      </c>
      <c r="AY126" s="161" t="str">
        <f>IF(ISBLANK(Q126),"",VLOOKUP(Q126,ComboValue!$N$2:$O$68,2,FALSE) &amp; ",") &amp; IF(ISBLANK(R126),"",VLOOKUP(R126,ComboValue!$N$2:$O$68,2,FALSE) &amp; ",") &amp; IF(ISBLANK(S126),"",VLOOKUP(S126,ComboValue!$N$2:$O$68,2,FALSE) &amp; ",") &amp; IF(ISBLANK(T126),"",VLOOKUP(T126,ComboValue!$N$2:$O$68,2,FALSE) &amp; ",") &amp; IF(ISBLANK(U126),"",VLOOKUP(U126,ComboValue!$N$2:$O$68,2,FALSE) &amp; ",") &amp; IF(ISBLANK(V126),"",VLOOKUP(V126,ComboValue!$N$2:$O$68,2,FALSE) &amp; ",") &amp; IF(ISBLANK(W126),"",VLOOKUP(W126,ComboValue!$N$2:$O$68,2,FALSE) &amp; ",") &amp; IF(ISBLANK(X126),"",VLOOKUP(X126,ComboValue!$N$2:$O$68,2,FALSE) &amp; ",") &amp; IF(ISBLANK(Y126),"",VLOOKUP(Y126,ComboValue!$N$2:$O$68,2,FALSE) &amp; ",") &amp; IF(ISBLANK(Z126),"",VLOOKUP(Z126,ComboValue!$N$2:$O$68,2,FALSE) &amp; ",") &amp; IF(ISBLANK(AA126),"",VLOOKUP(AA126,ComboValue!$N$2:$O$68,2,FALSE) &amp; ",") &amp; IF(ISBLANK(AB126),"",VLOOKUP(AB126,ComboValue!$N$2:$O$68,2,FALSE) &amp; ",") &amp; IF(ISBLANK(AC126),"",VLOOKUP(AC126,ComboValue!$N$2:$O$68,2,FALSE) &amp; ",") &amp; IF(ISBLANK(AD126),"",VLOOKUP(AD126,ComboValue!$N$2:$O$68,2,FALSE) &amp; ",") &amp; IF(ISBLANK(AE126),"",VLOOKUP(AE126,ComboValue!$N$2:$O$68,2,FALSE) &amp; ",") &amp; IF(ISBLANK(AF126),"",VLOOKUP(AF126,ComboValue!$N$2:$O$68,2,FALSE) &amp; ",") &amp; IF(ISBLANK(AG126),"",VLOOKUP(AG126,ComboValue!$N$2:$O$68,2,FALSE) &amp; ",") &amp; IF(ISBLANK(AH126),"",VLOOKUP(AH126,ComboValue!$N$2:$O$68,2,FALSE) &amp; ",") &amp; IF(ISBLANK(AI126),"",VLOOKUP(AI126,ComboValue!$N$2:$O$68,2,FALSE) &amp; ",") &amp; IF(ISBLANK(AJ126),"",VLOOKUP(AJ126,ComboValue!$N$2:$O$68,2,FALSE) &amp; ",") &amp; IF(ISBLANK(AK126),"",VLOOKUP(AK126,ComboValue!$N$2:$O$68,2,FALSE) &amp; ",") &amp; IF(ISBLANK(AL126),"",VLOOKUP(AL126,ComboValue!$N$2:$O$68,2,FALSE) &amp; ",") &amp; IF(ISBLANK(AM126),"",VLOOKUP(AM126,ComboValue!$N$2:$O$68,2,FALSE) &amp; ",") &amp; IF(ISBLANK(AN126),"",VLOOKUP(AN126,ComboValue!$N$2:$O$68,2,FALSE) &amp; ",") &amp; IF(ISBLANK(AO126),"",VLOOKUP(AO126,ComboValue!$N$2:$O$68,2,FALSE) &amp; ",") &amp; IF(ISBLANK(AP126),"",VLOOKUP(AP126,ComboValue!$N$2:$O$68,2,FALSE) &amp; ",") &amp; IF(ISBLANK(AQ126),"",VLOOKUP(AQ126,ComboValue!$N$2:$O$68,2,FALSE) &amp; ",") &amp; IF(ISBLANK(AR126),"",VLOOKUP(AR126,ComboValue!$N$2:$O$68,2,FALSE) &amp; ",") &amp; IF(ISBLANK(AS126),"",VLOOKUP(AS126,ComboValue!$N$2:$O$68,2,FALSE) &amp; ",") &amp; IF(ISBLANK(AT126),"",VLOOKUP(AT126,ComboValue!$N$2:$O$68,2,FALSE) &amp; ",")</f>
        <v/>
      </c>
      <c r="AZ126" s="162" t="str">
        <f t="shared" si="46"/>
        <v/>
      </c>
      <c r="BA126" s="120"/>
      <c r="BB126" s="135" t="str">
        <f t="shared" si="47"/>
        <v/>
      </c>
      <c r="BC126" s="136" t="str">
        <f t="shared" si="48"/>
        <v/>
      </c>
      <c r="BD126" s="136" t="str">
        <f t="shared" si="49"/>
        <v/>
      </c>
      <c r="BE126" s="136" t="str">
        <f t="shared" si="50"/>
        <v/>
      </c>
      <c r="BF126" s="136" t="str">
        <f t="shared" si="51"/>
        <v/>
      </c>
      <c r="BG126" s="136" t="str">
        <f t="shared" si="52"/>
        <v/>
      </c>
      <c r="BH126" s="136" t="str">
        <f t="shared" si="53"/>
        <v/>
      </c>
      <c r="BI126" s="136" t="str">
        <f t="shared" si="54"/>
        <v/>
      </c>
      <c r="BJ126" s="136" t="str">
        <f t="shared" si="55"/>
        <v/>
      </c>
      <c r="BK126" s="136" t="str">
        <f t="shared" si="56"/>
        <v/>
      </c>
      <c r="BL126" s="136" t="str">
        <f t="shared" si="57"/>
        <v/>
      </c>
      <c r="BM126" s="136" t="str">
        <f t="shared" si="58"/>
        <v/>
      </c>
      <c r="BN126" s="136" t="str">
        <f t="shared" si="59"/>
        <v/>
      </c>
      <c r="BO126" s="136" t="str">
        <f t="shared" si="60"/>
        <v/>
      </c>
      <c r="BP126" s="136" t="str">
        <f t="shared" si="61"/>
        <v/>
      </c>
      <c r="BQ126" s="136" t="str">
        <f t="shared" si="62"/>
        <v/>
      </c>
      <c r="BR126" s="136" t="str">
        <f t="shared" si="63"/>
        <v/>
      </c>
      <c r="BS126" s="136" t="str">
        <f t="shared" si="64"/>
        <v/>
      </c>
      <c r="BT126" s="136" t="str">
        <f t="shared" si="65"/>
        <v/>
      </c>
      <c r="BU126" s="136" t="str">
        <f t="shared" si="66"/>
        <v/>
      </c>
      <c r="BV126" s="136" t="str">
        <f t="shared" si="67"/>
        <v/>
      </c>
      <c r="BW126" s="136" t="str">
        <f t="shared" si="68"/>
        <v/>
      </c>
      <c r="BX126" s="136" t="str">
        <f t="shared" si="69"/>
        <v/>
      </c>
      <c r="BY126" s="136" t="str">
        <f t="shared" si="70"/>
        <v/>
      </c>
      <c r="BZ126" s="136" t="str">
        <f t="shared" si="71"/>
        <v/>
      </c>
      <c r="CA126" s="137" t="str">
        <f t="shared" si="72"/>
        <v/>
      </c>
      <c r="CB126" s="135" t="str">
        <f t="shared" si="73"/>
        <v/>
      </c>
      <c r="CC126" s="136" t="str">
        <f t="shared" si="74"/>
        <v/>
      </c>
      <c r="CD126" s="136" t="str">
        <f t="shared" si="75"/>
        <v/>
      </c>
      <c r="CE126" s="136" t="str">
        <f t="shared" si="76"/>
        <v/>
      </c>
      <c r="CF126" s="136" t="str">
        <f t="shared" si="77"/>
        <v/>
      </c>
      <c r="CG126" s="136" t="str">
        <f t="shared" si="78"/>
        <v/>
      </c>
      <c r="CH126" s="136" t="str">
        <f t="shared" si="79"/>
        <v/>
      </c>
      <c r="CI126" s="136" t="str">
        <f t="shared" si="80"/>
        <v/>
      </c>
      <c r="CJ126" s="136" t="str">
        <f t="shared" si="81"/>
        <v/>
      </c>
      <c r="CK126" s="137" t="str">
        <f t="shared" si="82"/>
        <v/>
      </c>
      <c r="CL126" s="135" t="str">
        <f t="shared" si="83"/>
        <v/>
      </c>
      <c r="CM126" s="136" t="str">
        <f t="shared" si="84"/>
        <v/>
      </c>
      <c r="CN126" s="136" t="str">
        <f t="shared" si="85"/>
        <v/>
      </c>
      <c r="CO126" s="137" t="str">
        <f t="shared" si="86"/>
        <v/>
      </c>
      <c r="CP126" s="120"/>
      <c r="CQ126" s="120"/>
      <c r="CR126" s="120"/>
      <c r="CS126" s="120"/>
      <c r="CT126" s="120"/>
      <c r="CU126" s="120"/>
      <c r="CV126" s="120"/>
      <c r="CW126" s="120"/>
      <c r="CX126" s="120"/>
      <c r="CY126" s="120"/>
      <c r="CZ126" s="120"/>
      <c r="DA126" s="120"/>
      <c r="DB126" s="120"/>
    </row>
    <row r="127" spans="1:106" ht="17.399999999999999" thickTop="1" thickBot="1" x14ac:dyDescent="0.45">
      <c r="A127" s="7">
        <v>122</v>
      </c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0"/>
      <c r="M127" s="10"/>
      <c r="N127" s="10"/>
      <c r="O127" s="209" t="str">
        <f xml:space="preserve"> IF(ISBLANK(L127),"",VLOOKUP(L127,ComboValue!$E$3:$I$15,5,FALSE))</f>
        <v/>
      </c>
      <c r="P127" s="10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35" t="str">
        <f xml:space="preserve"> IF(ISBLANK(C127),"",VLOOKUP(C127,ComboValue!$B$2:$C$11,2,FALSE) &amp; ",") &amp; IF(ISBLANK(D127),"",VLOOKUP(D127,ComboValue!$B$2:$C$11,2,FALSE) &amp; ",") &amp; IF(ISBLANK(E127),"",VLOOKUP(E127,ComboValue!$B$2:$C$11,2,FALSE) &amp; ",") &amp; IF(ISBLANK(F127),"",VLOOKUP(F127,ComboValue!$B$2:$C$11,2,FALSE) &amp; ",") &amp; IF(ISBLANK(G127),"",VLOOKUP(G127,ComboValue!$B$2:$C$11,2,FALSE) &amp; ",") &amp; IF(ISBLANK(H127),"",VLOOKUP(H127,ComboValue!$B$2:$C$11,2,FALSE) &amp; ",") &amp; IF(ISBLANK(I127),"",VLOOKUP(I127,ComboValue!$B$2:$C$11,2,FALSE) &amp; ",") &amp; IF(ISBLANK(J127),"",VLOOKUP(J127,ComboValue!$B$2:$C$11,2,FALSE) &amp; ",") &amp; IF(ISBLANK(K127),"",VLOOKUP(K127,ComboValue!$B$2:$C$11,2,FALSE) &amp; ",")</f>
        <v/>
      </c>
      <c r="AV127" s="136" t="str">
        <f t="shared" si="45"/>
        <v>Tous_Nl</v>
      </c>
      <c r="AW127" s="136" t="str">
        <f>IF(ISBLANK(L127),"",VLOOKUP(L127,ComboValue!$E$2:$G$15,3,FALSE))</f>
        <v/>
      </c>
      <c r="AX127" s="136" t="str">
        <f>IF(ISBLANK(M127),"",VLOOKUP(M127,ComboValue!$K$2:$L$5,2,FALSE))</f>
        <v/>
      </c>
      <c r="AY127" s="161" t="str">
        <f>IF(ISBLANK(Q127),"",VLOOKUP(Q127,ComboValue!$N$2:$O$68,2,FALSE) &amp; ",") &amp; IF(ISBLANK(R127),"",VLOOKUP(R127,ComboValue!$N$2:$O$68,2,FALSE) &amp; ",") &amp; IF(ISBLANK(S127),"",VLOOKUP(S127,ComboValue!$N$2:$O$68,2,FALSE) &amp; ",") &amp; IF(ISBLANK(T127),"",VLOOKUP(T127,ComboValue!$N$2:$O$68,2,FALSE) &amp; ",") &amp; IF(ISBLANK(U127),"",VLOOKUP(U127,ComboValue!$N$2:$O$68,2,FALSE) &amp; ",") &amp; IF(ISBLANK(V127),"",VLOOKUP(V127,ComboValue!$N$2:$O$68,2,FALSE) &amp; ",") &amp; IF(ISBLANK(W127),"",VLOOKUP(W127,ComboValue!$N$2:$O$68,2,FALSE) &amp; ",") &amp; IF(ISBLANK(X127),"",VLOOKUP(X127,ComboValue!$N$2:$O$68,2,FALSE) &amp; ",") &amp; IF(ISBLANK(Y127),"",VLOOKUP(Y127,ComboValue!$N$2:$O$68,2,FALSE) &amp; ",") &amp; IF(ISBLANK(Z127),"",VLOOKUP(Z127,ComboValue!$N$2:$O$68,2,FALSE) &amp; ",") &amp; IF(ISBLANK(AA127),"",VLOOKUP(AA127,ComboValue!$N$2:$O$68,2,FALSE) &amp; ",") &amp; IF(ISBLANK(AB127),"",VLOOKUP(AB127,ComboValue!$N$2:$O$68,2,FALSE) &amp; ",") &amp; IF(ISBLANK(AC127),"",VLOOKUP(AC127,ComboValue!$N$2:$O$68,2,FALSE) &amp; ",") &amp; IF(ISBLANK(AD127),"",VLOOKUP(AD127,ComboValue!$N$2:$O$68,2,FALSE) &amp; ",") &amp; IF(ISBLANK(AE127),"",VLOOKUP(AE127,ComboValue!$N$2:$O$68,2,FALSE) &amp; ",") &amp; IF(ISBLANK(AF127),"",VLOOKUP(AF127,ComboValue!$N$2:$O$68,2,FALSE) &amp; ",") &amp; IF(ISBLANK(AG127),"",VLOOKUP(AG127,ComboValue!$N$2:$O$68,2,FALSE) &amp; ",") &amp; IF(ISBLANK(AH127),"",VLOOKUP(AH127,ComboValue!$N$2:$O$68,2,FALSE) &amp; ",") &amp; IF(ISBLANK(AI127),"",VLOOKUP(AI127,ComboValue!$N$2:$O$68,2,FALSE) &amp; ",") &amp; IF(ISBLANK(AJ127),"",VLOOKUP(AJ127,ComboValue!$N$2:$O$68,2,FALSE) &amp; ",") &amp; IF(ISBLANK(AK127),"",VLOOKUP(AK127,ComboValue!$N$2:$O$68,2,FALSE) &amp; ",") &amp; IF(ISBLANK(AL127),"",VLOOKUP(AL127,ComboValue!$N$2:$O$68,2,FALSE) &amp; ",") &amp; IF(ISBLANK(AM127),"",VLOOKUP(AM127,ComboValue!$N$2:$O$68,2,FALSE) &amp; ",") &amp; IF(ISBLANK(AN127),"",VLOOKUP(AN127,ComboValue!$N$2:$O$68,2,FALSE) &amp; ",") &amp; IF(ISBLANK(AO127),"",VLOOKUP(AO127,ComboValue!$N$2:$O$68,2,FALSE) &amp; ",") &amp; IF(ISBLANK(AP127),"",VLOOKUP(AP127,ComboValue!$N$2:$O$68,2,FALSE) &amp; ",") &amp; IF(ISBLANK(AQ127),"",VLOOKUP(AQ127,ComboValue!$N$2:$O$68,2,FALSE) &amp; ",") &amp; IF(ISBLANK(AR127),"",VLOOKUP(AR127,ComboValue!$N$2:$O$68,2,FALSE) &amp; ",") &amp; IF(ISBLANK(AS127),"",VLOOKUP(AS127,ComboValue!$N$2:$O$68,2,FALSE) &amp; ",") &amp; IF(ISBLANK(AT127),"",VLOOKUP(AT127,ComboValue!$N$2:$O$68,2,FALSE) &amp; ",")</f>
        <v/>
      </c>
      <c r="AZ127" s="162" t="str">
        <f t="shared" si="46"/>
        <v/>
      </c>
      <c r="BA127" s="120"/>
      <c r="BB127" s="135" t="str">
        <f t="shared" si="47"/>
        <v/>
      </c>
      <c r="BC127" s="136" t="str">
        <f t="shared" si="48"/>
        <v/>
      </c>
      <c r="BD127" s="136" t="str">
        <f t="shared" si="49"/>
        <v/>
      </c>
      <c r="BE127" s="136" t="str">
        <f t="shared" si="50"/>
        <v/>
      </c>
      <c r="BF127" s="136" t="str">
        <f t="shared" si="51"/>
        <v/>
      </c>
      <c r="BG127" s="136" t="str">
        <f t="shared" si="52"/>
        <v/>
      </c>
      <c r="BH127" s="136" t="str">
        <f t="shared" si="53"/>
        <v/>
      </c>
      <c r="BI127" s="136" t="str">
        <f t="shared" si="54"/>
        <v/>
      </c>
      <c r="BJ127" s="136" t="str">
        <f t="shared" si="55"/>
        <v/>
      </c>
      <c r="BK127" s="136" t="str">
        <f t="shared" si="56"/>
        <v/>
      </c>
      <c r="BL127" s="136" t="str">
        <f t="shared" si="57"/>
        <v/>
      </c>
      <c r="BM127" s="136" t="str">
        <f t="shared" si="58"/>
        <v/>
      </c>
      <c r="BN127" s="136" t="str">
        <f t="shared" si="59"/>
        <v/>
      </c>
      <c r="BO127" s="136" t="str">
        <f t="shared" si="60"/>
        <v/>
      </c>
      <c r="BP127" s="136" t="str">
        <f t="shared" si="61"/>
        <v/>
      </c>
      <c r="BQ127" s="136" t="str">
        <f t="shared" si="62"/>
        <v/>
      </c>
      <c r="BR127" s="136" t="str">
        <f t="shared" si="63"/>
        <v/>
      </c>
      <c r="BS127" s="136" t="str">
        <f t="shared" si="64"/>
        <v/>
      </c>
      <c r="BT127" s="136" t="str">
        <f t="shared" si="65"/>
        <v/>
      </c>
      <c r="BU127" s="136" t="str">
        <f t="shared" si="66"/>
        <v/>
      </c>
      <c r="BV127" s="136" t="str">
        <f t="shared" si="67"/>
        <v/>
      </c>
      <c r="BW127" s="136" t="str">
        <f t="shared" si="68"/>
        <v/>
      </c>
      <c r="BX127" s="136" t="str">
        <f t="shared" si="69"/>
        <v/>
      </c>
      <c r="BY127" s="136" t="str">
        <f t="shared" si="70"/>
        <v/>
      </c>
      <c r="BZ127" s="136" t="str">
        <f t="shared" si="71"/>
        <v/>
      </c>
      <c r="CA127" s="137" t="str">
        <f t="shared" si="72"/>
        <v/>
      </c>
      <c r="CB127" s="135" t="str">
        <f t="shared" si="73"/>
        <v/>
      </c>
      <c r="CC127" s="136" t="str">
        <f t="shared" si="74"/>
        <v/>
      </c>
      <c r="CD127" s="136" t="str">
        <f t="shared" si="75"/>
        <v/>
      </c>
      <c r="CE127" s="136" t="str">
        <f t="shared" si="76"/>
        <v/>
      </c>
      <c r="CF127" s="136" t="str">
        <f t="shared" si="77"/>
        <v/>
      </c>
      <c r="CG127" s="136" t="str">
        <f t="shared" si="78"/>
        <v/>
      </c>
      <c r="CH127" s="136" t="str">
        <f t="shared" si="79"/>
        <v/>
      </c>
      <c r="CI127" s="136" t="str">
        <f t="shared" si="80"/>
        <v/>
      </c>
      <c r="CJ127" s="136" t="str">
        <f t="shared" si="81"/>
        <v/>
      </c>
      <c r="CK127" s="137" t="str">
        <f t="shared" si="82"/>
        <v/>
      </c>
      <c r="CL127" s="135" t="str">
        <f t="shared" si="83"/>
        <v/>
      </c>
      <c r="CM127" s="136" t="str">
        <f t="shared" si="84"/>
        <v/>
      </c>
      <c r="CN127" s="136" t="str">
        <f t="shared" si="85"/>
        <v/>
      </c>
      <c r="CO127" s="137" t="str">
        <f t="shared" si="86"/>
        <v/>
      </c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0"/>
      <c r="DA127" s="120"/>
      <c r="DB127" s="120"/>
    </row>
    <row r="128" spans="1:106" ht="17.399999999999999" thickTop="1" thickBot="1" x14ac:dyDescent="0.45">
      <c r="A128" s="7">
        <v>123</v>
      </c>
      <c r="B128" s="10"/>
      <c r="C128" s="11"/>
      <c r="D128" s="11"/>
      <c r="E128" s="11"/>
      <c r="F128" s="11"/>
      <c r="G128" s="11"/>
      <c r="H128" s="11"/>
      <c r="I128" s="11"/>
      <c r="J128" s="11"/>
      <c r="K128" s="11"/>
      <c r="L128" s="10"/>
      <c r="M128" s="10"/>
      <c r="N128" s="10"/>
      <c r="O128" s="209" t="str">
        <f xml:space="preserve"> IF(ISBLANK(L128),"",VLOOKUP(L128,ComboValue!$E$3:$I$15,5,FALSE))</f>
        <v/>
      </c>
      <c r="P128" s="10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35" t="str">
        <f xml:space="preserve"> IF(ISBLANK(C128),"",VLOOKUP(C128,ComboValue!$B$2:$C$11,2,FALSE) &amp; ",") &amp; IF(ISBLANK(D128),"",VLOOKUP(D128,ComboValue!$B$2:$C$11,2,FALSE) &amp; ",") &amp; IF(ISBLANK(E128),"",VLOOKUP(E128,ComboValue!$B$2:$C$11,2,FALSE) &amp; ",") &amp; IF(ISBLANK(F128),"",VLOOKUP(F128,ComboValue!$B$2:$C$11,2,FALSE) &amp; ",") &amp; IF(ISBLANK(G128),"",VLOOKUP(G128,ComboValue!$B$2:$C$11,2,FALSE) &amp; ",") &amp; IF(ISBLANK(H128),"",VLOOKUP(H128,ComboValue!$B$2:$C$11,2,FALSE) &amp; ",") &amp; IF(ISBLANK(I128),"",VLOOKUP(I128,ComboValue!$B$2:$C$11,2,FALSE) &amp; ",") &amp; IF(ISBLANK(J128),"",VLOOKUP(J128,ComboValue!$B$2:$C$11,2,FALSE) &amp; ",") &amp; IF(ISBLANK(K128),"",VLOOKUP(K128,ComboValue!$B$2:$C$11,2,FALSE) &amp; ",")</f>
        <v/>
      </c>
      <c r="AV128" s="136" t="str">
        <f t="shared" si="45"/>
        <v>Tous_Nl</v>
      </c>
      <c r="AW128" s="136" t="str">
        <f>IF(ISBLANK(L128),"",VLOOKUP(L128,ComboValue!$E$2:$G$15,3,FALSE))</f>
        <v/>
      </c>
      <c r="AX128" s="136" t="str">
        <f>IF(ISBLANK(M128),"",VLOOKUP(M128,ComboValue!$K$2:$L$5,2,FALSE))</f>
        <v/>
      </c>
      <c r="AY128" s="161" t="str">
        <f>IF(ISBLANK(Q128),"",VLOOKUP(Q128,ComboValue!$N$2:$O$68,2,FALSE) &amp; ",") &amp; IF(ISBLANK(R128),"",VLOOKUP(R128,ComboValue!$N$2:$O$68,2,FALSE) &amp; ",") &amp; IF(ISBLANK(S128),"",VLOOKUP(S128,ComboValue!$N$2:$O$68,2,FALSE) &amp; ",") &amp; IF(ISBLANK(T128),"",VLOOKUP(T128,ComboValue!$N$2:$O$68,2,FALSE) &amp; ",") &amp; IF(ISBLANK(U128),"",VLOOKUP(U128,ComboValue!$N$2:$O$68,2,FALSE) &amp; ",") &amp; IF(ISBLANK(V128),"",VLOOKUP(V128,ComboValue!$N$2:$O$68,2,FALSE) &amp; ",") &amp; IF(ISBLANK(W128),"",VLOOKUP(W128,ComboValue!$N$2:$O$68,2,FALSE) &amp; ",") &amp; IF(ISBLANK(X128),"",VLOOKUP(X128,ComboValue!$N$2:$O$68,2,FALSE) &amp; ",") &amp; IF(ISBLANK(Y128),"",VLOOKUP(Y128,ComboValue!$N$2:$O$68,2,FALSE) &amp; ",") &amp; IF(ISBLANK(Z128),"",VLOOKUP(Z128,ComboValue!$N$2:$O$68,2,FALSE) &amp; ",") &amp; IF(ISBLANK(AA128),"",VLOOKUP(AA128,ComboValue!$N$2:$O$68,2,FALSE) &amp; ",") &amp; IF(ISBLANK(AB128),"",VLOOKUP(AB128,ComboValue!$N$2:$O$68,2,FALSE) &amp; ",") &amp; IF(ISBLANK(AC128),"",VLOOKUP(AC128,ComboValue!$N$2:$O$68,2,FALSE) &amp; ",") &amp; IF(ISBLANK(AD128),"",VLOOKUP(AD128,ComboValue!$N$2:$O$68,2,FALSE) &amp; ",") &amp; IF(ISBLANK(AE128),"",VLOOKUP(AE128,ComboValue!$N$2:$O$68,2,FALSE) &amp; ",") &amp; IF(ISBLANK(AF128),"",VLOOKUP(AF128,ComboValue!$N$2:$O$68,2,FALSE) &amp; ",") &amp; IF(ISBLANK(AG128),"",VLOOKUP(AG128,ComboValue!$N$2:$O$68,2,FALSE) &amp; ",") &amp; IF(ISBLANK(AH128),"",VLOOKUP(AH128,ComboValue!$N$2:$O$68,2,FALSE) &amp; ",") &amp; IF(ISBLANK(AI128),"",VLOOKUP(AI128,ComboValue!$N$2:$O$68,2,FALSE) &amp; ",") &amp; IF(ISBLANK(AJ128),"",VLOOKUP(AJ128,ComboValue!$N$2:$O$68,2,FALSE) &amp; ",") &amp; IF(ISBLANK(AK128),"",VLOOKUP(AK128,ComboValue!$N$2:$O$68,2,FALSE) &amp; ",") &amp; IF(ISBLANK(AL128),"",VLOOKUP(AL128,ComboValue!$N$2:$O$68,2,FALSE) &amp; ",") &amp; IF(ISBLANK(AM128),"",VLOOKUP(AM128,ComboValue!$N$2:$O$68,2,FALSE) &amp; ",") &amp; IF(ISBLANK(AN128),"",VLOOKUP(AN128,ComboValue!$N$2:$O$68,2,FALSE) &amp; ",") &amp; IF(ISBLANK(AO128),"",VLOOKUP(AO128,ComboValue!$N$2:$O$68,2,FALSE) &amp; ",") &amp; IF(ISBLANK(AP128),"",VLOOKUP(AP128,ComboValue!$N$2:$O$68,2,FALSE) &amp; ",") &amp; IF(ISBLANK(AQ128),"",VLOOKUP(AQ128,ComboValue!$N$2:$O$68,2,FALSE) &amp; ",") &amp; IF(ISBLANK(AR128),"",VLOOKUP(AR128,ComboValue!$N$2:$O$68,2,FALSE) &amp; ",") &amp; IF(ISBLANK(AS128),"",VLOOKUP(AS128,ComboValue!$N$2:$O$68,2,FALSE) &amp; ",") &amp; IF(ISBLANK(AT128),"",VLOOKUP(AT128,ComboValue!$N$2:$O$68,2,FALSE) &amp; ",")</f>
        <v/>
      </c>
      <c r="AZ128" s="162" t="str">
        <f t="shared" si="46"/>
        <v/>
      </c>
      <c r="BA128" s="120"/>
      <c r="BB128" s="135" t="str">
        <f t="shared" si="47"/>
        <v/>
      </c>
      <c r="BC128" s="136" t="str">
        <f t="shared" si="48"/>
        <v/>
      </c>
      <c r="BD128" s="136" t="str">
        <f t="shared" si="49"/>
        <v/>
      </c>
      <c r="BE128" s="136" t="str">
        <f t="shared" si="50"/>
        <v/>
      </c>
      <c r="BF128" s="136" t="str">
        <f t="shared" si="51"/>
        <v/>
      </c>
      <c r="BG128" s="136" t="str">
        <f t="shared" si="52"/>
        <v/>
      </c>
      <c r="BH128" s="136" t="str">
        <f t="shared" si="53"/>
        <v/>
      </c>
      <c r="BI128" s="136" t="str">
        <f t="shared" si="54"/>
        <v/>
      </c>
      <c r="BJ128" s="136" t="str">
        <f t="shared" si="55"/>
        <v/>
      </c>
      <c r="BK128" s="136" t="str">
        <f t="shared" si="56"/>
        <v/>
      </c>
      <c r="BL128" s="136" t="str">
        <f t="shared" si="57"/>
        <v/>
      </c>
      <c r="BM128" s="136" t="str">
        <f t="shared" si="58"/>
        <v/>
      </c>
      <c r="BN128" s="136" t="str">
        <f t="shared" si="59"/>
        <v/>
      </c>
      <c r="BO128" s="136" t="str">
        <f t="shared" si="60"/>
        <v/>
      </c>
      <c r="BP128" s="136" t="str">
        <f t="shared" si="61"/>
        <v/>
      </c>
      <c r="BQ128" s="136" t="str">
        <f t="shared" si="62"/>
        <v/>
      </c>
      <c r="BR128" s="136" t="str">
        <f t="shared" si="63"/>
        <v/>
      </c>
      <c r="BS128" s="136" t="str">
        <f t="shared" si="64"/>
        <v/>
      </c>
      <c r="BT128" s="136" t="str">
        <f t="shared" si="65"/>
        <v/>
      </c>
      <c r="BU128" s="136" t="str">
        <f t="shared" si="66"/>
        <v/>
      </c>
      <c r="BV128" s="136" t="str">
        <f t="shared" si="67"/>
        <v/>
      </c>
      <c r="BW128" s="136" t="str">
        <f t="shared" si="68"/>
        <v/>
      </c>
      <c r="BX128" s="136" t="str">
        <f t="shared" si="69"/>
        <v/>
      </c>
      <c r="BY128" s="136" t="str">
        <f t="shared" si="70"/>
        <v/>
      </c>
      <c r="BZ128" s="136" t="str">
        <f t="shared" si="71"/>
        <v/>
      </c>
      <c r="CA128" s="137" t="str">
        <f t="shared" si="72"/>
        <v/>
      </c>
      <c r="CB128" s="135" t="str">
        <f t="shared" si="73"/>
        <v/>
      </c>
      <c r="CC128" s="136" t="str">
        <f t="shared" si="74"/>
        <v/>
      </c>
      <c r="CD128" s="136" t="str">
        <f t="shared" si="75"/>
        <v/>
      </c>
      <c r="CE128" s="136" t="str">
        <f t="shared" si="76"/>
        <v/>
      </c>
      <c r="CF128" s="136" t="str">
        <f t="shared" si="77"/>
        <v/>
      </c>
      <c r="CG128" s="136" t="str">
        <f t="shared" si="78"/>
        <v/>
      </c>
      <c r="CH128" s="136" t="str">
        <f t="shared" si="79"/>
        <v/>
      </c>
      <c r="CI128" s="136" t="str">
        <f t="shared" si="80"/>
        <v/>
      </c>
      <c r="CJ128" s="136" t="str">
        <f t="shared" si="81"/>
        <v/>
      </c>
      <c r="CK128" s="137" t="str">
        <f t="shared" si="82"/>
        <v/>
      </c>
      <c r="CL128" s="135" t="str">
        <f t="shared" si="83"/>
        <v/>
      </c>
      <c r="CM128" s="136" t="str">
        <f t="shared" si="84"/>
        <v/>
      </c>
      <c r="CN128" s="136" t="str">
        <f t="shared" si="85"/>
        <v/>
      </c>
      <c r="CO128" s="137" t="str">
        <f t="shared" si="86"/>
        <v/>
      </c>
      <c r="CP128" s="120"/>
      <c r="CQ128" s="120"/>
      <c r="CR128" s="120"/>
      <c r="CS128" s="120"/>
      <c r="CT128" s="120"/>
      <c r="CU128" s="120"/>
      <c r="CV128" s="120"/>
      <c r="CW128" s="120"/>
      <c r="CX128" s="120"/>
      <c r="CY128" s="120"/>
      <c r="CZ128" s="120"/>
      <c r="DA128" s="120"/>
      <c r="DB128" s="120"/>
    </row>
    <row r="129" spans="1:106" ht="17.399999999999999" thickTop="1" thickBot="1" x14ac:dyDescent="0.45">
      <c r="A129" s="7">
        <v>124</v>
      </c>
      <c r="B129" s="10"/>
      <c r="C129" s="11"/>
      <c r="D129" s="11"/>
      <c r="E129" s="11"/>
      <c r="F129" s="11"/>
      <c r="G129" s="11"/>
      <c r="H129" s="11"/>
      <c r="I129" s="11"/>
      <c r="J129" s="11"/>
      <c r="K129" s="11"/>
      <c r="L129" s="10"/>
      <c r="M129" s="10"/>
      <c r="N129" s="10"/>
      <c r="O129" s="209" t="str">
        <f xml:space="preserve"> IF(ISBLANK(L129),"",VLOOKUP(L129,ComboValue!$E$3:$I$15,5,FALSE))</f>
        <v/>
      </c>
      <c r="P129" s="10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35" t="str">
        <f xml:space="preserve"> IF(ISBLANK(C129),"",VLOOKUP(C129,ComboValue!$B$2:$C$11,2,FALSE) &amp; ",") &amp; IF(ISBLANK(D129),"",VLOOKUP(D129,ComboValue!$B$2:$C$11,2,FALSE) &amp; ",") &amp; IF(ISBLANK(E129),"",VLOOKUP(E129,ComboValue!$B$2:$C$11,2,FALSE) &amp; ",") &amp; IF(ISBLANK(F129),"",VLOOKUP(F129,ComboValue!$B$2:$C$11,2,FALSE) &amp; ",") &amp; IF(ISBLANK(G129),"",VLOOKUP(G129,ComboValue!$B$2:$C$11,2,FALSE) &amp; ",") &amp; IF(ISBLANK(H129),"",VLOOKUP(H129,ComboValue!$B$2:$C$11,2,FALSE) &amp; ",") &amp; IF(ISBLANK(I129),"",VLOOKUP(I129,ComboValue!$B$2:$C$11,2,FALSE) &amp; ",") &amp; IF(ISBLANK(J129),"",VLOOKUP(J129,ComboValue!$B$2:$C$11,2,FALSE) &amp; ",") &amp; IF(ISBLANK(K129),"",VLOOKUP(K129,ComboValue!$B$2:$C$11,2,FALSE) &amp; ",")</f>
        <v/>
      </c>
      <c r="AV129" s="136" t="str">
        <f t="shared" si="45"/>
        <v>Tous_Nl</v>
      </c>
      <c r="AW129" s="136" t="str">
        <f>IF(ISBLANK(L129),"",VLOOKUP(L129,ComboValue!$E$2:$G$15,3,FALSE))</f>
        <v/>
      </c>
      <c r="AX129" s="136" t="str">
        <f>IF(ISBLANK(M129),"",VLOOKUP(M129,ComboValue!$K$2:$L$5,2,FALSE))</f>
        <v/>
      </c>
      <c r="AY129" s="161" t="str">
        <f>IF(ISBLANK(Q129),"",VLOOKUP(Q129,ComboValue!$N$2:$O$68,2,FALSE) &amp; ",") &amp; IF(ISBLANK(R129),"",VLOOKUP(R129,ComboValue!$N$2:$O$68,2,FALSE) &amp; ",") &amp; IF(ISBLANK(S129),"",VLOOKUP(S129,ComboValue!$N$2:$O$68,2,FALSE) &amp; ",") &amp; IF(ISBLANK(T129),"",VLOOKUP(T129,ComboValue!$N$2:$O$68,2,FALSE) &amp; ",") &amp; IF(ISBLANK(U129),"",VLOOKUP(U129,ComboValue!$N$2:$O$68,2,FALSE) &amp; ",") &amp; IF(ISBLANK(V129),"",VLOOKUP(V129,ComboValue!$N$2:$O$68,2,FALSE) &amp; ",") &amp; IF(ISBLANK(W129),"",VLOOKUP(W129,ComboValue!$N$2:$O$68,2,FALSE) &amp; ",") &amp; IF(ISBLANK(X129),"",VLOOKUP(X129,ComboValue!$N$2:$O$68,2,FALSE) &amp; ",") &amp; IF(ISBLANK(Y129),"",VLOOKUP(Y129,ComboValue!$N$2:$O$68,2,FALSE) &amp; ",") &amp; IF(ISBLANK(Z129),"",VLOOKUP(Z129,ComboValue!$N$2:$O$68,2,FALSE) &amp; ",") &amp; IF(ISBLANK(AA129),"",VLOOKUP(AA129,ComboValue!$N$2:$O$68,2,FALSE) &amp; ",") &amp; IF(ISBLANK(AB129),"",VLOOKUP(AB129,ComboValue!$N$2:$O$68,2,FALSE) &amp; ",") &amp; IF(ISBLANK(AC129),"",VLOOKUP(AC129,ComboValue!$N$2:$O$68,2,FALSE) &amp; ",") &amp; IF(ISBLANK(AD129),"",VLOOKUP(AD129,ComboValue!$N$2:$O$68,2,FALSE) &amp; ",") &amp; IF(ISBLANK(AE129),"",VLOOKUP(AE129,ComboValue!$N$2:$O$68,2,FALSE) &amp; ",") &amp; IF(ISBLANK(AF129),"",VLOOKUP(AF129,ComboValue!$N$2:$O$68,2,FALSE) &amp; ",") &amp; IF(ISBLANK(AG129),"",VLOOKUP(AG129,ComboValue!$N$2:$O$68,2,FALSE) &amp; ",") &amp; IF(ISBLANK(AH129),"",VLOOKUP(AH129,ComboValue!$N$2:$O$68,2,FALSE) &amp; ",") &amp; IF(ISBLANK(AI129),"",VLOOKUP(AI129,ComboValue!$N$2:$O$68,2,FALSE) &amp; ",") &amp; IF(ISBLANK(AJ129),"",VLOOKUP(AJ129,ComboValue!$N$2:$O$68,2,FALSE) &amp; ",") &amp; IF(ISBLANK(AK129),"",VLOOKUP(AK129,ComboValue!$N$2:$O$68,2,FALSE) &amp; ",") &amp; IF(ISBLANK(AL129),"",VLOOKUP(AL129,ComboValue!$N$2:$O$68,2,FALSE) &amp; ",") &amp; IF(ISBLANK(AM129),"",VLOOKUP(AM129,ComboValue!$N$2:$O$68,2,FALSE) &amp; ",") &amp; IF(ISBLANK(AN129),"",VLOOKUP(AN129,ComboValue!$N$2:$O$68,2,FALSE) &amp; ",") &amp; IF(ISBLANK(AO129),"",VLOOKUP(AO129,ComboValue!$N$2:$O$68,2,FALSE) &amp; ",") &amp; IF(ISBLANK(AP129),"",VLOOKUP(AP129,ComboValue!$N$2:$O$68,2,FALSE) &amp; ",") &amp; IF(ISBLANK(AQ129),"",VLOOKUP(AQ129,ComboValue!$N$2:$O$68,2,FALSE) &amp; ",") &amp; IF(ISBLANK(AR129),"",VLOOKUP(AR129,ComboValue!$N$2:$O$68,2,FALSE) &amp; ",") &amp; IF(ISBLANK(AS129),"",VLOOKUP(AS129,ComboValue!$N$2:$O$68,2,FALSE) &amp; ",") &amp; IF(ISBLANK(AT129),"",VLOOKUP(AT129,ComboValue!$N$2:$O$68,2,FALSE) &amp; ",")</f>
        <v/>
      </c>
      <c r="AZ129" s="162" t="str">
        <f t="shared" si="46"/>
        <v/>
      </c>
      <c r="BA129" s="120"/>
      <c r="BB129" s="135" t="str">
        <f t="shared" si="47"/>
        <v/>
      </c>
      <c r="BC129" s="136" t="str">
        <f t="shared" si="48"/>
        <v/>
      </c>
      <c r="BD129" s="136" t="str">
        <f t="shared" si="49"/>
        <v/>
      </c>
      <c r="BE129" s="136" t="str">
        <f t="shared" si="50"/>
        <v/>
      </c>
      <c r="BF129" s="136" t="str">
        <f t="shared" si="51"/>
        <v/>
      </c>
      <c r="BG129" s="136" t="str">
        <f t="shared" si="52"/>
        <v/>
      </c>
      <c r="BH129" s="136" t="str">
        <f t="shared" si="53"/>
        <v/>
      </c>
      <c r="BI129" s="136" t="str">
        <f t="shared" si="54"/>
        <v/>
      </c>
      <c r="BJ129" s="136" t="str">
        <f t="shared" si="55"/>
        <v/>
      </c>
      <c r="BK129" s="136" t="str">
        <f t="shared" si="56"/>
        <v/>
      </c>
      <c r="BL129" s="136" t="str">
        <f t="shared" si="57"/>
        <v/>
      </c>
      <c r="BM129" s="136" t="str">
        <f t="shared" si="58"/>
        <v/>
      </c>
      <c r="BN129" s="136" t="str">
        <f t="shared" si="59"/>
        <v/>
      </c>
      <c r="BO129" s="136" t="str">
        <f t="shared" si="60"/>
        <v/>
      </c>
      <c r="BP129" s="136" t="str">
        <f t="shared" si="61"/>
        <v/>
      </c>
      <c r="BQ129" s="136" t="str">
        <f t="shared" si="62"/>
        <v/>
      </c>
      <c r="BR129" s="136" t="str">
        <f t="shared" si="63"/>
        <v/>
      </c>
      <c r="BS129" s="136" t="str">
        <f t="shared" si="64"/>
        <v/>
      </c>
      <c r="BT129" s="136" t="str">
        <f t="shared" si="65"/>
        <v/>
      </c>
      <c r="BU129" s="136" t="str">
        <f t="shared" si="66"/>
        <v/>
      </c>
      <c r="BV129" s="136" t="str">
        <f t="shared" si="67"/>
        <v/>
      </c>
      <c r="BW129" s="136" t="str">
        <f t="shared" si="68"/>
        <v/>
      </c>
      <c r="BX129" s="136" t="str">
        <f t="shared" si="69"/>
        <v/>
      </c>
      <c r="BY129" s="136" t="str">
        <f t="shared" si="70"/>
        <v/>
      </c>
      <c r="BZ129" s="136" t="str">
        <f t="shared" si="71"/>
        <v/>
      </c>
      <c r="CA129" s="137" t="str">
        <f t="shared" si="72"/>
        <v/>
      </c>
      <c r="CB129" s="135" t="str">
        <f t="shared" si="73"/>
        <v/>
      </c>
      <c r="CC129" s="136" t="str">
        <f t="shared" si="74"/>
        <v/>
      </c>
      <c r="CD129" s="136" t="str">
        <f t="shared" si="75"/>
        <v/>
      </c>
      <c r="CE129" s="136" t="str">
        <f t="shared" si="76"/>
        <v/>
      </c>
      <c r="CF129" s="136" t="str">
        <f t="shared" si="77"/>
        <v/>
      </c>
      <c r="CG129" s="136" t="str">
        <f t="shared" si="78"/>
        <v/>
      </c>
      <c r="CH129" s="136" t="str">
        <f t="shared" si="79"/>
        <v/>
      </c>
      <c r="CI129" s="136" t="str">
        <f t="shared" si="80"/>
        <v/>
      </c>
      <c r="CJ129" s="136" t="str">
        <f t="shared" si="81"/>
        <v/>
      </c>
      <c r="CK129" s="137" t="str">
        <f t="shared" si="82"/>
        <v/>
      </c>
      <c r="CL129" s="135" t="str">
        <f t="shared" si="83"/>
        <v/>
      </c>
      <c r="CM129" s="136" t="str">
        <f t="shared" si="84"/>
        <v/>
      </c>
      <c r="CN129" s="136" t="str">
        <f t="shared" si="85"/>
        <v/>
      </c>
      <c r="CO129" s="137" t="str">
        <f t="shared" si="86"/>
        <v/>
      </c>
      <c r="CP129" s="120"/>
      <c r="CQ129" s="120"/>
      <c r="CR129" s="120"/>
      <c r="CS129" s="120"/>
      <c r="CT129" s="120"/>
      <c r="CU129" s="120"/>
      <c r="CV129" s="120"/>
      <c r="CW129" s="120"/>
      <c r="CX129" s="120"/>
      <c r="CY129" s="120"/>
      <c r="CZ129" s="120"/>
      <c r="DA129" s="120"/>
      <c r="DB129" s="120"/>
    </row>
    <row r="130" spans="1:106" ht="17.399999999999999" thickTop="1" thickBot="1" x14ac:dyDescent="0.45">
      <c r="A130" s="7">
        <v>125</v>
      </c>
      <c r="B130" s="10"/>
      <c r="C130" s="11"/>
      <c r="D130" s="11"/>
      <c r="E130" s="11"/>
      <c r="F130" s="11"/>
      <c r="G130" s="11"/>
      <c r="H130" s="11"/>
      <c r="I130" s="11"/>
      <c r="J130" s="11"/>
      <c r="K130" s="11"/>
      <c r="L130" s="10"/>
      <c r="M130" s="10"/>
      <c r="N130" s="10"/>
      <c r="O130" s="209" t="str">
        <f xml:space="preserve"> IF(ISBLANK(L130),"",VLOOKUP(L130,ComboValue!$E$3:$I$15,5,FALSE))</f>
        <v/>
      </c>
      <c r="P130" s="10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35" t="str">
        <f xml:space="preserve"> IF(ISBLANK(C130),"",VLOOKUP(C130,ComboValue!$B$2:$C$11,2,FALSE) &amp; ",") &amp; IF(ISBLANK(D130),"",VLOOKUP(D130,ComboValue!$B$2:$C$11,2,FALSE) &amp; ",") &amp; IF(ISBLANK(E130),"",VLOOKUP(E130,ComboValue!$B$2:$C$11,2,FALSE) &amp; ",") &amp; IF(ISBLANK(F130),"",VLOOKUP(F130,ComboValue!$B$2:$C$11,2,FALSE) &amp; ",") &amp; IF(ISBLANK(G130),"",VLOOKUP(G130,ComboValue!$B$2:$C$11,2,FALSE) &amp; ",") &amp; IF(ISBLANK(H130),"",VLOOKUP(H130,ComboValue!$B$2:$C$11,2,FALSE) &amp; ",") &amp; IF(ISBLANK(I130),"",VLOOKUP(I130,ComboValue!$B$2:$C$11,2,FALSE) &amp; ",") &amp; IF(ISBLANK(J130),"",VLOOKUP(J130,ComboValue!$B$2:$C$11,2,FALSE) &amp; ",") &amp; IF(ISBLANK(K130),"",VLOOKUP(K130,ComboValue!$B$2:$C$11,2,FALSE) &amp; ",")</f>
        <v/>
      </c>
      <c r="AV130" s="136" t="str">
        <f t="shared" si="45"/>
        <v>Tous_Nl</v>
      </c>
      <c r="AW130" s="136" t="str">
        <f>IF(ISBLANK(L130),"",VLOOKUP(L130,ComboValue!$E$2:$G$15,3,FALSE))</f>
        <v/>
      </c>
      <c r="AX130" s="136" t="str">
        <f>IF(ISBLANK(M130),"",VLOOKUP(M130,ComboValue!$K$2:$L$5,2,FALSE))</f>
        <v/>
      </c>
      <c r="AY130" s="161" t="str">
        <f>IF(ISBLANK(Q130),"",VLOOKUP(Q130,ComboValue!$N$2:$O$68,2,FALSE) &amp; ",") &amp; IF(ISBLANK(R130),"",VLOOKUP(R130,ComboValue!$N$2:$O$68,2,FALSE) &amp; ",") &amp; IF(ISBLANK(S130),"",VLOOKUP(S130,ComboValue!$N$2:$O$68,2,FALSE) &amp; ",") &amp; IF(ISBLANK(T130),"",VLOOKUP(T130,ComboValue!$N$2:$O$68,2,FALSE) &amp; ",") &amp; IF(ISBLANK(U130),"",VLOOKUP(U130,ComboValue!$N$2:$O$68,2,FALSE) &amp; ",") &amp; IF(ISBLANK(V130),"",VLOOKUP(V130,ComboValue!$N$2:$O$68,2,FALSE) &amp; ",") &amp; IF(ISBLANK(W130),"",VLOOKUP(W130,ComboValue!$N$2:$O$68,2,FALSE) &amp; ",") &amp; IF(ISBLANK(X130),"",VLOOKUP(X130,ComboValue!$N$2:$O$68,2,FALSE) &amp; ",") &amp; IF(ISBLANK(Y130),"",VLOOKUP(Y130,ComboValue!$N$2:$O$68,2,FALSE) &amp; ",") &amp; IF(ISBLANK(Z130),"",VLOOKUP(Z130,ComboValue!$N$2:$O$68,2,FALSE) &amp; ",") &amp; IF(ISBLANK(AA130),"",VLOOKUP(AA130,ComboValue!$N$2:$O$68,2,FALSE) &amp; ",") &amp; IF(ISBLANK(AB130),"",VLOOKUP(AB130,ComboValue!$N$2:$O$68,2,FALSE) &amp; ",") &amp; IF(ISBLANK(AC130),"",VLOOKUP(AC130,ComboValue!$N$2:$O$68,2,FALSE) &amp; ",") &amp; IF(ISBLANK(AD130),"",VLOOKUP(AD130,ComboValue!$N$2:$O$68,2,FALSE) &amp; ",") &amp; IF(ISBLANK(AE130),"",VLOOKUP(AE130,ComboValue!$N$2:$O$68,2,FALSE) &amp; ",") &amp; IF(ISBLANK(AF130),"",VLOOKUP(AF130,ComboValue!$N$2:$O$68,2,FALSE) &amp; ",") &amp; IF(ISBLANK(AG130),"",VLOOKUP(AG130,ComboValue!$N$2:$O$68,2,FALSE) &amp; ",") &amp; IF(ISBLANK(AH130),"",VLOOKUP(AH130,ComboValue!$N$2:$O$68,2,FALSE) &amp; ",") &amp; IF(ISBLANK(AI130),"",VLOOKUP(AI130,ComboValue!$N$2:$O$68,2,FALSE) &amp; ",") &amp; IF(ISBLANK(AJ130),"",VLOOKUP(AJ130,ComboValue!$N$2:$O$68,2,FALSE) &amp; ",") &amp; IF(ISBLANK(AK130),"",VLOOKUP(AK130,ComboValue!$N$2:$O$68,2,FALSE) &amp; ",") &amp; IF(ISBLANK(AL130),"",VLOOKUP(AL130,ComboValue!$N$2:$O$68,2,FALSE) &amp; ",") &amp; IF(ISBLANK(AM130),"",VLOOKUP(AM130,ComboValue!$N$2:$O$68,2,FALSE) &amp; ",") &amp; IF(ISBLANK(AN130),"",VLOOKUP(AN130,ComboValue!$N$2:$O$68,2,FALSE) &amp; ",") &amp; IF(ISBLANK(AO130),"",VLOOKUP(AO130,ComboValue!$N$2:$O$68,2,FALSE) &amp; ",") &amp; IF(ISBLANK(AP130),"",VLOOKUP(AP130,ComboValue!$N$2:$O$68,2,FALSE) &amp; ",") &amp; IF(ISBLANK(AQ130),"",VLOOKUP(AQ130,ComboValue!$N$2:$O$68,2,FALSE) &amp; ",") &amp; IF(ISBLANK(AR130),"",VLOOKUP(AR130,ComboValue!$N$2:$O$68,2,FALSE) &amp; ",") &amp; IF(ISBLANK(AS130),"",VLOOKUP(AS130,ComboValue!$N$2:$O$68,2,FALSE) &amp; ",") &amp; IF(ISBLANK(AT130),"",VLOOKUP(AT130,ComboValue!$N$2:$O$68,2,FALSE) &amp; ",")</f>
        <v/>
      </c>
      <c r="AZ130" s="162" t="str">
        <f t="shared" si="46"/>
        <v/>
      </c>
      <c r="BA130" s="120"/>
      <c r="BB130" s="135" t="str">
        <f t="shared" si="47"/>
        <v/>
      </c>
      <c r="BC130" s="136" t="str">
        <f t="shared" si="48"/>
        <v/>
      </c>
      <c r="BD130" s="136" t="str">
        <f t="shared" si="49"/>
        <v/>
      </c>
      <c r="BE130" s="136" t="str">
        <f t="shared" si="50"/>
        <v/>
      </c>
      <c r="BF130" s="136" t="str">
        <f t="shared" si="51"/>
        <v/>
      </c>
      <c r="BG130" s="136" t="str">
        <f t="shared" si="52"/>
        <v/>
      </c>
      <c r="BH130" s="136" t="str">
        <f t="shared" si="53"/>
        <v/>
      </c>
      <c r="BI130" s="136" t="str">
        <f t="shared" si="54"/>
        <v/>
      </c>
      <c r="BJ130" s="136" t="str">
        <f t="shared" si="55"/>
        <v/>
      </c>
      <c r="BK130" s="136" t="str">
        <f t="shared" si="56"/>
        <v/>
      </c>
      <c r="BL130" s="136" t="str">
        <f t="shared" si="57"/>
        <v/>
      </c>
      <c r="BM130" s="136" t="str">
        <f t="shared" si="58"/>
        <v/>
      </c>
      <c r="BN130" s="136" t="str">
        <f t="shared" si="59"/>
        <v/>
      </c>
      <c r="BO130" s="136" t="str">
        <f t="shared" si="60"/>
        <v/>
      </c>
      <c r="BP130" s="136" t="str">
        <f t="shared" si="61"/>
        <v/>
      </c>
      <c r="BQ130" s="136" t="str">
        <f t="shared" si="62"/>
        <v/>
      </c>
      <c r="BR130" s="136" t="str">
        <f t="shared" si="63"/>
        <v/>
      </c>
      <c r="BS130" s="136" t="str">
        <f t="shared" si="64"/>
        <v/>
      </c>
      <c r="BT130" s="136" t="str">
        <f t="shared" si="65"/>
        <v/>
      </c>
      <c r="BU130" s="136" t="str">
        <f t="shared" si="66"/>
        <v/>
      </c>
      <c r="BV130" s="136" t="str">
        <f t="shared" si="67"/>
        <v/>
      </c>
      <c r="BW130" s="136" t="str">
        <f t="shared" si="68"/>
        <v/>
      </c>
      <c r="BX130" s="136" t="str">
        <f t="shared" si="69"/>
        <v/>
      </c>
      <c r="BY130" s="136" t="str">
        <f t="shared" si="70"/>
        <v/>
      </c>
      <c r="BZ130" s="136" t="str">
        <f t="shared" si="71"/>
        <v/>
      </c>
      <c r="CA130" s="137" t="str">
        <f t="shared" si="72"/>
        <v/>
      </c>
      <c r="CB130" s="135" t="str">
        <f t="shared" si="73"/>
        <v/>
      </c>
      <c r="CC130" s="136" t="str">
        <f t="shared" si="74"/>
        <v/>
      </c>
      <c r="CD130" s="136" t="str">
        <f t="shared" si="75"/>
        <v/>
      </c>
      <c r="CE130" s="136" t="str">
        <f t="shared" si="76"/>
        <v/>
      </c>
      <c r="CF130" s="136" t="str">
        <f t="shared" si="77"/>
        <v/>
      </c>
      <c r="CG130" s="136" t="str">
        <f t="shared" si="78"/>
        <v/>
      </c>
      <c r="CH130" s="136" t="str">
        <f t="shared" si="79"/>
        <v/>
      </c>
      <c r="CI130" s="136" t="str">
        <f t="shared" si="80"/>
        <v/>
      </c>
      <c r="CJ130" s="136" t="str">
        <f t="shared" si="81"/>
        <v/>
      </c>
      <c r="CK130" s="137" t="str">
        <f t="shared" si="82"/>
        <v/>
      </c>
      <c r="CL130" s="135" t="str">
        <f t="shared" si="83"/>
        <v/>
      </c>
      <c r="CM130" s="136" t="str">
        <f t="shared" si="84"/>
        <v/>
      </c>
      <c r="CN130" s="136" t="str">
        <f t="shared" si="85"/>
        <v/>
      </c>
      <c r="CO130" s="137" t="str">
        <f t="shared" si="86"/>
        <v/>
      </c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</row>
    <row r="131" spans="1:106" ht="17.399999999999999" thickTop="1" thickBot="1" x14ac:dyDescent="0.45">
      <c r="A131" s="7">
        <v>126</v>
      </c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0"/>
      <c r="M131" s="10"/>
      <c r="N131" s="10"/>
      <c r="O131" s="209" t="str">
        <f xml:space="preserve"> IF(ISBLANK(L131),"",VLOOKUP(L131,ComboValue!$E$3:$I$15,5,FALSE))</f>
        <v/>
      </c>
      <c r="P131" s="10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35" t="str">
        <f xml:space="preserve"> IF(ISBLANK(C131),"",VLOOKUP(C131,ComboValue!$B$2:$C$11,2,FALSE) &amp; ",") &amp; IF(ISBLANK(D131),"",VLOOKUP(D131,ComboValue!$B$2:$C$11,2,FALSE) &amp; ",") &amp; IF(ISBLANK(E131),"",VLOOKUP(E131,ComboValue!$B$2:$C$11,2,FALSE) &amp; ",") &amp; IF(ISBLANK(F131),"",VLOOKUP(F131,ComboValue!$B$2:$C$11,2,FALSE) &amp; ",") &amp; IF(ISBLANK(G131),"",VLOOKUP(G131,ComboValue!$B$2:$C$11,2,FALSE) &amp; ",") &amp; IF(ISBLANK(H131),"",VLOOKUP(H131,ComboValue!$B$2:$C$11,2,FALSE) &amp; ",") &amp; IF(ISBLANK(I131),"",VLOOKUP(I131,ComboValue!$B$2:$C$11,2,FALSE) &amp; ",") &amp; IF(ISBLANK(J131),"",VLOOKUP(J131,ComboValue!$B$2:$C$11,2,FALSE) &amp; ",") &amp; IF(ISBLANK(K131),"",VLOOKUP(K131,ComboValue!$B$2:$C$11,2,FALSE) &amp; ",")</f>
        <v/>
      </c>
      <c r="AV131" s="136" t="str">
        <f t="shared" si="45"/>
        <v>Tous_Nl</v>
      </c>
      <c r="AW131" s="136" t="str">
        <f>IF(ISBLANK(L131),"",VLOOKUP(L131,ComboValue!$E$2:$G$15,3,FALSE))</f>
        <v/>
      </c>
      <c r="AX131" s="136" t="str">
        <f>IF(ISBLANK(M131),"",VLOOKUP(M131,ComboValue!$K$2:$L$5,2,FALSE))</f>
        <v/>
      </c>
      <c r="AY131" s="161" t="str">
        <f>IF(ISBLANK(Q131),"",VLOOKUP(Q131,ComboValue!$N$2:$O$68,2,FALSE) &amp; ",") &amp; IF(ISBLANK(R131),"",VLOOKUP(R131,ComboValue!$N$2:$O$68,2,FALSE) &amp; ",") &amp; IF(ISBLANK(S131),"",VLOOKUP(S131,ComboValue!$N$2:$O$68,2,FALSE) &amp; ",") &amp; IF(ISBLANK(T131),"",VLOOKUP(T131,ComboValue!$N$2:$O$68,2,FALSE) &amp; ",") &amp; IF(ISBLANK(U131),"",VLOOKUP(U131,ComboValue!$N$2:$O$68,2,FALSE) &amp; ",") &amp; IF(ISBLANK(V131),"",VLOOKUP(V131,ComboValue!$N$2:$O$68,2,FALSE) &amp; ",") &amp; IF(ISBLANK(W131),"",VLOOKUP(W131,ComboValue!$N$2:$O$68,2,FALSE) &amp; ",") &amp; IF(ISBLANK(X131),"",VLOOKUP(X131,ComboValue!$N$2:$O$68,2,FALSE) &amp; ",") &amp; IF(ISBLANK(Y131),"",VLOOKUP(Y131,ComboValue!$N$2:$O$68,2,FALSE) &amp; ",") &amp; IF(ISBLANK(Z131),"",VLOOKUP(Z131,ComboValue!$N$2:$O$68,2,FALSE) &amp; ",") &amp; IF(ISBLANK(AA131),"",VLOOKUP(AA131,ComboValue!$N$2:$O$68,2,FALSE) &amp; ",") &amp; IF(ISBLANK(AB131),"",VLOOKUP(AB131,ComboValue!$N$2:$O$68,2,FALSE) &amp; ",") &amp; IF(ISBLANK(AC131),"",VLOOKUP(AC131,ComboValue!$N$2:$O$68,2,FALSE) &amp; ",") &amp; IF(ISBLANK(AD131),"",VLOOKUP(AD131,ComboValue!$N$2:$O$68,2,FALSE) &amp; ",") &amp; IF(ISBLANK(AE131),"",VLOOKUP(AE131,ComboValue!$N$2:$O$68,2,FALSE) &amp; ",") &amp; IF(ISBLANK(AF131),"",VLOOKUP(AF131,ComboValue!$N$2:$O$68,2,FALSE) &amp; ",") &amp; IF(ISBLANK(AG131),"",VLOOKUP(AG131,ComboValue!$N$2:$O$68,2,FALSE) &amp; ",") &amp; IF(ISBLANK(AH131),"",VLOOKUP(AH131,ComboValue!$N$2:$O$68,2,FALSE) &amp; ",") &amp; IF(ISBLANK(AI131),"",VLOOKUP(AI131,ComboValue!$N$2:$O$68,2,FALSE) &amp; ",") &amp; IF(ISBLANK(AJ131),"",VLOOKUP(AJ131,ComboValue!$N$2:$O$68,2,FALSE) &amp; ",") &amp; IF(ISBLANK(AK131),"",VLOOKUP(AK131,ComboValue!$N$2:$O$68,2,FALSE) &amp; ",") &amp; IF(ISBLANK(AL131),"",VLOOKUP(AL131,ComboValue!$N$2:$O$68,2,FALSE) &amp; ",") &amp; IF(ISBLANK(AM131),"",VLOOKUP(AM131,ComboValue!$N$2:$O$68,2,FALSE) &amp; ",") &amp; IF(ISBLANK(AN131),"",VLOOKUP(AN131,ComboValue!$N$2:$O$68,2,FALSE) &amp; ",") &amp; IF(ISBLANK(AO131),"",VLOOKUP(AO131,ComboValue!$N$2:$O$68,2,FALSE) &amp; ",") &amp; IF(ISBLANK(AP131),"",VLOOKUP(AP131,ComboValue!$N$2:$O$68,2,FALSE) &amp; ",") &amp; IF(ISBLANK(AQ131),"",VLOOKUP(AQ131,ComboValue!$N$2:$O$68,2,FALSE) &amp; ",") &amp; IF(ISBLANK(AR131),"",VLOOKUP(AR131,ComboValue!$N$2:$O$68,2,FALSE) &amp; ",") &amp; IF(ISBLANK(AS131),"",VLOOKUP(AS131,ComboValue!$N$2:$O$68,2,FALSE) &amp; ",") &amp; IF(ISBLANK(AT131),"",VLOOKUP(AT131,ComboValue!$N$2:$O$68,2,FALSE) &amp; ",")</f>
        <v/>
      </c>
      <c r="AZ131" s="162" t="str">
        <f t="shared" si="46"/>
        <v/>
      </c>
      <c r="BA131" s="120"/>
      <c r="BB131" s="135" t="str">
        <f t="shared" si="47"/>
        <v/>
      </c>
      <c r="BC131" s="136" t="str">
        <f t="shared" si="48"/>
        <v/>
      </c>
      <c r="BD131" s="136" t="str">
        <f t="shared" si="49"/>
        <v/>
      </c>
      <c r="BE131" s="136" t="str">
        <f t="shared" si="50"/>
        <v/>
      </c>
      <c r="BF131" s="136" t="str">
        <f t="shared" si="51"/>
        <v/>
      </c>
      <c r="BG131" s="136" t="str">
        <f t="shared" si="52"/>
        <v/>
      </c>
      <c r="BH131" s="136" t="str">
        <f t="shared" si="53"/>
        <v/>
      </c>
      <c r="BI131" s="136" t="str">
        <f t="shared" si="54"/>
        <v/>
      </c>
      <c r="BJ131" s="136" t="str">
        <f t="shared" si="55"/>
        <v/>
      </c>
      <c r="BK131" s="136" t="str">
        <f t="shared" si="56"/>
        <v/>
      </c>
      <c r="BL131" s="136" t="str">
        <f t="shared" si="57"/>
        <v/>
      </c>
      <c r="BM131" s="136" t="str">
        <f t="shared" si="58"/>
        <v/>
      </c>
      <c r="BN131" s="136" t="str">
        <f t="shared" si="59"/>
        <v/>
      </c>
      <c r="BO131" s="136" t="str">
        <f t="shared" si="60"/>
        <v/>
      </c>
      <c r="BP131" s="136" t="str">
        <f t="shared" si="61"/>
        <v/>
      </c>
      <c r="BQ131" s="136" t="str">
        <f t="shared" si="62"/>
        <v/>
      </c>
      <c r="BR131" s="136" t="str">
        <f t="shared" si="63"/>
        <v/>
      </c>
      <c r="BS131" s="136" t="str">
        <f t="shared" si="64"/>
        <v/>
      </c>
      <c r="BT131" s="136" t="str">
        <f t="shared" si="65"/>
        <v/>
      </c>
      <c r="BU131" s="136" t="str">
        <f t="shared" si="66"/>
        <v/>
      </c>
      <c r="BV131" s="136" t="str">
        <f t="shared" si="67"/>
        <v/>
      </c>
      <c r="BW131" s="136" t="str">
        <f t="shared" si="68"/>
        <v/>
      </c>
      <c r="BX131" s="136" t="str">
        <f t="shared" si="69"/>
        <v/>
      </c>
      <c r="BY131" s="136" t="str">
        <f t="shared" si="70"/>
        <v/>
      </c>
      <c r="BZ131" s="136" t="str">
        <f t="shared" si="71"/>
        <v/>
      </c>
      <c r="CA131" s="137" t="str">
        <f t="shared" si="72"/>
        <v/>
      </c>
      <c r="CB131" s="135" t="str">
        <f t="shared" si="73"/>
        <v/>
      </c>
      <c r="CC131" s="136" t="str">
        <f t="shared" si="74"/>
        <v/>
      </c>
      <c r="CD131" s="136" t="str">
        <f t="shared" si="75"/>
        <v/>
      </c>
      <c r="CE131" s="136" t="str">
        <f t="shared" si="76"/>
        <v/>
      </c>
      <c r="CF131" s="136" t="str">
        <f t="shared" si="77"/>
        <v/>
      </c>
      <c r="CG131" s="136" t="str">
        <f t="shared" si="78"/>
        <v/>
      </c>
      <c r="CH131" s="136" t="str">
        <f t="shared" si="79"/>
        <v/>
      </c>
      <c r="CI131" s="136" t="str">
        <f t="shared" si="80"/>
        <v/>
      </c>
      <c r="CJ131" s="136" t="str">
        <f t="shared" si="81"/>
        <v/>
      </c>
      <c r="CK131" s="137" t="str">
        <f t="shared" si="82"/>
        <v/>
      </c>
      <c r="CL131" s="135" t="str">
        <f t="shared" si="83"/>
        <v/>
      </c>
      <c r="CM131" s="136" t="str">
        <f t="shared" si="84"/>
        <v/>
      </c>
      <c r="CN131" s="136" t="str">
        <f t="shared" si="85"/>
        <v/>
      </c>
      <c r="CO131" s="137" t="str">
        <f t="shared" si="86"/>
        <v/>
      </c>
      <c r="CP131" s="120"/>
      <c r="CQ131" s="120"/>
      <c r="CR131" s="120"/>
      <c r="CS131" s="120"/>
      <c r="CT131" s="120"/>
      <c r="CU131" s="120"/>
      <c r="CV131" s="120"/>
      <c r="CW131" s="120"/>
      <c r="CX131" s="120"/>
      <c r="CY131" s="120"/>
      <c r="CZ131" s="120"/>
      <c r="DA131" s="120"/>
      <c r="DB131" s="120"/>
    </row>
    <row r="132" spans="1:106" ht="17.399999999999999" thickTop="1" thickBot="1" x14ac:dyDescent="0.45">
      <c r="A132" s="7">
        <v>127</v>
      </c>
      <c r="B132" s="10"/>
      <c r="C132" s="11"/>
      <c r="D132" s="11"/>
      <c r="E132" s="11"/>
      <c r="F132" s="11"/>
      <c r="G132" s="11"/>
      <c r="H132" s="11"/>
      <c r="I132" s="11"/>
      <c r="J132" s="11"/>
      <c r="K132" s="11"/>
      <c r="L132" s="10"/>
      <c r="M132" s="10"/>
      <c r="N132" s="10"/>
      <c r="O132" s="209" t="str">
        <f xml:space="preserve"> IF(ISBLANK(L132),"",VLOOKUP(L132,ComboValue!$E$3:$I$15,5,FALSE))</f>
        <v/>
      </c>
      <c r="P132" s="10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35" t="str">
        <f xml:space="preserve"> IF(ISBLANK(C132),"",VLOOKUP(C132,ComboValue!$B$2:$C$11,2,FALSE) &amp; ",") &amp; IF(ISBLANK(D132),"",VLOOKUP(D132,ComboValue!$B$2:$C$11,2,FALSE) &amp; ",") &amp; IF(ISBLANK(E132),"",VLOOKUP(E132,ComboValue!$B$2:$C$11,2,FALSE) &amp; ",") &amp; IF(ISBLANK(F132),"",VLOOKUP(F132,ComboValue!$B$2:$C$11,2,FALSE) &amp; ",") &amp; IF(ISBLANK(G132),"",VLOOKUP(G132,ComboValue!$B$2:$C$11,2,FALSE) &amp; ",") &amp; IF(ISBLANK(H132),"",VLOOKUP(H132,ComboValue!$B$2:$C$11,2,FALSE) &amp; ",") &amp; IF(ISBLANK(I132),"",VLOOKUP(I132,ComboValue!$B$2:$C$11,2,FALSE) &amp; ",") &amp; IF(ISBLANK(J132),"",VLOOKUP(J132,ComboValue!$B$2:$C$11,2,FALSE) &amp; ",") &amp; IF(ISBLANK(K132),"",VLOOKUP(K132,ComboValue!$B$2:$C$11,2,FALSE) &amp; ",")</f>
        <v/>
      </c>
      <c r="AV132" s="136" t="str">
        <f t="shared" si="45"/>
        <v>Tous_Nl</v>
      </c>
      <c r="AW132" s="136" t="str">
        <f>IF(ISBLANK(L132),"",VLOOKUP(L132,ComboValue!$E$2:$G$15,3,FALSE))</f>
        <v/>
      </c>
      <c r="AX132" s="136" t="str">
        <f>IF(ISBLANK(M132),"",VLOOKUP(M132,ComboValue!$K$2:$L$5,2,FALSE))</f>
        <v/>
      </c>
      <c r="AY132" s="161" t="str">
        <f>IF(ISBLANK(Q132),"",VLOOKUP(Q132,ComboValue!$N$2:$O$68,2,FALSE) &amp; ",") &amp; IF(ISBLANK(R132),"",VLOOKUP(R132,ComboValue!$N$2:$O$68,2,FALSE) &amp; ",") &amp; IF(ISBLANK(S132),"",VLOOKUP(S132,ComboValue!$N$2:$O$68,2,FALSE) &amp; ",") &amp; IF(ISBLANK(T132),"",VLOOKUP(T132,ComboValue!$N$2:$O$68,2,FALSE) &amp; ",") &amp; IF(ISBLANK(U132),"",VLOOKUP(U132,ComboValue!$N$2:$O$68,2,FALSE) &amp; ",") &amp; IF(ISBLANK(V132),"",VLOOKUP(V132,ComboValue!$N$2:$O$68,2,FALSE) &amp; ",") &amp; IF(ISBLANK(W132),"",VLOOKUP(W132,ComboValue!$N$2:$O$68,2,FALSE) &amp; ",") &amp; IF(ISBLANK(X132),"",VLOOKUP(X132,ComboValue!$N$2:$O$68,2,FALSE) &amp; ",") &amp; IF(ISBLANK(Y132),"",VLOOKUP(Y132,ComboValue!$N$2:$O$68,2,FALSE) &amp; ",") &amp; IF(ISBLANK(Z132),"",VLOOKUP(Z132,ComboValue!$N$2:$O$68,2,FALSE) &amp; ",") &amp; IF(ISBLANK(AA132),"",VLOOKUP(AA132,ComboValue!$N$2:$O$68,2,FALSE) &amp; ",") &amp; IF(ISBLANK(AB132),"",VLOOKUP(AB132,ComboValue!$N$2:$O$68,2,FALSE) &amp; ",") &amp; IF(ISBLANK(AC132),"",VLOOKUP(AC132,ComboValue!$N$2:$O$68,2,FALSE) &amp; ",") &amp; IF(ISBLANK(AD132),"",VLOOKUP(AD132,ComboValue!$N$2:$O$68,2,FALSE) &amp; ",") &amp; IF(ISBLANK(AE132),"",VLOOKUP(AE132,ComboValue!$N$2:$O$68,2,FALSE) &amp; ",") &amp; IF(ISBLANK(AF132),"",VLOOKUP(AF132,ComboValue!$N$2:$O$68,2,FALSE) &amp; ",") &amp; IF(ISBLANK(AG132),"",VLOOKUP(AG132,ComboValue!$N$2:$O$68,2,FALSE) &amp; ",") &amp; IF(ISBLANK(AH132),"",VLOOKUP(AH132,ComboValue!$N$2:$O$68,2,FALSE) &amp; ",") &amp; IF(ISBLANK(AI132),"",VLOOKUP(AI132,ComboValue!$N$2:$O$68,2,FALSE) &amp; ",") &amp; IF(ISBLANK(AJ132),"",VLOOKUP(AJ132,ComboValue!$N$2:$O$68,2,FALSE) &amp; ",") &amp; IF(ISBLANK(AK132),"",VLOOKUP(AK132,ComboValue!$N$2:$O$68,2,FALSE) &amp; ",") &amp; IF(ISBLANK(AL132),"",VLOOKUP(AL132,ComboValue!$N$2:$O$68,2,FALSE) &amp; ",") &amp; IF(ISBLANK(AM132),"",VLOOKUP(AM132,ComboValue!$N$2:$O$68,2,FALSE) &amp; ",") &amp; IF(ISBLANK(AN132),"",VLOOKUP(AN132,ComboValue!$N$2:$O$68,2,FALSE) &amp; ",") &amp; IF(ISBLANK(AO132),"",VLOOKUP(AO132,ComboValue!$N$2:$O$68,2,FALSE) &amp; ",") &amp; IF(ISBLANK(AP132),"",VLOOKUP(AP132,ComboValue!$N$2:$O$68,2,FALSE) &amp; ",") &amp; IF(ISBLANK(AQ132),"",VLOOKUP(AQ132,ComboValue!$N$2:$O$68,2,FALSE) &amp; ",") &amp; IF(ISBLANK(AR132),"",VLOOKUP(AR132,ComboValue!$N$2:$O$68,2,FALSE) &amp; ",") &amp; IF(ISBLANK(AS132),"",VLOOKUP(AS132,ComboValue!$N$2:$O$68,2,FALSE) &amp; ",") &amp; IF(ISBLANK(AT132),"",VLOOKUP(AT132,ComboValue!$N$2:$O$68,2,FALSE) &amp; ",")</f>
        <v/>
      </c>
      <c r="AZ132" s="162" t="str">
        <f t="shared" si="46"/>
        <v/>
      </c>
      <c r="BA132" s="120"/>
      <c r="BB132" s="135" t="str">
        <f t="shared" si="47"/>
        <v/>
      </c>
      <c r="BC132" s="136" t="str">
        <f t="shared" si="48"/>
        <v/>
      </c>
      <c r="BD132" s="136" t="str">
        <f t="shared" si="49"/>
        <v/>
      </c>
      <c r="BE132" s="136" t="str">
        <f t="shared" si="50"/>
        <v/>
      </c>
      <c r="BF132" s="136" t="str">
        <f t="shared" si="51"/>
        <v/>
      </c>
      <c r="BG132" s="136" t="str">
        <f t="shared" si="52"/>
        <v/>
      </c>
      <c r="BH132" s="136" t="str">
        <f t="shared" si="53"/>
        <v/>
      </c>
      <c r="BI132" s="136" t="str">
        <f t="shared" si="54"/>
        <v/>
      </c>
      <c r="BJ132" s="136" t="str">
        <f t="shared" si="55"/>
        <v/>
      </c>
      <c r="BK132" s="136" t="str">
        <f t="shared" si="56"/>
        <v/>
      </c>
      <c r="BL132" s="136" t="str">
        <f t="shared" si="57"/>
        <v/>
      </c>
      <c r="BM132" s="136" t="str">
        <f t="shared" si="58"/>
        <v/>
      </c>
      <c r="BN132" s="136" t="str">
        <f t="shared" si="59"/>
        <v/>
      </c>
      <c r="BO132" s="136" t="str">
        <f t="shared" si="60"/>
        <v/>
      </c>
      <c r="BP132" s="136" t="str">
        <f t="shared" si="61"/>
        <v/>
      </c>
      <c r="BQ132" s="136" t="str">
        <f t="shared" si="62"/>
        <v/>
      </c>
      <c r="BR132" s="136" t="str">
        <f t="shared" si="63"/>
        <v/>
      </c>
      <c r="BS132" s="136" t="str">
        <f t="shared" si="64"/>
        <v/>
      </c>
      <c r="BT132" s="136" t="str">
        <f t="shared" si="65"/>
        <v/>
      </c>
      <c r="BU132" s="136" t="str">
        <f t="shared" si="66"/>
        <v/>
      </c>
      <c r="BV132" s="136" t="str">
        <f t="shared" si="67"/>
        <v/>
      </c>
      <c r="BW132" s="136" t="str">
        <f t="shared" si="68"/>
        <v/>
      </c>
      <c r="BX132" s="136" t="str">
        <f t="shared" si="69"/>
        <v/>
      </c>
      <c r="BY132" s="136" t="str">
        <f t="shared" si="70"/>
        <v/>
      </c>
      <c r="BZ132" s="136" t="str">
        <f t="shared" si="71"/>
        <v/>
      </c>
      <c r="CA132" s="137" t="str">
        <f t="shared" si="72"/>
        <v/>
      </c>
      <c r="CB132" s="135" t="str">
        <f t="shared" si="73"/>
        <v/>
      </c>
      <c r="CC132" s="136" t="str">
        <f t="shared" si="74"/>
        <v/>
      </c>
      <c r="CD132" s="136" t="str">
        <f t="shared" si="75"/>
        <v/>
      </c>
      <c r="CE132" s="136" t="str">
        <f t="shared" si="76"/>
        <v/>
      </c>
      <c r="CF132" s="136" t="str">
        <f t="shared" si="77"/>
        <v/>
      </c>
      <c r="CG132" s="136" t="str">
        <f t="shared" si="78"/>
        <v/>
      </c>
      <c r="CH132" s="136" t="str">
        <f t="shared" si="79"/>
        <v/>
      </c>
      <c r="CI132" s="136" t="str">
        <f t="shared" si="80"/>
        <v/>
      </c>
      <c r="CJ132" s="136" t="str">
        <f t="shared" si="81"/>
        <v/>
      </c>
      <c r="CK132" s="137" t="str">
        <f t="shared" si="82"/>
        <v/>
      </c>
      <c r="CL132" s="135" t="str">
        <f t="shared" si="83"/>
        <v/>
      </c>
      <c r="CM132" s="136" t="str">
        <f t="shared" si="84"/>
        <v/>
      </c>
      <c r="CN132" s="136" t="str">
        <f t="shared" si="85"/>
        <v/>
      </c>
      <c r="CO132" s="137" t="str">
        <f t="shared" si="86"/>
        <v/>
      </c>
      <c r="CP132" s="120"/>
      <c r="CQ132" s="120"/>
      <c r="CR132" s="120"/>
      <c r="CS132" s="120"/>
      <c r="CT132" s="120"/>
      <c r="CU132" s="120"/>
      <c r="CV132" s="120"/>
      <c r="CW132" s="120"/>
      <c r="CX132" s="120"/>
      <c r="CY132" s="120"/>
      <c r="CZ132" s="120"/>
      <c r="DA132" s="120"/>
      <c r="DB132" s="120"/>
    </row>
    <row r="133" spans="1:106" ht="17.399999999999999" thickTop="1" thickBot="1" x14ac:dyDescent="0.45">
      <c r="A133" s="7">
        <v>128</v>
      </c>
      <c r="B133" s="10"/>
      <c r="C133" s="11"/>
      <c r="D133" s="11"/>
      <c r="E133" s="11"/>
      <c r="F133" s="11"/>
      <c r="G133" s="11"/>
      <c r="H133" s="11"/>
      <c r="I133" s="11"/>
      <c r="J133" s="11"/>
      <c r="K133" s="11"/>
      <c r="L133" s="10"/>
      <c r="M133" s="10"/>
      <c r="N133" s="10"/>
      <c r="O133" s="209" t="str">
        <f xml:space="preserve"> IF(ISBLANK(L133),"",VLOOKUP(L133,ComboValue!$E$3:$I$15,5,FALSE))</f>
        <v/>
      </c>
      <c r="P133" s="10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35" t="str">
        <f xml:space="preserve"> IF(ISBLANK(C133),"",VLOOKUP(C133,ComboValue!$B$2:$C$11,2,FALSE) &amp; ",") &amp; IF(ISBLANK(D133),"",VLOOKUP(D133,ComboValue!$B$2:$C$11,2,FALSE) &amp; ",") &amp; IF(ISBLANK(E133),"",VLOOKUP(E133,ComboValue!$B$2:$C$11,2,FALSE) &amp; ",") &amp; IF(ISBLANK(F133),"",VLOOKUP(F133,ComboValue!$B$2:$C$11,2,FALSE) &amp; ",") &amp; IF(ISBLANK(G133),"",VLOOKUP(G133,ComboValue!$B$2:$C$11,2,FALSE) &amp; ",") &amp; IF(ISBLANK(H133),"",VLOOKUP(H133,ComboValue!$B$2:$C$11,2,FALSE) &amp; ",") &amp; IF(ISBLANK(I133),"",VLOOKUP(I133,ComboValue!$B$2:$C$11,2,FALSE) &amp; ",") &amp; IF(ISBLANK(J133),"",VLOOKUP(J133,ComboValue!$B$2:$C$11,2,FALSE) &amp; ",") &amp; IF(ISBLANK(K133),"",VLOOKUP(K133,ComboValue!$B$2:$C$11,2,FALSE) &amp; ",")</f>
        <v/>
      </c>
      <c r="AV133" s="136" t="str">
        <f t="shared" si="45"/>
        <v>Tous_Nl</v>
      </c>
      <c r="AW133" s="136" t="str">
        <f>IF(ISBLANK(L133),"",VLOOKUP(L133,ComboValue!$E$2:$G$15,3,FALSE))</f>
        <v/>
      </c>
      <c r="AX133" s="136" t="str">
        <f>IF(ISBLANK(M133),"",VLOOKUP(M133,ComboValue!$K$2:$L$5,2,FALSE))</f>
        <v/>
      </c>
      <c r="AY133" s="161" t="str">
        <f>IF(ISBLANK(Q133),"",VLOOKUP(Q133,ComboValue!$N$2:$O$68,2,FALSE) &amp; ",") &amp; IF(ISBLANK(R133),"",VLOOKUP(R133,ComboValue!$N$2:$O$68,2,FALSE) &amp; ",") &amp; IF(ISBLANK(S133),"",VLOOKUP(S133,ComboValue!$N$2:$O$68,2,FALSE) &amp; ",") &amp; IF(ISBLANK(T133),"",VLOOKUP(T133,ComboValue!$N$2:$O$68,2,FALSE) &amp; ",") &amp; IF(ISBLANK(U133),"",VLOOKUP(U133,ComboValue!$N$2:$O$68,2,FALSE) &amp; ",") &amp; IF(ISBLANK(V133),"",VLOOKUP(V133,ComboValue!$N$2:$O$68,2,FALSE) &amp; ",") &amp; IF(ISBLANK(W133),"",VLOOKUP(W133,ComboValue!$N$2:$O$68,2,FALSE) &amp; ",") &amp; IF(ISBLANK(X133),"",VLOOKUP(X133,ComboValue!$N$2:$O$68,2,FALSE) &amp; ",") &amp; IF(ISBLANK(Y133),"",VLOOKUP(Y133,ComboValue!$N$2:$O$68,2,FALSE) &amp; ",") &amp; IF(ISBLANK(Z133),"",VLOOKUP(Z133,ComboValue!$N$2:$O$68,2,FALSE) &amp; ",") &amp; IF(ISBLANK(AA133),"",VLOOKUP(AA133,ComboValue!$N$2:$O$68,2,FALSE) &amp; ",") &amp; IF(ISBLANK(AB133),"",VLOOKUP(AB133,ComboValue!$N$2:$O$68,2,FALSE) &amp; ",") &amp; IF(ISBLANK(AC133),"",VLOOKUP(AC133,ComboValue!$N$2:$O$68,2,FALSE) &amp; ",") &amp; IF(ISBLANK(AD133),"",VLOOKUP(AD133,ComboValue!$N$2:$O$68,2,FALSE) &amp; ",") &amp; IF(ISBLANK(AE133),"",VLOOKUP(AE133,ComboValue!$N$2:$O$68,2,FALSE) &amp; ",") &amp; IF(ISBLANK(AF133),"",VLOOKUP(AF133,ComboValue!$N$2:$O$68,2,FALSE) &amp; ",") &amp; IF(ISBLANK(AG133),"",VLOOKUP(AG133,ComboValue!$N$2:$O$68,2,FALSE) &amp; ",") &amp; IF(ISBLANK(AH133),"",VLOOKUP(AH133,ComboValue!$N$2:$O$68,2,FALSE) &amp; ",") &amp; IF(ISBLANK(AI133),"",VLOOKUP(AI133,ComboValue!$N$2:$O$68,2,FALSE) &amp; ",") &amp; IF(ISBLANK(AJ133),"",VLOOKUP(AJ133,ComboValue!$N$2:$O$68,2,FALSE) &amp; ",") &amp; IF(ISBLANK(AK133),"",VLOOKUP(AK133,ComboValue!$N$2:$O$68,2,FALSE) &amp; ",") &amp; IF(ISBLANK(AL133),"",VLOOKUP(AL133,ComboValue!$N$2:$O$68,2,FALSE) &amp; ",") &amp; IF(ISBLANK(AM133),"",VLOOKUP(AM133,ComboValue!$N$2:$O$68,2,FALSE) &amp; ",") &amp; IF(ISBLANK(AN133),"",VLOOKUP(AN133,ComboValue!$N$2:$O$68,2,FALSE) &amp; ",") &amp; IF(ISBLANK(AO133),"",VLOOKUP(AO133,ComboValue!$N$2:$O$68,2,FALSE) &amp; ",") &amp; IF(ISBLANK(AP133),"",VLOOKUP(AP133,ComboValue!$N$2:$O$68,2,FALSE) &amp; ",") &amp; IF(ISBLANK(AQ133),"",VLOOKUP(AQ133,ComboValue!$N$2:$O$68,2,FALSE) &amp; ",") &amp; IF(ISBLANK(AR133),"",VLOOKUP(AR133,ComboValue!$N$2:$O$68,2,FALSE) &amp; ",") &amp; IF(ISBLANK(AS133),"",VLOOKUP(AS133,ComboValue!$N$2:$O$68,2,FALSE) &amp; ",") &amp; IF(ISBLANK(AT133),"",VLOOKUP(AT133,ComboValue!$N$2:$O$68,2,FALSE) &amp; ",")</f>
        <v/>
      </c>
      <c r="AZ133" s="162" t="str">
        <f t="shared" si="46"/>
        <v/>
      </c>
      <c r="BA133" s="120"/>
      <c r="BB133" s="135" t="str">
        <f t="shared" si="47"/>
        <v/>
      </c>
      <c r="BC133" s="136" t="str">
        <f t="shared" si="48"/>
        <v/>
      </c>
      <c r="BD133" s="136" t="str">
        <f t="shared" si="49"/>
        <v/>
      </c>
      <c r="BE133" s="136" t="str">
        <f t="shared" si="50"/>
        <v/>
      </c>
      <c r="BF133" s="136" t="str">
        <f t="shared" si="51"/>
        <v/>
      </c>
      <c r="BG133" s="136" t="str">
        <f t="shared" si="52"/>
        <v/>
      </c>
      <c r="BH133" s="136" t="str">
        <f t="shared" si="53"/>
        <v/>
      </c>
      <c r="BI133" s="136" t="str">
        <f t="shared" si="54"/>
        <v/>
      </c>
      <c r="BJ133" s="136" t="str">
        <f t="shared" si="55"/>
        <v/>
      </c>
      <c r="BK133" s="136" t="str">
        <f t="shared" si="56"/>
        <v/>
      </c>
      <c r="BL133" s="136" t="str">
        <f t="shared" si="57"/>
        <v/>
      </c>
      <c r="BM133" s="136" t="str">
        <f t="shared" si="58"/>
        <v/>
      </c>
      <c r="BN133" s="136" t="str">
        <f t="shared" si="59"/>
        <v/>
      </c>
      <c r="BO133" s="136" t="str">
        <f t="shared" si="60"/>
        <v/>
      </c>
      <c r="BP133" s="136" t="str">
        <f t="shared" si="61"/>
        <v/>
      </c>
      <c r="BQ133" s="136" t="str">
        <f t="shared" si="62"/>
        <v/>
      </c>
      <c r="BR133" s="136" t="str">
        <f t="shared" si="63"/>
        <v/>
      </c>
      <c r="BS133" s="136" t="str">
        <f t="shared" si="64"/>
        <v/>
      </c>
      <c r="BT133" s="136" t="str">
        <f t="shared" si="65"/>
        <v/>
      </c>
      <c r="BU133" s="136" t="str">
        <f t="shared" si="66"/>
        <v/>
      </c>
      <c r="BV133" s="136" t="str">
        <f t="shared" si="67"/>
        <v/>
      </c>
      <c r="BW133" s="136" t="str">
        <f t="shared" si="68"/>
        <v/>
      </c>
      <c r="BX133" s="136" t="str">
        <f t="shared" si="69"/>
        <v/>
      </c>
      <c r="BY133" s="136" t="str">
        <f t="shared" si="70"/>
        <v/>
      </c>
      <c r="BZ133" s="136" t="str">
        <f t="shared" si="71"/>
        <v/>
      </c>
      <c r="CA133" s="137" t="str">
        <f t="shared" si="72"/>
        <v/>
      </c>
      <c r="CB133" s="135" t="str">
        <f t="shared" si="73"/>
        <v/>
      </c>
      <c r="CC133" s="136" t="str">
        <f t="shared" si="74"/>
        <v/>
      </c>
      <c r="CD133" s="136" t="str">
        <f t="shared" si="75"/>
        <v/>
      </c>
      <c r="CE133" s="136" t="str">
        <f t="shared" si="76"/>
        <v/>
      </c>
      <c r="CF133" s="136" t="str">
        <f t="shared" si="77"/>
        <v/>
      </c>
      <c r="CG133" s="136" t="str">
        <f t="shared" si="78"/>
        <v/>
      </c>
      <c r="CH133" s="136" t="str">
        <f t="shared" si="79"/>
        <v/>
      </c>
      <c r="CI133" s="136" t="str">
        <f t="shared" si="80"/>
        <v/>
      </c>
      <c r="CJ133" s="136" t="str">
        <f t="shared" si="81"/>
        <v/>
      </c>
      <c r="CK133" s="137" t="str">
        <f t="shared" si="82"/>
        <v/>
      </c>
      <c r="CL133" s="135" t="str">
        <f t="shared" si="83"/>
        <v/>
      </c>
      <c r="CM133" s="136" t="str">
        <f t="shared" si="84"/>
        <v/>
      </c>
      <c r="CN133" s="136" t="str">
        <f t="shared" si="85"/>
        <v/>
      </c>
      <c r="CO133" s="137" t="str">
        <f t="shared" si="86"/>
        <v/>
      </c>
      <c r="CP133" s="120"/>
      <c r="CQ133" s="120"/>
      <c r="CR133" s="120"/>
      <c r="CS133" s="120"/>
      <c r="CT133" s="120"/>
      <c r="CU133" s="120"/>
      <c r="CV133" s="120"/>
      <c r="CW133" s="120"/>
      <c r="CX133" s="120"/>
      <c r="CY133" s="120"/>
      <c r="CZ133" s="120"/>
      <c r="DA133" s="120"/>
      <c r="DB133" s="120"/>
    </row>
    <row r="134" spans="1:106" ht="17.399999999999999" thickTop="1" thickBot="1" x14ac:dyDescent="0.45">
      <c r="A134" s="7">
        <v>129</v>
      </c>
      <c r="B134" s="10"/>
      <c r="C134" s="11"/>
      <c r="D134" s="11"/>
      <c r="E134" s="11"/>
      <c r="F134" s="11"/>
      <c r="G134" s="11"/>
      <c r="H134" s="11"/>
      <c r="I134" s="11"/>
      <c r="J134" s="11"/>
      <c r="K134" s="11"/>
      <c r="L134" s="10"/>
      <c r="M134" s="10"/>
      <c r="N134" s="10"/>
      <c r="O134" s="209" t="str">
        <f xml:space="preserve"> IF(ISBLANK(L134),"",VLOOKUP(L134,ComboValue!$E$3:$I$15,5,FALSE))</f>
        <v/>
      </c>
      <c r="P134" s="10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35" t="str">
        <f xml:space="preserve"> IF(ISBLANK(C134),"",VLOOKUP(C134,ComboValue!$B$2:$C$11,2,FALSE) &amp; ",") &amp; IF(ISBLANK(D134),"",VLOOKUP(D134,ComboValue!$B$2:$C$11,2,FALSE) &amp; ",") &amp; IF(ISBLANK(E134),"",VLOOKUP(E134,ComboValue!$B$2:$C$11,2,FALSE) &amp; ",") &amp; IF(ISBLANK(F134),"",VLOOKUP(F134,ComboValue!$B$2:$C$11,2,FALSE) &amp; ",") &amp; IF(ISBLANK(G134),"",VLOOKUP(G134,ComboValue!$B$2:$C$11,2,FALSE) &amp; ",") &amp; IF(ISBLANK(H134),"",VLOOKUP(H134,ComboValue!$B$2:$C$11,2,FALSE) &amp; ",") &amp; IF(ISBLANK(I134),"",VLOOKUP(I134,ComboValue!$B$2:$C$11,2,FALSE) &amp; ",") &amp; IF(ISBLANK(J134),"",VLOOKUP(J134,ComboValue!$B$2:$C$11,2,FALSE) &amp; ",") &amp; IF(ISBLANK(K134),"",VLOOKUP(K134,ComboValue!$B$2:$C$11,2,FALSE) &amp; ",")</f>
        <v/>
      </c>
      <c r="AV134" s="136" t="str">
        <f t="shared" si="45"/>
        <v>Tous_Nl</v>
      </c>
      <c r="AW134" s="136" t="str">
        <f>IF(ISBLANK(L134),"",VLOOKUP(L134,ComboValue!$E$2:$G$15,3,FALSE))</f>
        <v/>
      </c>
      <c r="AX134" s="136" t="str">
        <f>IF(ISBLANK(M134),"",VLOOKUP(M134,ComboValue!$K$2:$L$5,2,FALSE))</f>
        <v/>
      </c>
      <c r="AY134" s="161" t="str">
        <f>IF(ISBLANK(Q134),"",VLOOKUP(Q134,ComboValue!$N$2:$O$68,2,FALSE) &amp; ",") &amp; IF(ISBLANK(R134),"",VLOOKUP(R134,ComboValue!$N$2:$O$68,2,FALSE) &amp; ",") &amp; IF(ISBLANK(S134),"",VLOOKUP(S134,ComboValue!$N$2:$O$68,2,FALSE) &amp; ",") &amp; IF(ISBLANK(T134),"",VLOOKUP(T134,ComboValue!$N$2:$O$68,2,FALSE) &amp; ",") &amp; IF(ISBLANK(U134),"",VLOOKUP(U134,ComboValue!$N$2:$O$68,2,FALSE) &amp; ",") &amp; IF(ISBLANK(V134),"",VLOOKUP(V134,ComboValue!$N$2:$O$68,2,FALSE) &amp; ",") &amp; IF(ISBLANK(W134),"",VLOOKUP(W134,ComboValue!$N$2:$O$68,2,FALSE) &amp; ",") &amp; IF(ISBLANK(X134),"",VLOOKUP(X134,ComboValue!$N$2:$O$68,2,FALSE) &amp; ",") &amp; IF(ISBLANK(Y134),"",VLOOKUP(Y134,ComboValue!$N$2:$O$68,2,FALSE) &amp; ",") &amp; IF(ISBLANK(Z134),"",VLOOKUP(Z134,ComboValue!$N$2:$O$68,2,FALSE) &amp; ",") &amp; IF(ISBLANK(AA134),"",VLOOKUP(AA134,ComboValue!$N$2:$O$68,2,FALSE) &amp; ",") &amp; IF(ISBLANK(AB134),"",VLOOKUP(AB134,ComboValue!$N$2:$O$68,2,FALSE) &amp; ",") &amp; IF(ISBLANK(AC134),"",VLOOKUP(AC134,ComboValue!$N$2:$O$68,2,FALSE) &amp; ",") &amp; IF(ISBLANK(AD134),"",VLOOKUP(AD134,ComboValue!$N$2:$O$68,2,FALSE) &amp; ",") &amp; IF(ISBLANK(AE134),"",VLOOKUP(AE134,ComboValue!$N$2:$O$68,2,FALSE) &amp; ",") &amp; IF(ISBLANK(AF134),"",VLOOKUP(AF134,ComboValue!$N$2:$O$68,2,FALSE) &amp; ",") &amp; IF(ISBLANK(AG134),"",VLOOKUP(AG134,ComboValue!$N$2:$O$68,2,FALSE) &amp; ",") &amp; IF(ISBLANK(AH134),"",VLOOKUP(AH134,ComboValue!$N$2:$O$68,2,FALSE) &amp; ",") &amp; IF(ISBLANK(AI134),"",VLOOKUP(AI134,ComboValue!$N$2:$O$68,2,FALSE) &amp; ",") &amp; IF(ISBLANK(AJ134),"",VLOOKUP(AJ134,ComboValue!$N$2:$O$68,2,FALSE) &amp; ",") &amp; IF(ISBLANK(AK134),"",VLOOKUP(AK134,ComboValue!$N$2:$O$68,2,FALSE) &amp; ",") &amp; IF(ISBLANK(AL134),"",VLOOKUP(AL134,ComboValue!$N$2:$O$68,2,FALSE) &amp; ",") &amp; IF(ISBLANK(AM134),"",VLOOKUP(AM134,ComboValue!$N$2:$O$68,2,FALSE) &amp; ",") &amp; IF(ISBLANK(AN134),"",VLOOKUP(AN134,ComboValue!$N$2:$O$68,2,FALSE) &amp; ",") &amp; IF(ISBLANK(AO134),"",VLOOKUP(AO134,ComboValue!$N$2:$O$68,2,FALSE) &amp; ",") &amp; IF(ISBLANK(AP134),"",VLOOKUP(AP134,ComboValue!$N$2:$O$68,2,FALSE) &amp; ",") &amp; IF(ISBLANK(AQ134),"",VLOOKUP(AQ134,ComboValue!$N$2:$O$68,2,FALSE) &amp; ",") &amp; IF(ISBLANK(AR134),"",VLOOKUP(AR134,ComboValue!$N$2:$O$68,2,FALSE) &amp; ",") &amp; IF(ISBLANK(AS134),"",VLOOKUP(AS134,ComboValue!$N$2:$O$68,2,FALSE) &amp; ",") &amp; IF(ISBLANK(AT134),"",VLOOKUP(AT134,ComboValue!$N$2:$O$68,2,FALSE) &amp; ",")</f>
        <v/>
      </c>
      <c r="AZ134" s="162" t="str">
        <f t="shared" si="46"/>
        <v/>
      </c>
      <c r="BA134" s="120"/>
      <c r="BB134" s="135" t="str">
        <f t="shared" si="47"/>
        <v/>
      </c>
      <c r="BC134" s="136" t="str">
        <f t="shared" si="48"/>
        <v/>
      </c>
      <c r="BD134" s="136" t="str">
        <f t="shared" si="49"/>
        <v/>
      </c>
      <c r="BE134" s="136" t="str">
        <f t="shared" si="50"/>
        <v/>
      </c>
      <c r="BF134" s="136" t="str">
        <f t="shared" si="51"/>
        <v/>
      </c>
      <c r="BG134" s="136" t="str">
        <f t="shared" si="52"/>
        <v/>
      </c>
      <c r="BH134" s="136" t="str">
        <f t="shared" si="53"/>
        <v/>
      </c>
      <c r="BI134" s="136" t="str">
        <f t="shared" si="54"/>
        <v/>
      </c>
      <c r="BJ134" s="136" t="str">
        <f t="shared" si="55"/>
        <v/>
      </c>
      <c r="BK134" s="136" t="str">
        <f t="shared" si="56"/>
        <v/>
      </c>
      <c r="BL134" s="136" t="str">
        <f t="shared" si="57"/>
        <v/>
      </c>
      <c r="BM134" s="136" t="str">
        <f t="shared" si="58"/>
        <v/>
      </c>
      <c r="BN134" s="136" t="str">
        <f t="shared" si="59"/>
        <v/>
      </c>
      <c r="BO134" s="136" t="str">
        <f t="shared" si="60"/>
        <v/>
      </c>
      <c r="BP134" s="136" t="str">
        <f t="shared" si="61"/>
        <v/>
      </c>
      <c r="BQ134" s="136" t="str">
        <f t="shared" si="62"/>
        <v/>
      </c>
      <c r="BR134" s="136" t="str">
        <f t="shared" si="63"/>
        <v/>
      </c>
      <c r="BS134" s="136" t="str">
        <f t="shared" si="64"/>
        <v/>
      </c>
      <c r="BT134" s="136" t="str">
        <f t="shared" si="65"/>
        <v/>
      </c>
      <c r="BU134" s="136" t="str">
        <f t="shared" si="66"/>
        <v/>
      </c>
      <c r="BV134" s="136" t="str">
        <f t="shared" si="67"/>
        <v/>
      </c>
      <c r="BW134" s="136" t="str">
        <f t="shared" si="68"/>
        <v/>
      </c>
      <c r="BX134" s="136" t="str">
        <f t="shared" si="69"/>
        <v/>
      </c>
      <c r="BY134" s="136" t="str">
        <f t="shared" si="70"/>
        <v/>
      </c>
      <c r="BZ134" s="136" t="str">
        <f t="shared" si="71"/>
        <v/>
      </c>
      <c r="CA134" s="137" t="str">
        <f t="shared" si="72"/>
        <v/>
      </c>
      <c r="CB134" s="135" t="str">
        <f t="shared" si="73"/>
        <v/>
      </c>
      <c r="CC134" s="136" t="str">
        <f t="shared" si="74"/>
        <v/>
      </c>
      <c r="CD134" s="136" t="str">
        <f t="shared" si="75"/>
        <v/>
      </c>
      <c r="CE134" s="136" t="str">
        <f t="shared" si="76"/>
        <v/>
      </c>
      <c r="CF134" s="136" t="str">
        <f t="shared" si="77"/>
        <v/>
      </c>
      <c r="CG134" s="136" t="str">
        <f t="shared" si="78"/>
        <v/>
      </c>
      <c r="CH134" s="136" t="str">
        <f t="shared" si="79"/>
        <v/>
      </c>
      <c r="CI134" s="136" t="str">
        <f t="shared" si="80"/>
        <v/>
      </c>
      <c r="CJ134" s="136" t="str">
        <f t="shared" si="81"/>
        <v/>
      </c>
      <c r="CK134" s="137" t="str">
        <f t="shared" si="82"/>
        <v/>
      </c>
      <c r="CL134" s="135" t="str">
        <f t="shared" si="83"/>
        <v/>
      </c>
      <c r="CM134" s="136" t="str">
        <f t="shared" si="84"/>
        <v/>
      </c>
      <c r="CN134" s="136" t="str">
        <f t="shared" si="85"/>
        <v/>
      </c>
      <c r="CO134" s="137" t="str">
        <f t="shared" si="86"/>
        <v/>
      </c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</row>
    <row r="135" spans="1:106" ht="17.399999999999999" thickTop="1" thickBot="1" x14ac:dyDescent="0.45">
      <c r="A135" s="7">
        <v>130</v>
      </c>
      <c r="B135" s="10"/>
      <c r="C135" s="11"/>
      <c r="D135" s="11"/>
      <c r="E135" s="11"/>
      <c r="F135" s="11"/>
      <c r="G135" s="11"/>
      <c r="H135" s="11"/>
      <c r="I135" s="11"/>
      <c r="J135" s="11"/>
      <c r="K135" s="11"/>
      <c r="L135" s="10"/>
      <c r="M135" s="10"/>
      <c r="N135" s="10"/>
      <c r="O135" s="209" t="str">
        <f xml:space="preserve"> IF(ISBLANK(L135),"",VLOOKUP(L135,ComboValue!$E$3:$I$15,5,FALSE))</f>
        <v/>
      </c>
      <c r="P135" s="10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35" t="str">
        <f xml:space="preserve"> IF(ISBLANK(C135),"",VLOOKUP(C135,ComboValue!$B$2:$C$11,2,FALSE) &amp; ",") &amp; IF(ISBLANK(D135),"",VLOOKUP(D135,ComboValue!$B$2:$C$11,2,FALSE) &amp; ",") &amp; IF(ISBLANK(E135),"",VLOOKUP(E135,ComboValue!$B$2:$C$11,2,FALSE) &amp; ",") &amp; IF(ISBLANK(F135),"",VLOOKUP(F135,ComboValue!$B$2:$C$11,2,FALSE) &amp; ",") &amp; IF(ISBLANK(G135),"",VLOOKUP(G135,ComboValue!$B$2:$C$11,2,FALSE) &amp; ",") &amp; IF(ISBLANK(H135),"",VLOOKUP(H135,ComboValue!$B$2:$C$11,2,FALSE) &amp; ",") &amp; IF(ISBLANK(I135),"",VLOOKUP(I135,ComboValue!$B$2:$C$11,2,FALSE) &amp; ",") &amp; IF(ISBLANK(J135),"",VLOOKUP(J135,ComboValue!$B$2:$C$11,2,FALSE) &amp; ",") &amp; IF(ISBLANK(K135),"",VLOOKUP(K135,ComboValue!$B$2:$C$11,2,FALSE) &amp; ",")</f>
        <v/>
      </c>
      <c r="AV135" s="136" t="str">
        <f t="shared" ref="AV135:AV198" si="87">IF(ISNUMBER(SEARCH("04",AU135)),"Gaz_Nl","Tous_Nl")</f>
        <v>Tous_Nl</v>
      </c>
      <c r="AW135" s="136" t="str">
        <f>IF(ISBLANK(L135),"",VLOOKUP(L135,ComboValue!$E$2:$G$15,3,FALSE))</f>
        <v/>
      </c>
      <c r="AX135" s="136" t="str">
        <f>IF(ISBLANK(M135),"",VLOOKUP(M135,ComboValue!$K$2:$L$5,2,FALSE))</f>
        <v/>
      </c>
      <c r="AY135" s="161" t="str">
        <f>IF(ISBLANK(Q135),"",VLOOKUP(Q135,ComboValue!$N$2:$O$68,2,FALSE) &amp; ",") &amp; IF(ISBLANK(R135),"",VLOOKUP(R135,ComboValue!$N$2:$O$68,2,FALSE) &amp; ",") &amp; IF(ISBLANK(S135),"",VLOOKUP(S135,ComboValue!$N$2:$O$68,2,FALSE) &amp; ",") &amp; IF(ISBLANK(T135),"",VLOOKUP(T135,ComboValue!$N$2:$O$68,2,FALSE) &amp; ",") &amp; IF(ISBLANK(U135),"",VLOOKUP(U135,ComboValue!$N$2:$O$68,2,FALSE) &amp; ",") &amp; IF(ISBLANK(V135),"",VLOOKUP(V135,ComboValue!$N$2:$O$68,2,FALSE) &amp; ",") &amp; IF(ISBLANK(W135),"",VLOOKUP(W135,ComboValue!$N$2:$O$68,2,FALSE) &amp; ",") &amp; IF(ISBLANK(X135),"",VLOOKUP(X135,ComboValue!$N$2:$O$68,2,FALSE) &amp; ",") &amp; IF(ISBLANK(Y135),"",VLOOKUP(Y135,ComboValue!$N$2:$O$68,2,FALSE) &amp; ",") &amp; IF(ISBLANK(Z135),"",VLOOKUP(Z135,ComboValue!$N$2:$O$68,2,FALSE) &amp; ",") &amp; IF(ISBLANK(AA135),"",VLOOKUP(AA135,ComboValue!$N$2:$O$68,2,FALSE) &amp; ",") &amp; IF(ISBLANK(AB135),"",VLOOKUP(AB135,ComboValue!$N$2:$O$68,2,FALSE) &amp; ",") &amp; IF(ISBLANK(AC135),"",VLOOKUP(AC135,ComboValue!$N$2:$O$68,2,FALSE) &amp; ",") &amp; IF(ISBLANK(AD135),"",VLOOKUP(AD135,ComboValue!$N$2:$O$68,2,FALSE) &amp; ",") &amp; IF(ISBLANK(AE135),"",VLOOKUP(AE135,ComboValue!$N$2:$O$68,2,FALSE) &amp; ",") &amp; IF(ISBLANK(AF135),"",VLOOKUP(AF135,ComboValue!$N$2:$O$68,2,FALSE) &amp; ",") &amp; IF(ISBLANK(AG135),"",VLOOKUP(AG135,ComboValue!$N$2:$O$68,2,FALSE) &amp; ",") &amp; IF(ISBLANK(AH135),"",VLOOKUP(AH135,ComboValue!$N$2:$O$68,2,FALSE) &amp; ",") &amp; IF(ISBLANK(AI135),"",VLOOKUP(AI135,ComboValue!$N$2:$O$68,2,FALSE) &amp; ",") &amp; IF(ISBLANK(AJ135),"",VLOOKUP(AJ135,ComboValue!$N$2:$O$68,2,FALSE) &amp; ",") &amp; IF(ISBLANK(AK135),"",VLOOKUP(AK135,ComboValue!$N$2:$O$68,2,FALSE) &amp; ",") &amp; IF(ISBLANK(AL135),"",VLOOKUP(AL135,ComboValue!$N$2:$O$68,2,FALSE) &amp; ",") &amp; IF(ISBLANK(AM135),"",VLOOKUP(AM135,ComboValue!$N$2:$O$68,2,FALSE) &amp; ",") &amp; IF(ISBLANK(AN135),"",VLOOKUP(AN135,ComboValue!$N$2:$O$68,2,FALSE) &amp; ",") &amp; IF(ISBLANK(AO135),"",VLOOKUP(AO135,ComboValue!$N$2:$O$68,2,FALSE) &amp; ",") &amp; IF(ISBLANK(AP135),"",VLOOKUP(AP135,ComboValue!$N$2:$O$68,2,FALSE) &amp; ",") &amp; IF(ISBLANK(AQ135),"",VLOOKUP(AQ135,ComboValue!$N$2:$O$68,2,FALSE) &amp; ",") &amp; IF(ISBLANK(AR135),"",VLOOKUP(AR135,ComboValue!$N$2:$O$68,2,FALSE) &amp; ",") &amp; IF(ISBLANK(AS135),"",VLOOKUP(AS135,ComboValue!$N$2:$O$68,2,FALSE) &amp; ",") &amp; IF(ISBLANK(AT135),"",VLOOKUP(AT135,ComboValue!$N$2:$O$68,2,FALSE) &amp; ",")</f>
        <v/>
      </c>
      <c r="AZ135" s="162" t="str">
        <f t="shared" ref="AZ135:AZ198" si="88">IF(AND(ISNUMBER(SEARCH("04",AU135)),NOT(OR("D_01"=AW135,"D_02"=AW135,"D_03"=AW135))),"01,","") &amp; IF(OR(AND("D_01"=AW135,NOT("04"=AX135)),AND("D_02"=AW135,NOT("04"=AX135)),AND("D_03"=AW135,NOT("04"=AX135)),AND("D_04"=AW135,NOT("01"=AX135)),AND("D_05"=AW135,NOT("01"=AX135)),AND("D_06"=AW135,OR("04"=AX135,AX135="")),AND("D_07"=AW135,OR("04"=AX135,AX135="")),AND("D_08"=AW135,NOT("03"=AX135)),AND("D_09"=AW135,NOT("03"=AX135)),AND("D_10"=AW135,NOT("04"=AX135)),AND("D_11"=AW135,NOT("04"=AX135)),AND("D_12"=AW135,NOT("04"=AX135)),AND("D_13"=AW135,NOT("04"=AX135)),AND("D_14"=AW135,NOT("04"=AX135))),"02,","") &amp; IF(AND(OR(ISNUMBER(SEARCH("11",AY135)),ISNUMBER(SEARCH("12",AY135))),NOT("01"=AX135)),"03,","") &amp; IF(AND(ISNUMBER(SEARCH("13",AY135)),NOT("02"=AX135)),"04,","")</f>
        <v/>
      </c>
      <c r="BA135" s="120"/>
      <c r="BB135" s="135" t="str">
        <f t="shared" ref="BB135:BB198" si="89">IF(ISNUMBER(SEARCH("01",AU135)),N135,"")</f>
        <v/>
      </c>
      <c r="BC135" s="136" t="str">
        <f t="shared" ref="BC135:BC198" si="90">IF(ISNUMBER(SEARCH("02",AU135)),N135,"")</f>
        <v/>
      </c>
      <c r="BD135" s="136" t="str">
        <f t="shared" ref="BD135:BD198" si="91">IF(ISNUMBER(SEARCH("03",AU135)),N135,"")</f>
        <v/>
      </c>
      <c r="BE135" s="136" t="str">
        <f t="shared" ref="BE135:BE198" si="92">IF(ISNUMBER(SEARCH("04",AU135)),N135,"")</f>
        <v/>
      </c>
      <c r="BF135" s="136" t="str">
        <f t="shared" ref="BF135:BF198" si="93">IF(ISNUMBER(SEARCH("05",AU135)),N135,"")</f>
        <v/>
      </c>
      <c r="BG135" s="136" t="str">
        <f t="shared" ref="BG135:BG198" si="94">IF(ISNUMBER(SEARCH("06",AU135)),N135,"")</f>
        <v/>
      </c>
      <c r="BH135" s="136" t="str">
        <f t="shared" ref="BH135:BH198" si="95">IF(ISNUMBER(SEARCH("07",AU135)),N135,"")</f>
        <v/>
      </c>
      <c r="BI135" s="136" t="str">
        <f t="shared" ref="BI135:BI198" si="96">IF(ISNUMBER(SEARCH("08",AU135)),N135,"")</f>
        <v/>
      </c>
      <c r="BJ135" s="136" t="str">
        <f t="shared" ref="BJ135:BJ198" si="97">IF(ISNUMBER(SEARCH("09",AU135)),N135,"")</f>
        <v/>
      </c>
      <c r="BK135" s="136" t="str">
        <f t="shared" ref="BK135:BK198" si="98">IF(ISNUMBER(SEARCH("10",AU135)),N135,"")</f>
        <v/>
      </c>
      <c r="BL135" s="136" t="str">
        <f t="shared" ref="BL135:BL198" si="99">IF(AW135="D_01",N135,"")</f>
        <v/>
      </c>
      <c r="BM135" s="136" t="str">
        <f t="shared" ref="BM135:BM198" si="100">IF(AW135="D_02",N135,"")</f>
        <v/>
      </c>
      <c r="BN135" s="136" t="str">
        <f t="shared" ref="BN135:BN198" si="101">IF(AW135="D_03",N135,"")</f>
        <v/>
      </c>
      <c r="BO135" s="136" t="str">
        <f t="shared" ref="BO135:BO198" si="102">IF(AND(OR(AW135="D_04",AW135="D_06"),AX135="01"),N135,"")</f>
        <v/>
      </c>
      <c r="BP135" s="136" t="str">
        <f t="shared" ref="BP135:BP198" si="103">IF(AND(OR(AW135="D_05",AW135="D_07"),AX135="01"),N135,"")</f>
        <v/>
      </c>
      <c r="BQ135" s="136" t="str">
        <f t="shared" ref="BQ135:BQ198" si="104">IF(AND(AW135="D_06",AX135="02"),N135,"")</f>
        <v/>
      </c>
      <c r="BR135" s="136" t="str">
        <f t="shared" ref="BR135:BR198" si="105">IF(AND(AW135="D_07",AX135="02"),N135,"")</f>
        <v/>
      </c>
      <c r="BS135" s="136" t="str">
        <f t="shared" ref="BS135:BS198" si="106">IF(AND(OR(AW135="D_06",AW135="D_08"),AX135="03"),N135,"")</f>
        <v/>
      </c>
      <c r="BT135" s="136" t="str">
        <f t="shared" ref="BT135:BT198" si="107">IF(AND(OR(AW135="D_07",AW135="D_09"),AX135="03"),N135,"")</f>
        <v/>
      </c>
      <c r="BU135" s="136" t="str">
        <f t="shared" ref="BU135:BU198" si="108">IF(AW135="D_10",N135,"")</f>
        <v/>
      </c>
      <c r="BV135" s="136" t="str">
        <f t="shared" ref="BV135:BV198" si="109">IF(AW135="D_11",N135,"")</f>
        <v/>
      </c>
      <c r="BW135" s="136" t="str">
        <f t="shared" ref="BW135:BW198" si="110">IF(AW135="D_12",N135,"")</f>
        <v/>
      </c>
      <c r="BX135" s="136" t="str">
        <f t="shared" ref="BX135:BX198" si="111">IF(AW135="D_13",N135,"")</f>
        <v/>
      </c>
      <c r="BY135" s="136" t="str">
        <f t="shared" ref="BY135:BY198" si="112">IF(AND(AW135="D_14",OR(ISNUMBER(SEARCH("34",AY135)),ISNUMBER(SEARCH("35",AY135)),ISNUMBER(SEARCH("38",AY135)),ISNUMBER(SEARCH("40",AY135)),ISNUMBER(SEARCH("41",AY135)),ISNUMBER(SEARCH("42",AY135)),ISNUMBER(SEARCH("43",AY135)),ISNUMBER(SEARCH("46",AY135)),ISNUMBER(SEARCH("47",AY135)),ISNUMBER(SEARCH("48",AY135)),ISNUMBER(SEARCH("53",AY135)),ISNUMBER(SEARCH("55",AY135)),ISNUMBER(SEARCH("58",AY135)))),N135-IF(ISNUMBER(BZ135),BZ135,0),"")</f>
        <v/>
      </c>
      <c r="BZ135" s="136" t="str">
        <f t="shared" ref="BZ135:BZ198" si="113">IF(AND(AW135="D_14",OR(ISNUMBER(SEARCH("01",AY135)),ISNUMBER(SEARCH("02",AY135)),ISNUMBER(SEARCH("03",AY135)),ISNUMBER(SEARCH("04",AY135)),ISNUMBER(SEARCH("05",AY135)),ISNUMBER(SEARCH("06",AY135)),ISNUMBER(SEARCH("07",AY135)),ISNUMBER(SEARCH("08",AY135)),ISNUMBER(SEARCH("09",AY135)),ISNUMBER(SEARCH("10",AY135)),ISNUMBER(SEARCH("11",AY135)),ISNUMBER(SEARCH("12",AY135)),ISNUMBER(SEARCH("13",AY135)),ISNUMBER(SEARCH("14",AY135)),ISNUMBER(SEARCH("15",AY135)),ISNUMBER(SEARCH("16",AY135)),ISNUMBER(SEARCH("17",AY135)),ISNUMBER(SEARCH("18",AY135)),ISNUMBER(SEARCH("19",AY135)),ISNUMBER(SEARCH("20",AY135)),ISNUMBER(SEARCH("21",AY135)),ISNUMBER(SEARCH("22",AY135)),ISNUMBER(SEARCH("23",AY135)),ISNUMBER(SEARCH("24",AY135)),ISNUMBER(SEARCH("25",AY135)),ISNUMBER(SEARCH("26",AY135)),ISNUMBER(SEARCH("27",AY135)),ISNUMBER(SEARCH("28",AY135)),ISNUMBER(SEARCH("29",AY135)),ISNUMBER(SEARCH("30",AY135)),ISNUMBER(SEARCH("31",AY135)),ISNUMBER(SEARCH("32",AY135)),ISNUMBER(SEARCH("33",AY135)),ISNUMBER(SEARCH("36",AY135)),ISNUMBER(SEARCH("37",AY135)),ISNUMBER(SEARCH("39",AY135)),ISNUMBER(SEARCH("44",AY135)),ISNUMBER(SEARCH("45",AY135)),ISNUMBER(SEARCH("49",AY135)),ISNUMBER(SEARCH("50",AY135)),ISNUMBER(SEARCH("51",AY135)),ISNUMBER(SEARCH("52",AY135)),ISNUMBER(SEARCH("54",AY135)),ISNUMBER(SEARCH("56",AY135)),ISNUMBER(SEARCH("57",AY135)),ISNUMBER(SEARCH("59",AY135)),ISNUMBER(SEARCH("60",AY135)),ISNUMBER(SEARCH("61",AY135)),ISNUMBER(SEARCH("62",AY135)),ISNUMBER(SEARCH("63",AY135)),ISNUMBER(SEARCH("64",AY135)),ISNUMBER(SEARCH("65",AY135)),ISNUMBER(SEARCH("66",AY135)))),N135,"")</f>
        <v/>
      </c>
      <c r="CA135" s="137" t="str">
        <f t="shared" ref="CA135:CA198" si="114">IF(OR(ISNUMBER(SEARCH("44",AY135)),ISNUMBER(SEARCH("45",AY135)),ISNUMBER(SEARCH("46",AY135)),ISNUMBER(SEARCH("47",AY135)),ISNUMBER(SEARCH("50",AY135)),ISNUMBER(SEARCH("51",AY135)),ISNUMBER(SEARCH("52",AY135)),ISNUMBER(SEARCH("53",AY135)),ISNUMBER(SEARCH("54",AY135)),ISNUMBER(SEARCH("55",AY135)),ISNUMBER(SEARCH("56",AY135)),ISNUMBER(SEARCH("57",AY135)),ISNUMBER(SEARCH("59",AY135))),A135 &amp; ",","")</f>
        <v/>
      </c>
      <c r="CB135" s="135" t="str">
        <f t="shared" ref="CB135:CB198" si="115">IF(ISNUMBER(SEARCH("01",AU135)),A135 &amp; ",","")</f>
        <v/>
      </c>
      <c r="CC135" s="136" t="str">
        <f t="shared" ref="CC135:CC198" si="116">IF(ISNUMBER(SEARCH("02",AU135)),A135 &amp; ",","")</f>
        <v/>
      </c>
      <c r="CD135" s="136" t="str">
        <f t="shared" ref="CD135:CD198" si="117">IF(ISNUMBER(SEARCH("03",AU135)),A135 &amp; ",","")</f>
        <v/>
      </c>
      <c r="CE135" s="136" t="str">
        <f t="shared" ref="CE135:CE198" si="118">IF(ISNUMBER(SEARCH("04",AU135)),A135 &amp; ",","")</f>
        <v/>
      </c>
      <c r="CF135" s="136" t="str">
        <f t="shared" ref="CF135:CF198" si="119">IF(ISNUMBER(SEARCH("05",AU135)),A135 &amp; ",","")</f>
        <v/>
      </c>
      <c r="CG135" s="136" t="str">
        <f t="shared" ref="CG135:CG198" si="120">IF(ISNUMBER(SEARCH("06",AU135)),A135 &amp; ",","")</f>
        <v/>
      </c>
      <c r="CH135" s="136" t="str">
        <f t="shared" ref="CH135:CH198" si="121">IF(ISNUMBER(SEARCH("07",AU135)),A135 &amp; ",","")</f>
        <v/>
      </c>
      <c r="CI135" s="136" t="str">
        <f t="shared" ref="CI135:CI198" si="122">IF(ISNUMBER(SEARCH("08",AU135)),A135 &amp; ",","")</f>
        <v/>
      </c>
      <c r="CJ135" s="136" t="str">
        <f t="shared" ref="CJ135:CJ198" si="123">IF(ISNUMBER(SEARCH("09",AU135)),A135 &amp; ",","")</f>
        <v/>
      </c>
      <c r="CK135" s="137" t="str">
        <f t="shared" ref="CK135:CK198" si="124">IF(ISNUMBER(SEARCH("10",AU135)),A135 &amp; ",","")</f>
        <v/>
      </c>
      <c r="CL135" s="135" t="str">
        <f t="shared" si="83"/>
        <v/>
      </c>
      <c r="CM135" s="136" t="str">
        <f t="shared" si="84"/>
        <v/>
      </c>
      <c r="CN135" s="136" t="str">
        <f t="shared" si="85"/>
        <v/>
      </c>
      <c r="CO135" s="137" t="str">
        <f t="shared" si="86"/>
        <v/>
      </c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</row>
    <row r="136" spans="1:106" ht="17.399999999999999" thickTop="1" thickBot="1" x14ac:dyDescent="0.45">
      <c r="A136" s="7">
        <v>131</v>
      </c>
      <c r="B136" s="10"/>
      <c r="C136" s="11"/>
      <c r="D136" s="11"/>
      <c r="E136" s="11"/>
      <c r="F136" s="11"/>
      <c r="G136" s="11"/>
      <c r="H136" s="11"/>
      <c r="I136" s="11"/>
      <c r="J136" s="11"/>
      <c r="K136" s="11"/>
      <c r="L136" s="10"/>
      <c r="M136" s="10"/>
      <c r="N136" s="10"/>
      <c r="O136" s="209" t="str">
        <f xml:space="preserve"> IF(ISBLANK(L136),"",VLOOKUP(L136,ComboValue!$E$3:$I$15,5,FALSE))</f>
        <v/>
      </c>
      <c r="P136" s="10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35" t="str">
        <f xml:space="preserve"> IF(ISBLANK(C136),"",VLOOKUP(C136,ComboValue!$B$2:$C$11,2,FALSE) &amp; ",") &amp; IF(ISBLANK(D136),"",VLOOKUP(D136,ComboValue!$B$2:$C$11,2,FALSE) &amp; ",") &amp; IF(ISBLANK(E136),"",VLOOKUP(E136,ComboValue!$B$2:$C$11,2,FALSE) &amp; ",") &amp; IF(ISBLANK(F136),"",VLOOKUP(F136,ComboValue!$B$2:$C$11,2,FALSE) &amp; ",") &amp; IF(ISBLANK(G136),"",VLOOKUP(G136,ComboValue!$B$2:$C$11,2,FALSE) &amp; ",") &amp; IF(ISBLANK(H136),"",VLOOKUP(H136,ComboValue!$B$2:$C$11,2,FALSE) &amp; ",") &amp; IF(ISBLANK(I136),"",VLOOKUP(I136,ComboValue!$B$2:$C$11,2,FALSE) &amp; ",") &amp; IF(ISBLANK(J136),"",VLOOKUP(J136,ComboValue!$B$2:$C$11,2,FALSE) &amp; ",") &amp; IF(ISBLANK(K136),"",VLOOKUP(K136,ComboValue!$B$2:$C$11,2,FALSE) &amp; ",")</f>
        <v/>
      </c>
      <c r="AV136" s="136" t="str">
        <f t="shared" si="87"/>
        <v>Tous_Nl</v>
      </c>
      <c r="AW136" s="136" t="str">
        <f>IF(ISBLANK(L136),"",VLOOKUP(L136,ComboValue!$E$2:$G$15,3,FALSE))</f>
        <v/>
      </c>
      <c r="AX136" s="136" t="str">
        <f>IF(ISBLANK(M136),"",VLOOKUP(M136,ComboValue!$K$2:$L$5,2,FALSE))</f>
        <v/>
      </c>
      <c r="AY136" s="161" t="str">
        <f>IF(ISBLANK(Q136),"",VLOOKUP(Q136,ComboValue!$N$2:$O$68,2,FALSE) &amp; ",") &amp; IF(ISBLANK(R136),"",VLOOKUP(R136,ComboValue!$N$2:$O$68,2,FALSE) &amp; ",") &amp; IF(ISBLANK(S136),"",VLOOKUP(S136,ComboValue!$N$2:$O$68,2,FALSE) &amp; ",") &amp; IF(ISBLANK(T136),"",VLOOKUP(T136,ComboValue!$N$2:$O$68,2,FALSE) &amp; ",") &amp; IF(ISBLANK(U136),"",VLOOKUP(U136,ComboValue!$N$2:$O$68,2,FALSE) &amp; ",") &amp; IF(ISBLANK(V136),"",VLOOKUP(V136,ComboValue!$N$2:$O$68,2,FALSE) &amp; ",") &amp; IF(ISBLANK(W136),"",VLOOKUP(W136,ComboValue!$N$2:$O$68,2,FALSE) &amp; ",") &amp; IF(ISBLANK(X136),"",VLOOKUP(X136,ComboValue!$N$2:$O$68,2,FALSE) &amp; ",") &amp; IF(ISBLANK(Y136),"",VLOOKUP(Y136,ComboValue!$N$2:$O$68,2,FALSE) &amp; ",") &amp; IF(ISBLANK(Z136),"",VLOOKUP(Z136,ComboValue!$N$2:$O$68,2,FALSE) &amp; ",") &amp; IF(ISBLANK(AA136),"",VLOOKUP(AA136,ComboValue!$N$2:$O$68,2,FALSE) &amp; ",") &amp; IF(ISBLANK(AB136),"",VLOOKUP(AB136,ComboValue!$N$2:$O$68,2,FALSE) &amp; ",") &amp; IF(ISBLANK(AC136),"",VLOOKUP(AC136,ComboValue!$N$2:$O$68,2,FALSE) &amp; ",") &amp; IF(ISBLANK(AD136),"",VLOOKUP(AD136,ComboValue!$N$2:$O$68,2,FALSE) &amp; ",") &amp; IF(ISBLANK(AE136),"",VLOOKUP(AE136,ComboValue!$N$2:$O$68,2,FALSE) &amp; ",") &amp; IF(ISBLANK(AF136),"",VLOOKUP(AF136,ComboValue!$N$2:$O$68,2,FALSE) &amp; ",") &amp; IF(ISBLANK(AG136),"",VLOOKUP(AG136,ComboValue!$N$2:$O$68,2,FALSE) &amp; ",") &amp; IF(ISBLANK(AH136),"",VLOOKUP(AH136,ComboValue!$N$2:$O$68,2,FALSE) &amp; ",") &amp; IF(ISBLANK(AI136),"",VLOOKUP(AI136,ComboValue!$N$2:$O$68,2,FALSE) &amp; ",") &amp; IF(ISBLANK(AJ136),"",VLOOKUP(AJ136,ComboValue!$N$2:$O$68,2,FALSE) &amp; ",") &amp; IF(ISBLANK(AK136),"",VLOOKUP(AK136,ComboValue!$N$2:$O$68,2,FALSE) &amp; ",") &amp; IF(ISBLANK(AL136),"",VLOOKUP(AL136,ComboValue!$N$2:$O$68,2,FALSE) &amp; ",") &amp; IF(ISBLANK(AM136),"",VLOOKUP(AM136,ComboValue!$N$2:$O$68,2,FALSE) &amp; ",") &amp; IF(ISBLANK(AN136),"",VLOOKUP(AN136,ComboValue!$N$2:$O$68,2,FALSE) &amp; ",") &amp; IF(ISBLANK(AO136),"",VLOOKUP(AO136,ComboValue!$N$2:$O$68,2,FALSE) &amp; ",") &amp; IF(ISBLANK(AP136),"",VLOOKUP(AP136,ComboValue!$N$2:$O$68,2,FALSE) &amp; ",") &amp; IF(ISBLANK(AQ136),"",VLOOKUP(AQ136,ComboValue!$N$2:$O$68,2,FALSE) &amp; ",") &amp; IF(ISBLANK(AR136),"",VLOOKUP(AR136,ComboValue!$N$2:$O$68,2,FALSE) &amp; ",") &amp; IF(ISBLANK(AS136),"",VLOOKUP(AS136,ComboValue!$N$2:$O$68,2,FALSE) &amp; ",") &amp; IF(ISBLANK(AT136),"",VLOOKUP(AT136,ComboValue!$N$2:$O$68,2,FALSE) &amp; ",")</f>
        <v/>
      </c>
      <c r="AZ136" s="162" t="str">
        <f t="shared" si="88"/>
        <v/>
      </c>
      <c r="BA136" s="120"/>
      <c r="BB136" s="135" t="str">
        <f t="shared" si="89"/>
        <v/>
      </c>
      <c r="BC136" s="136" t="str">
        <f t="shared" si="90"/>
        <v/>
      </c>
      <c r="BD136" s="136" t="str">
        <f t="shared" si="91"/>
        <v/>
      </c>
      <c r="BE136" s="136" t="str">
        <f t="shared" si="92"/>
        <v/>
      </c>
      <c r="BF136" s="136" t="str">
        <f t="shared" si="93"/>
        <v/>
      </c>
      <c r="BG136" s="136" t="str">
        <f t="shared" si="94"/>
        <v/>
      </c>
      <c r="BH136" s="136" t="str">
        <f t="shared" si="95"/>
        <v/>
      </c>
      <c r="BI136" s="136" t="str">
        <f t="shared" si="96"/>
        <v/>
      </c>
      <c r="BJ136" s="136" t="str">
        <f t="shared" si="97"/>
        <v/>
      </c>
      <c r="BK136" s="136" t="str">
        <f t="shared" si="98"/>
        <v/>
      </c>
      <c r="BL136" s="136" t="str">
        <f t="shared" si="99"/>
        <v/>
      </c>
      <c r="BM136" s="136" t="str">
        <f t="shared" si="100"/>
        <v/>
      </c>
      <c r="BN136" s="136" t="str">
        <f t="shared" si="101"/>
        <v/>
      </c>
      <c r="BO136" s="136" t="str">
        <f t="shared" si="102"/>
        <v/>
      </c>
      <c r="BP136" s="136" t="str">
        <f t="shared" si="103"/>
        <v/>
      </c>
      <c r="BQ136" s="136" t="str">
        <f t="shared" si="104"/>
        <v/>
      </c>
      <c r="BR136" s="136" t="str">
        <f t="shared" si="105"/>
        <v/>
      </c>
      <c r="BS136" s="136" t="str">
        <f t="shared" si="106"/>
        <v/>
      </c>
      <c r="BT136" s="136" t="str">
        <f t="shared" si="107"/>
        <v/>
      </c>
      <c r="BU136" s="136" t="str">
        <f t="shared" si="108"/>
        <v/>
      </c>
      <c r="BV136" s="136" t="str">
        <f t="shared" si="109"/>
        <v/>
      </c>
      <c r="BW136" s="136" t="str">
        <f t="shared" si="110"/>
        <v/>
      </c>
      <c r="BX136" s="136" t="str">
        <f t="shared" si="111"/>
        <v/>
      </c>
      <c r="BY136" s="136" t="str">
        <f t="shared" si="112"/>
        <v/>
      </c>
      <c r="BZ136" s="136" t="str">
        <f t="shared" si="113"/>
        <v/>
      </c>
      <c r="CA136" s="137" t="str">
        <f t="shared" si="114"/>
        <v/>
      </c>
      <c r="CB136" s="135" t="str">
        <f t="shared" si="115"/>
        <v/>
      </c>
      <c r="CC136" s="136" t="str">
        <f t="shared" si="116"/>
        <v/>
      </c>
      <c r="CD136" s="136" t="str">
        <f t="shared" si="117"/>
        <v/>
      </c>
      <c r="CE136" s="136" t="str">
        <f t="shared" si="118"/>
        <v/>
      </c>
      <c r="CF136" s="136" t="str">
        <f t="shared" si="119"/>
        <v/>
      </c>
      <c r="CG136" s="136" t="str">
        <f t="shared" si="120"/>
        <v/>
      </c>
      <c r="CH136" s="136" t="str">
        <f t="shared" si="121"/>
        <v/>
      </c>
      <c r="CI136" s="136" t="str">
        <f t="shared" si="122"/>
        <v/>
      </c>
      <c r="CJ136" s="136" t="str">
        <f t="shared" si="123"/>
        <v/>
      </c>
      <c r="CK136" s="137" t="str">
        <f t="shared" si="124"/>
        <v/>
      </c>
      <c r="CL136" s="135" t="str">
        <f t="shared" ref="CL136:CL199" si="125">IF(ISNUMBER(SEARCH("01",AZ136)),A136 &amp; ",","")</f>
        <v/>
      </c>
      <c r="CM136" s="136" t="str">
        <f t="shared" ref="CM136:CM199" si="126">IF(ISNUMBER(SEARCH("02",AZ136)),A136 &amp; ",","")</f>
        <v/>
      </c>
      <c r="CN136" s="136" t="str">
        <f t="shared" ref="CN136:CN199" si="127">IF(ISNUMBER(SEARCH("03",AZ136)),A136 &amp; ",","")</f>
        <v/>
      </c>
      <c r="CO136" s="137" t="str">
        <f t="shared" ref="CO136:CO199" si="128">IF(ISNUMBER(SEARCH("04",AZ136)),A136 &amp; ",","")</f>
        <v/>
      </c>
      <c r="CP136" s="120"/>
      <c r="CQ136" s="120"/>
      <c r="CR136" s="120"/>
      <c r="CS136" s="120"/>
      <c r="CT136" s="120"/>
      <c r="CU136" s="120"/>
      <c r="CV136" s="120"/>
      <c r="CW136" s="120"/>
      <c r="CX136" s="120"/>
      <c r="CY136" s="120"/>
      <c r="CZ136" s="120"/>
      <c r="DA136" s="120"/>
      <c r="DB136" s="120"/>
    </row>
    <row r="137" spans="1:106" ht="17.399999999999999" thickTop="1" thickBot="1" x14ac:dyDescent="0.45">
      <c r="A137" s="7">
        <v>132</v>
      </c>
      <c r="B137" s="10"/>
      <c r="C137" s="11"/>
      <c r="D137" s="11"/>
      <c r="E137" s="11"/>
      <c r="F137" s="11"/>
      <c r="G137" s="11"/>
      <c r="H137" s="11"/>
      <c r="I137" s="11"/>
      <c r="J137" s="11"/>
      <c r="K137" s="11"/>
      <c r="L137" s="10"/>
      <c r="M137" s="10"/>
      <c r="N137" s="10"/>
      <c r="O137" s="209" t="str">
        <f xml:space="preserve"> IF(ISBLANK(L137),"",VLOOKUP(L137,ComboValue!$E$3:$I$15,5,FALSE))</f>
        <v/>
      </c>
      <c r="P137" s="10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35" t="str">
        <f xml:space="preserve"> IF(ISBLANK(C137),"",VLOOKUP(C137,ComboValue!$B$2:$C$11,2,FALSE) &amp; ",") &amp; IF(ISBLANK(D137),"",VLOOKUP(D137,ComboValue!$B$2:$C$11,2,FALSE) &amp; ",") &amp; IF(ISBLANK(E137),"",VLOOKUP(E137,ComboValue!$B$2:$C$11,2,FALSE) &amp; ",") &amp; IF(ISBLANK(F137),"",VLOOKUP(F137,ComboValue!$B$2:$C$11,2,FALSE) &amp; ",") &amp; IF(ISBLANK(G137),"",VLOOKUP(G137,ComboValue!$B$2:$C$11,2,FALSE) &amp; ",") &amp; IF(ISBLANK(H137),"",VLOOKUP(H137,ComboValue!$B$2:$C$11,2,FALSE) &amp; ",") &amp; IF(ISBLANK(I137),"",VLOOKUP(I137,ComboValue!$B$2:$C$11,2,FALSE) &amp; ",") &amp; IF(ISBLANK(J137),"",VLOOKUP(J137,ComboValue!$B$2:$C$11,2,FALSE) &amp; ",") &amp; IF(ISBLANK(K137),"",VLOOKUP(K137,ComboValue!$B$2:$C$11,2,FALSE) &amp; ",")</f>
        <v/>
      </c>
      <c r="AV137" s="136" t="str">
        <f t="shared" si="87"/>
        <v>Tous_Nl</v>
      </c>
      <c r="AW137" s="136" t="str">
        <f>IF(ISBLANK(L137),"",VLOOKUP(L137,ComboValue!$E$2:$G$15,3,FALSE))</f>
        <v/>
      </c>
      <c r="AX137" s="136" t="str">
        <f>IF(ISBLANK(M137),"",VLOOKUP(M137,ComboValue!$K$2:$L$5,2,FALSE))</f>
        <v/>
      </c>
      <c r="AY137" s="161" t="str">
        <f>IF(ISBLANK(Q137),"",VLOOKUP(Q137,ComboValue!$N$2:$O$68,2,FALSE) &amp; ",") &amp; IF(ISBLANK(R137),"",VLOOKUP(R137,ComboValue!$N$2:$O$68,2,FALSE) &amp; ",") &amp; IF(ISBLANK(S137),"",VLOOKUP(S137,ComboValue!$N$2:$O$68,2,FALSE) &amp; ",") &amp; IF(ISBLANK(T137),"",VLOOKUP(T137,ComboValue!$N$2:$O$68,2,FALSE) &amp; ",") &amp; IF(ISBLANK(U137),"",VLOOKUP(U137,ComboValue!$N$2:$O$68,2,FALSE) &amp; ",") &amp; IF(ISBLANK(V137),"",VLOOKUP(V137,ComboValue!$N$2:$O$68,2,FALSE) &amp; ",") &amp; IF(ISBLANK(W137),"",VLOOKUP(W137,ComboValue!$N$2:$O$68,2,FALSE) &amp; ",") &amp; IF(ISBLANK(X137),"",VLOOKUP(X137,ComboValue!$N$2:$O$68,2,FALSE) &amp; ",") &amp; IF(ISBLANK(Y137),"",VLOOKUP(Y137,ComboValue!$N$2:$O$68,2,FALSE) &amp; ",") &amp; IF(ISBLANK(Z137),"",VLOOKUP(Z137,ComboValue!$N$2:$O$68,2,FALSE) &amp; ",") &amp; IF(ISBLANK(AA137),"",VLOOKUP(AA137,ComboValue!$N$2:$O$68,2,FALSE) &amp; ",") &amp; IF(ISBLANK(AB137),"",VLOOKUP(AB137,ComboValue!$N$2:$O$68,2,FALSE) &amp; ",") &amp; IF(ISBLANK(AC137),"",VLOOKUP(AC137,ComboValue!$N$2:$O$68,2,FALSE) &amp; ",") &amp; IF(ISBLANK(AD137),"",VLOOKUP(AD137,ComboValue!$N$2:$O$68,2,FALSE) &amp; ",") &amp; IF(ISBLANK(AE137),"",VLOOKUP(AE137,ComboValue!$N$2:$O$68,2,FALSE) &amp; ",") &amp; IF(ISBLANK(AF137),"",VLOOKUP(AF137,ComboValue!$N$2:$O$68,2,FALSE) &amp; ",") &amp; IF(ISBLANK(AG137),"",VLOOKUP(AG137,ComboValue!$N$2:$O$68,2,FALSE) &amp; ",") &amp; IF(ISBLANK(AH137),"",VLOOKUP(AH137,ComboValue!$N$2:$O$68,2,FALSE) &amp; ",") &amp; IF(ISBLANK(AI137),"",VLOOKUP(AI137,ComboValue!$N$2:$O$68,2,FALSE) &amp; ",") &amp; IF(ISBLANK(AJ137),"",VLOOKUP(AJ137,ComboValue!$N$2:$O$68,2,FALSE) &amp; ",") &amp; IF(ISBLANK(AK137),"",VLOOKUP(AK137,ComboValue!$N$2:$O$68,2,FALSE) &amp; ",") &amp; IF(ISBLANK(AL137),"",VLOOKUP(AL137,ComboValue!$N$2:$O$68,2,FALSE) &amp; ",") &amp; IF(ISBLANK(AM137),"",VLOOKUP(AM137,ComboValue!$N$2:$O$68,2,FALSE) &amp; ",") &amp; IF(ISBLANK(AN137),"",VLOOKUP(AN137,ComboValue!$N$2:$O$68,2,FALSE) &amp; ",") &amp; IF(ISBLANK(AO137),"",VLOOKUP(AO137,ComboValue!$N$2:$O$68,2,FALSE) &amp; ",") &amp; IF(ISBLANK(AP137),"",VLOOKUP(AP137,ComboValue!$N$2:$O$68,2,FALSE) &amp; ",") &amp; IF(ISBLANK(AQ137),"",VLOOKUP(AQ137,ComboValue!$N$2:$O$68,2,FALSE) &amp; ",") &amp; IF(ISBLANK(AR137),"",VLOOKUP(AR137,ComboValue!$N$2:$O$68,2,FALSE) &amp; ",") &amp; IF(ISBLANK(AS137),"",VLOOKUP(AS137,ComboValue!$N$2:$O$68,2,FALSE) &amp; ",") &amp; IF(ISBLANK(AT137),"",VLOOKUP(AT137,ComboValue!$N$2:$O$68,2,FALSE) &amp; ",")</f>
        <v/>
      </c>
      <c r="AZ137" s="162" t="str">
        <f t="shared" si="88"/>
        <v/>
      </c>
      <c r="BA137" s="120"/>
      <c r="BB137" s="135" t="str">
        <f t="shared" si="89"/>
        <v/>
      </c>
      <c r="BC137" s="136" t="str">
        <f t="shared" si="90"/>
        <v/>
      </c>
      <c r="BD137" s="136" t="str">
        <f t="shared" si="91"/>
        <v/>
      </c>
      <c r="BE137" s="136" t="str">
        <f t="shared" si="92"/>
        <v/>
      </c>
      <c r="BF137" s="136" t="str">
        <f t="shared" si="93"/>
        <v/>
      </c>
      <c r="BG137" s="136" t="str">
        <f t="shared" si="94"/>
        <v/>
      </c>
      <c r="BH137" s="136" t="str">
        <f t="shared" si="95"/>
        <v/>
      </c>
      <c r="BI137" s="136" t="str">
        <f t="shared" si="96"/>
        <v/>
      </c>
      <c r="BJ137" s="136" t="str">
        <f t="shared" si="97"/>
        <v/>
      </c>
      <c r="BK137" s="136" t="str">
        <f t="shared" si="98"/>
        <v/>
      </c>
      <c r="BL137" s="136" t="str">
        <f t="shared" si="99"/>
        <v/>
      </c>
      <c r="BM137" s="136" t="str">
        <f t="shared" si="100"/>
        <v/>
      </c>
      <c r="BN137" s="136" t="str">
        <f t="shared" si="101"/>
        <v/>
      </c>
      <c r="BO137" s="136" t="str">
        <f t="shared" si="102"/>
        <v/>
      </c>
      <c r="BP137" s="136" t="str">
        <f t="shared" si="103"/>
        <v/>
      </c>
      <c r="BQ137" s="136" t="str">
        <f t="shared" si="104"/>
        <v/>
      </c>
      <c r="BR137" s="136" t="str">
        <f t="shared" si="105"/>
        <v/>
      </c>
      <c r="BS137" s="136" t="str">
        <f t="shared" si="106"/>
        <v/>
      </c>
      <c r="BT137" s="136" t="str">
        <f t="shared" si="107"/>
        <v/>
      </c>
      <c r="BU137" s="136" t="str">
        <f t="shared" si="108"/>
        <v/>
      </c>
      <c r="BV137" s="136" t="str">
        <f t="shared" si="109"/>
        <v/>
      </c>
      <c r="BW137" s="136" t="str">
        <f t="shared" si="110"/>
        <v/>
      </c>
      <c r="BX137" s="136" t="str">
        <f t="shared" si="111"/>
        <v/>
      </c>
      <c r="BY137" s="136" t="str">
        <f t="shared" si="112"/>
        <v/>
      </c>
      <c r="BZ137" s="136" t="str">
        <f t="shared" si="113"/>
        <v/>
      </c>
      <c r="CA137" s="137" t="str">
        <f t="shared" si="114"/>
        <v/>
      </c>
      <c r="CB137" s="135" t="str">
        <f t="shared" si="115"/>
        <v/>
      </c>
      <c r="CC137" s="136" t="str">
        <f t="shared" si="116"/>
        <v/>
      </c>
      <c r="CD137" s="136" t="str">
        <f t="shared" si="117"/>
        <v/>
      </c>
      <c r="CE137" s="136" t="str">
        <f t="shared" si="118"/>
        <v/>
      </c>
      <c r="CF137" s="136" t="str">
        <f t="shared" si="119"/>
        <v/>
      </c>
      <c r="CG137" s="136" t="str">
        <f t="shared" si="120"/>
        <v/>
      </c>
      <c r="CH137" s="136" t="str">
        <f t="shared" si="121"/>
        <v/>
      </c>
      <c r="CI137" s="136" t="str">
        <f t="shared" si="122"/>
        <v/>
      </c>
      <c r="CJ137" s="136" t="str">
        <f t="shared" si="123"/>
        <v/>
      </c>
      <c r="CK137" s="137" t="str">
        <f t="shared" si="124"/>
        <v/>
      </c>
      <c r="CL137" s="135" t="str">
        <f t="shared" si="125"/>
        <v/>
      </c>
      <c r="CM137" s="136" t="str">
        <f t="shared" si="126"/>
        <v/>
      </c>
      <c r="CN137" s="136" t="str">
        <f t="shared" si="127"/>
        <v/>
      </c>
      <c r="CO137" s="137" t="str">
        <f t="shared" si="128"/>
        <v/>
      </c>
      <c r="CP137" s="120"/>
      <c r="CQ137" s="120"/>
      <c r="CR137" s="120"/>
      <c r="CS137" s="120"/>
      <c r="CT137" s="120"/>
      <c r="CU137" s="120"/>
      <c r="CV137" s="120"/>
      <c r="CW137" s="120"/>
      <c r="CX137" s="120"/>
      <c r="CY137" s="120"/>
      <c r="CZ137" s="120"/>
      <c r="DA137" s="120"/>
      <c r="DB137" s="120"/>
    </row>
    <row r="138" spans="1:106" ht="17.399999999999999" thickTop="1" thickBot="1" x14ac:dyDescent="0.45">
      <c r="A138" s="7">
        <v>133</v>
      </c>
      <c r="B138" s="10"/>
      <c r="C138" s="11"/>
      <c r="D138" s="11"/>
      <c r="E138" s="11"/>
      <c r="F138" s="11"/>
      <c r="G138" s="11"/>
      <c r="H138" s="11"/>
      <c r="I138" s="11"/>
      <c r="J138" s="11"/>
      <c r="K138" s="11"/>
      <c r="L138" s="10"/>
      <c r="M138" s="10"/>
      <c r="N138" s="10"/>
      <c r="O138" s="209" t="str">
        <f xml:space="preserve"> IF(ISBLANK(L138),"",VLOOKUP(L138,ComboValue!$E$3:$I$15,5,FALSE))</f>
        <v/>
      </c>
      <c r="P138" s="10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35" t="str">
        <f xml:space="preserve"> IF(ISBLANK(C138),"",VLOOKUP(C138,ComboValue!$B$2:$C$11,2,FALSE) &amp; ",") &amp; IF(ISBLANK(D138),"",VLOOKUP(D138,ComboValue!$B$2:$C$11,2,FALSE) &amp; ",") &amp; IF(ISBLANK(E138),"",VLOOKUP(E138,ComboValue!$B$2:$C$11,2,FALSE) &amp; ",") &amp; IF(ISBLANK(F138),"",VLOOKUP(F138,ComboValue!$B$2:$C$11,2,FALSE) &amp; ",") &amp; IF(ISBLANK(G138),"",VLOOKUP(G138,ComboValue!$B$2:$C$11,2,FALSE) &amp; ",") &amp; IF(ISBLANK(H138),"",VLOOKUP(H138,ComboValue!$B$2:$C$11,2,FALSE) &amp; ",") &amp; IF(ISBLANK(I138),"",VLOOKUP(I138,ComboValue!$B$2:$C$11,2,FALSE) &amp; ",") &amp; IF(ISBLANK(J138),"",VLOOKUP(J138,ComboValue!$B$2:$C$11,2,FALSE) &amp; ",") &amp; IF(ISBLANK(K138),"",VLOOKUP(K138,ComboValue!$B$2:$C$11,2,FALSE) &amp; ",")</f>
        <v/>
      </c>
      <c r="AV138" s="136" t="str">
        <f t="shared" si="87"/>
        <v>Tous_Nl</v>
      </c>
      <c r="AW138" s="136" t="str">
        <f>IF(ISBLANK(L138),"",VLOOKUP(L138,ComboValue!$E$2:$G$15,3,FALSE))</f>
        <v/>
      </c>
      <c r="AX138" s="136" t="str">
        <f>IF(ISBLANK(M138),"",VLOOKUP(M138,ComboValue!$K$2:$L$5,2,FALSE))</f>
        <v/>
      </c>
      <c r="AY138" s="161" t="str">
        <f>IF(ISBLANK(Q138),"",VLOOKUP(Q138,ComboValue!$N$2:$O$68,2,FALSE) &amp; ",") &amp; IF(ISBLANK(R138),"",VLOOKUP(R138,ComboValue!$N$2:$O$68,2,FALSE) &amp; ",") &amp; IF(ISBLANK(S138),"",VLOOKUP(S138,ComboValue!$N$2:$O$68,2,FALSE) &amp; ",") &amp; IF(ISBLANK(T138),"",VLOOKUP(T138,ComboValue!$N$2:$O$68,2,FALSE) &amp; ",") &amp; IF(ISBLANK(U138),"",VLOOKUP(U138,ComboValue!$N$2:$O$68,2,FALSE) &amp; ",") &amp; IF(ISBLANK(V138),"",VLOOKUP(V138,ComboValue!$N$2:$O$68,2,FALSE) &amp; ",") &amp; IF(ISBLANK(W138),"",VLOOKUP(W138,ComboValue!$N$2:$O$68,2,FALSE) &amp; ",") &amp; IF(ISBLANK(X138),"",VLOOKUP(X138,ComboValue!$N$2:$O$68,2,FALSE) &amp; ",") &amp; IF(ISBLANK(Y138),"",VLOOKUP(Y138,ComboValue!$N$2:$O$68,2,FALSE) &amp; ",") &amp; IF(ISBLANK(Z138),"",VLOOKUP(Z138,ComboValue!$N$2:$O$68,2,FALSE) &amp; ",") &amp; IF(ISBLANK(AA138),"",VLOOKUP(AA138,ComboValue!$N$2:$O$68,2,FALSE) &amp; ",") &amp; IF(ISBLANK(AB138),"",VLOOKUP(AB138,ComboValue!$N$2:$O$68,2,FALSE) &amp; ",") &amp; IF(ISBLANK(AC138),"",VLOOKUP(AC138,ComboValue!$N$2:$O$68,2,FALSE) &amp; ",") &amp; IF(ISBLANK(AD138),"",VLOOKUP(AD138,ComboValue!$N$2:$O$68,2,FALSE) &amp; ",") &amp; IF(ISBLANK(AE138),"",VLOOKUP(AE138,ComboValue!$N$2:$O$68,2,FALSE) &amp; ",") &amp; IF(ISBLANK(AF138),"",VLOOKUP(AF138,ComboValue!$N$2:$O$68,2,FALSE) &amp; ",") &amp; IF(ISBLANK(AG138),"",VLOOKUP(AG138,ComboValue!$N$2:$O$68,2,FALSE) &amp; ",") &amp; IF(ISBLANK(AH138),"",VLOOKUP(AH138,ComboValue!$N$2:$O$68,2,FALSE) &amp; ",") &amp; IF(ISBLANK(AI138),"",VLOOKUP(AI138,ComboValue!$N$2:$O$68,2,FALSE) &amp; ",") &amp; IF(ISBLANK(AJ138),"",VLOOKUP(AJ138,ComboValue!$N$2:$O$68,2,FALSE) &amp; ",") &amp; IF(ISBLANK(AK138),"",VLOOKUP(AK138,ComboValue!$N$2:$O$68,2,FALSE) &amp; ",") &amp; IF(ISBLANK(AL138),"",VLOOKUP(AL138,ComboValue!$N$2:$O$68,2,FALSE) &amp; ",") &amp; IF(ISBLANK(AM138),"",VLOOKUP(AM138,ComboValue!$N$2:$O$68,2,FALSE) &amp; ",") &amp; IF(ISBLANK(AN138),"",VLOOKUP(AN138,ComboValue!$N$2:$O$68,2,FALSE) &amp; ",") &amp; IF(ISBLANK(AO138),"",VLOOKUP(AO138,ComboValue!$N$2:$O$68,2,FALSE) &amp; ",") &amp; IF(ISBLANK(AP138),"",VLOOKUP(AP138,ComboValue!$N$2:$O$68,2,FALSE) &amp; ",") &amp; IF(ISBLANK(AQ138),"",VLOOKUP(AQ138,ComboValue!$N$2:$O$68,2,FALSE) &amp; ",") &amp; IF(ISBLANK(AR138),"",VLOOKUP(AR138,ComboValue!$N$2:$O$68,2,FALSE) &amp; ",") &amp; IF(ISBLANK(AS138),"",VLOOKUP(AS138,ComboValue!$N$2:$O$68,2,FALSE) &amp; ",") &amp; IF(ISBLANK(AT138),"",VLOOKUP(AT138,ComboValue!$N$2:$O$68,2,FALSE) &amp; ",")</f>
        <v/>
      </c>
      <c r="AZ138" s="162" t="str">
        <f t="shared" si="88"/>
        <v/>
      </c>
      <c r="BA138" s="120"/>
      <c r="BB138" s="135" t="str">
        <f t="shared" si="89"/>
        <v/>
      </c>
      <c r="BC138" s="136" t="str">
        <f t="shared" si="90"/>
        <v/>
      </c>
      <c r="BD138" s="136" t="str">
        <f t="shared" si="91"/>
        <v/>
      </c>
      <c r="BE138" s="136" t="str">
        <f t="shared" si="92"/>
        <v/>
      </c>
      <c r="BF138" s="136" t="str">
        <f t="shared" si="93"/>
        <v/>
      </c>
      <c r="BG138" s="136" t="str">
        <f t="shared" si="94"/>
        <v/>
      </c>
      <c r="BH138" s="136" t="str">
        <f t="shared" si="95"/>
        <v/>
      </c>
      <c r="BI138" s="136" t="str">
        <f t="shared" si="96"/>
        <v/>
      </c>
      <c r="BJ138" s="136" t="str">
        <f t="shared" si="97"/>
        <v/>
      </c>
      <c r="BK138" s="136" t="str">
        <f t="shared" si="98"/>
        <v/>
      </c>
      <c r="BL138" s="136" t="str">
        <f t="shared" si="99"/>
        <v/>
      </c>
      <c r="BM138" s="136" t="str">
        <f t="shared" si="100"/>
        <v/>
      </c>
      <c r="BN138" s="136" t="str">
        <f t="shared" si="101"/>
        <v/>
      </c>
      <c r="BO138" s="136" t="str">
        <f t="shared" si="102"/>
        <v/>
      </c>
      <c r="BP138" s="136" t="str">
        <f t="shared" si="103"/>
        <v/>
      </c>
      <c r="BQ138" s="136" t="str">
        <f t="shared" si="104"/>
        <v/>
      </c>
      <c r="BR138" s="136" t="str">
        <f t="shared" si="105"/>
        <v/>
      </c>
      <c r="BS138" s="136" t="str">
        <f t="shared" si="106"/>
        <v/>
      </c>
      <c r="BT138" s="136" t="str">
        <f t="shared" si="107"/>
        <v/>
      </c>
      <c r="BU138" s="136" t="str">
        <f t="shared" si="108"/>
        <v/>
      </c>
      <c r="BV138" s="136" t="str">
        <f t="shared" si="109"/>
        <v/>
      </c>
      <c r="BW138" s="136" t="str">
        <f t="shared" si="110"/>
        <v/>
      </c>
      <c r="BX138" s="136" t="str">
        <f t="shared" si="111"/>
        <v/>
      </c>
      <c r="BY138" s="136" t="str">
        <f t="shared" si="112"/>
        <v/>
      </c>
      <c r="BZ138" s="136" t="str">
        <f t="shared" si="113"/>
        <v/>
      </c>
      <c r="CA138" s="137" t="str">
        <f t="shared" si="114"/>
        <v/>
      </c>
      <c r="CB138" s="135" t="str">
        <f t="shared" si="115"/>
        <v/>
      </c>
      <c r="CC138" s="136" t="str">
        <f t="shared" si="116"/>
        <v/>
      </c>
      <c r="CD138" s="136" t="str">
        <f t="shared" si="117"/>
        <v/>
      </c>
      <c r="CE138" s="136" t="str">
        <f t="shared" si="118"/>
        <v/>
      </c>
      <c r="CF138" s="136" t="str">
        <f t="shared" si="119"/>
        <v/>
      </c>
      <c r="CG138" s="136" t="str">
        <f t="shared" si="120"/>
        <v/>
      </c>
      <c r="CH138" s="136" t="str">
        <f t="shared" si="121"/>
        <v/>
      </c>
      <c r="CI138" s="136" t="str">
        <f t="shared" si="122"/>
        <v/>
      </c>
      <c r="CJ138" s="136" t="str">
        <f t="shared" si="123"/>
        <v/>
      </c>
      <c r="CK138" s="137" t="str">
        <f t="shared" si="124"/>
        <v/>
      </c>
      <c r="CL138" s="135" t="str">
        <f t="shared" si="125"/>
        <v/>
      </c>
      <c r="CM138" s="136" t="str">
        <f t="shared" si="126"/>
        <v/>
      </c>
      <c r="CN138" s="136" t="str">
        <f t="shared" si="127"/>
        <v/>
      </c>
      <c r="CO138" s="137" t="str">
        <f t="shared" si="128"/>
        <v/>
      </c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</row>
    <row r="139" spans="1:106" ht="17.399999999999999" thickTop="1" thickBot="1" x14ac:dyDescent="0.45">
      <c r="A139" s="7">
        <v>134</v>
      </c>
      <c r="B139" s="10"/>
      <c r="C139" s="11"/>
      <c r="D139" s="11"/>
      <c r="E139" s="11"/>
      <c r="F139" s="11"/>
      <c r="G139" s="11"/>
      <c r="H139" s="11"/>
      <c r="I139" s="11"/>
      <c r="J139" s="11"/>
      <c r="K139" s="11"/>
      <c r="L139" s="10"/>
      <c r="M139" s="10"/>
      <c r="N139" s="10"/>
      <c r="O139" s="209" t="str">
        <f xml:space="preserve"> IF(ISBLANK(L139),"",VLOOKUP(L139,ComboValue!$E$3:$I$15,5,FALSE))</f>
        <v/>
      </c>
      <c r="P139" s="10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35" t="str">
        <f xml:space="preserve"> IF(ISBLANK(C139),"",VLOOKUP(C139,ComboValue!$B$2:$C$11,2,FALSE) &amp; ",") &amp; IF(ISBLANK(D139),"",VLOOKUP(D139,ComboValue!$B$2:$C$11,2,FALSE) &amp; ",") &amp; IF(ISBLANK(E139),"",VLOOKUP(E139,ComboValue!$B$2:$C$11,2,FALSE) &amp; ",") &amp; IF(ISBLANK(F139),"",VLOOKUP(F139,ComboValue!$B$2:$C$11,2,FALSE) &amp; ",") &amp; IF(ISBLANK(G139),"",VLOOKUP(G139,ComboValue!$B$2:$C$11,2,FALSE) &amp; ",") &amp; IF(ISBLANK(H139),"",VLOOKUP(H139,ComboValue!$B$2:$C$11,2,FALSE) &amp; ",") &amp; IF(ISBLANK(I139),"",VLOOKUP(I139,ComboValue!$B$2:$C$11,2,FALSE) &amp; ",") &amp; IF(ISBLANK(J139),"",VLOOKUP(J139,ComboValue!$B$2:$C$11,2,FALSE) &amp; ",") &amp; IF(ISBLANK(K139),"",VLOOKUP(K139,ComboValue!$B$2:$C$11,2,FALSE) &amp; ",")</f>
        <v/>
      </c>
      <c r="AV139" s="136" t="str">
        <f t="shared" si="87"/>
        <v>Tous_Nl</v>
      </c>
      <c r="AW139" s="136" t="str">
        <f>IF(ISBLANK(L139),"",VLOOKUP(L139,ComboValue!$E$2:$G$15,3,FALSE))</f>
        <v/>
      </c>
      <c r="AX139" s="136" t="str">
        <f>IF(ISBLANK(M139),"",VLOOKUP(M139,ComboValue!$K$2:$L$5,2,FALSE))</f>
        <v/>
      </c>
      <c r="AY139" s="161" t="str">
        <f>IF(ISBLANK(Q139),"",VLOOKUP(Q139,ComboValue!$N$2:$O$68,2,FALSE) &amp; ",") &amp; IF(ISBLANK(R139),"",VLOOKUP(R139,ComboValue!$N$2:$O$68,2,FALSE) &amp; ",") &amp; IF(ISBLANK(S139),"",VLOOKUP(S139,ComboValue!$N$2:$O$68,2,FALSE) &amp; ",") &amp; IF(ISBLANK(T139),"",VLOOKUP(T139,ComboValue!$N$2:$O$68,2,FALSE) &amp; ",") &amp; IF(ISBLANK(U139),"",VLOOKUP(U139,ComboValue!$N$2:$O$68,2,FALSE) &amp; ",") &amp; IF(ISBLANK(V139),"",VLOOKUP(V139,ComboValue!$N$2:$O$68,2,FALSE) &amp; ",") &amp; IF(ISBLANK(W139),"",VLOOKUP(W139,ComboValue!$N$2:$O$68,2,FALSE) &amp; ",") &amp; IF(ISBLANK(X139),"",VLOOKUP(X139,ComboValue!$N$2:$O$68,2,FALSE) &amp; ",") &amp; IF(ISBLANK(Y139),"",VLOOKUP(Y139,ComboValue!$N$2:$O$68,2,FALSE) &amp; ",") &amp; IF(ISBLANK(Z139),"",VLOOKUP(Z139,ComboValue!$N$2:$O$68,2,FALSE) &amp; ",") &amp; IF(ISBLANK(AA139),"",VLOOKUP(AA139,ComboValue!$N$2:$O$68,2,FALSE) &amp; ",") &amp; IF(ISBLANK(AB139),"",VLOOKUP(AB139,ComboValue!$N$2:$O$68,2,FALSE) &amp; ",") &amp; IF(ISBLANK(AC139),"",VLOOKUP(AC139,ComboValue!$N$2:$O$68,2,FALSE) &amp; ",") &amp; IF(ISBLANK(AD139),"",VLOOKUP(AD139,ComboValue!$N$2:$O$68,2,FALSE) &amp; ",") &amp; IF(ISBLANK(AE139),"",VLOOKUP(AE139,ComboValue!$N$2:$O$68,2,FALSE) &amp; ",") &amp; IF(ISBLANK(AF139),"",VLOOKUP(AF139,ComboValue!$N$2:$O$68,2,FALSE) &amp; ",") &amp; IF(ISBLANK(AG139),"",VLOOKUP(AG139,ComboValue!$N$2:$O$68,2,FALSE) &amp; ",") &amp; IF(ISBLANK(AH139),"",VLOOKUP(AH139,ComboValue!$N$2:$O$68,2,FALSE) &amp; ",") &amp; IF(ISBLANK(AI139),"",VLOOKUP(AI139,ComboValue!$N$2:$O$68,2,FALSE) &amp; ",") &amp; IF(ISBLANK(AJ139),"",VLOOKUP(AJ139,ComboValue!$N$2:$O$68,2,FALSE) &amp; ",") &amp; IF(ISBLANK(AK139),"",VLOOKUP(AK139,ComboValue!$N$2:$O$68,2,FALSE) &amp; ",") &amp; IF(ISBLANK(AL139),"",VLOOKUP(AL139,ComboValue!$N$2:$O$68,2,FALSE) &amp; ",") &amp; IF(ISBLANK(AM139),"",VLOOKUP(AM139,ComboValue!$N$2:$O$68,2,FALSE) &amp; ",") &amp; IF(ISBLANK(AN139),"",VLOOKUP(AN139,ComboValue!$N$2:$O$68,2,FALSE) &amp; ",") &amp; IF(ISBLANK(AO139),"",VLOOKUP(AO139,ComboValue!$N$2:$O$68,2,FALSE) &amp; ",") &amp; IF(ISBLANK(AP139),"",VLOOKUP(AP139,ComboValue!$N$2:$O$68,2,FALSE) &amp; ",") &amp; IF(ISBLANK(AQ139),"",VLOOKUP(AQ139,ComboValue!$N$2:$O$68,2,FALSE) &amp; ",") &amp; IF(ISBLANK(AR139),"",VLOOKUP(AR139,ComboValue!$N$2:$O$68,2,FALSE) &amp; ",") &amp; IF(ISBLANK(AS139),"",VLOOKUP(AS139,ComboValue!$N$2:$O$68,2,FALSE) &amp; ",") &amp; IF(ISBLANK(AT139),"",VLOOKUP(AT139,ComboValue!$N$2:$O$68,2,FALSE) &amp; ",")</f>
        <v/>
      </c>
      <c r="AZ139" s="162" t="str">
        <f t="shared" si="88"/>
        <v/>
      </c>
      <c r="BA139" s="120"/>
      <c r="BB139" s="135" t="str">
        <f t="shared" si="89"/>
        <v/>
      </c>
      <c r="BC139" s="136" t="str">
        <f t="shared" si="90"/>
        <v/>
      </c>
      <c r="BD139" s="136" t="str">
        <f t="shared" si="91"/>
        <v/>
      </c>
      <c r="BE139" s="136" t="str">
        <f t="shared" si="92"/>
        <v/>
      </c>
      <c r="BF139" s="136" t="str">
        <f t="shared" si="93"/>
        <v/>
      </c>
      <c r="BG139" s="136" t="str">
        <f t="shared" si="94"/>
        <v/>
      </c>
      <c r="BH139" s="136" t="str">
        <f t="shared" si="95"/>
        <v/>
      </c>
      <c r="BI139" s="136" t="str">
        <f t="shared" si="96"/>
        <v/>
      </c>
      <c r="BJ139" s="136" t="str">
        <f t="shared" si="97"/>
        <v/>
      </c>
      <c r="BK139" s="136" t="str">
        <f t="shared" si="98"/>
        <v/>
      </c>
      <c r="BL139" s="136" t="str">
        <f t="shared" si="99"/>
        <v/>
      </c>
      <c r="BM139" s="136" t="str">
        <f t="shared" si="100"/>
        <v/>
      </c>
      <c r="BN139" s="136" t="str">
        <f t="shared" si="101"/>
        <v/>
      </c>
      <c r="BO139" s="136" t="str">
        <f t="shared" si="102"/>
        <v/>
      </c>
      <c r="BP139" s="136" t="str">
        <f t="shared" si="103"/>
        <v/>
      </c>
      <c r="BQ139" s="136" t="str">
        <f t="shared" si="104"/>
        <v/>
      </c>
      <c r="BR139" s="136" t="str">
        <f t="shared" si="105"/>
        <v/>
      </c>
      <c r="BS139" s="136" t="str">
        <f t="shared" si="106"/>
        <v/>
      </c>
      <c r="BT139" s="136" t="str">
        <f t="shared" si="107"/>
        <v/>
      </c>
      <c r="BU139" s="136" t="str">
        <f t="shared" si="108"/>
        <v/>
      </c>
      <c r="BV139" s="136" t="str">
        <f t="shared" si="109"/>
        <v/>
      </c>
      <c r="BW139" s="136" t="str">
        <f t="shared" si="110"/>
        <v/>
      </c>
      <c r="BX139" s="136" t="str">
        <f t="shared" si="111"/>
        <v/>
      </c>
      <c r="BY139" s="136" t="str">
        <f t="shared" si="112"/>
        <v/>
      </c>
      <c r="BZ139" s="136" t="str">
        <f t="shared" si="113"/>
        <v/>
      </c>
      <c r="CA139" s="137" t="str">
        <f t="shared" si="114"/>
        <v/>
      </c>
      <c r="CB139" s="135" t="str">
        <f t="shared" si="115"/>
        <v/>
      </c>
      <c r="CC139" s="136" t="str">
        <f t="shared" si="116"/>
        <v/>
      </c>
      <c r="CD139" s="136" t="str">
        <f t="shared" si="117"/>
        <v/>
      </c>
      <c r="CE139" s="136" t="str">
        <f t="shared" si="118"/>
        <v/>
      </c>
      <c r="CF139" s="136" t="str">
        <f t="shared" si="119"/>
        <v/>
      </c>
      <c r="CG139" s="136" t="str">
        <f t="shared" si="120"/>
        <v/>
      </c>
      <c r="CH139" s="136" t="str">
        <f t="shared" si="121"/>
        <v/>
      </c>
      <c r="CI139" s="136" t="str">
        <f t="shared" si="122"/>
        <v/>
      </c>
      <c r="CJ139" s="136" t="str">
        <f t="shared" si="123"/>
        <v/>
      </c>
      <c r="CK139" s="137" t="str">
        <f t="shared" si="124"/>
        <v/>
      </c>
      <c r="CL139" s="135" t="str">
        <f t="shared" si="125"/>
        <v/>
      </c>
      <c r="CM139" s="136" t="str">
        <f t="shared" si="126"/>
        <v/>
      </c>
      <c r="CN139" s="136" t="str">
        <f t="shared" si="127"/>
        <v/>
      </c>
      <c r="CO139" s="137" t="str">
        <f t="shared" si="128"/>
        <v/>
      </c>
      <c r="CP139" s="120"/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</row>
    <row r="140" spans="1:106" ht="17.399999999999999" thickTop="1" thickBot="1" x14ac:dyDescent="0.45">
      <c r="A140" s="7">
        <v>135</v>
      </c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0"/>
      <c r="M140" s="10"/>
      <c r="N140" s="10"/>
      <c r="O140" s="209" t="str">
        <f xml:space="preserve"> IF(ISBLANK(L140),"",VLOOKUP(L140,ComboValue!$E$3:$I$15,5,FALSE))</f>
        <v/>
      </c>
      <c r="P140" s="10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35" t="str">
        <f xml:space="preserve"> IF(ISBLANK(C140),"",VLOOKUP(C140,ComboValue!$B$2:$C$11,2,FALSE) &amp; ",") &amp; IF(ISBLANK(D140),"",VLOOKUP(D140,ComboValue!$B$2:$C$11,2,FALSE) &amp; ",") &amp; IF(ISBLANK(E140),"",VLOOKUP(E140,ComboValue!$B$2:$C$11,2,FALSE) &amp; ",") &amp; IF(ISBLANK(F140),"",VLOOKUP(F140,ComboValue!$B$2:$C$11,2,FALSE) &amp; ",") &amp; IF(ISBLANK(G140),"",VLOOKUP(G140,ComboValue!$B$2:$C$11,2,FALSE) &amp; ",") &amp; IF(ISBLANK(H140),"",VLOOKUP(H140,ComboValue!$B$2:$C$11,2,FALSE) &amp; ",") &amp; IF(ISBLANK(I140),"",VLOOKUP(I140,ComboValue!$B$2:$C$11,2,FALSE) &amp; ",") &amp; IF(ISBLANK(J140),"",VLOOKUP(J140,ComboValue!$B$2:$C$11,2,FALSE) &amp; ",") &amp; IF(ISBLANK(K140),"",VLOOKUP(K140,ComboValue!$B$2:$C$11,2,FALSE) &amp; ",")</f>
        <v/>
      </c>
      <c r="AV140" s="136" t="str">
        <f t="shared" si="87"/>
        <v>Tous_Nl</v>
      </c>
      <c r="AW140" s="136" t="str">
        <f>IF(ISBLANK(L140),"",VLOOKUP(L140,ComboValue!$E$2:$G$15,3,FALSE))</f>
        <v/>
      </c>
      <c r="AX140" s="136" t="str">
        <f>IF(ISBLANK(M140),"",VLOOKUP(M140,ComboValue!$K$2:$L$5,2,FALSE))</f>
        <v/>
      </c>
      <c r="AY140" s="161" t="str">
        <f>IF(ISBLANK(Q140),"",VLOOKUP(Q140,ComboValue!$N$2:$O$68,2,FALSE) &amp; ",") &amp; IF(ISBLANK(R140),"",VLOOKUP(R140,ComboValue!$N$2:$O$68,2,FALSE) &amp; ",") &amp; IF(ISBLANK(S140),"",VLOOKUP(S140,ComboValue!$N$2:$O$68,2,FALSE) &amp; ",") &amp; IF(ISBLANK(T140),"",VLOOKUP(T140,ComboValue!$N$2:$O$68,2,FALSE) &amp; ",") &amp; IF(ISBLANK(U140),"",VLOOKUP(U140,ComboValue!$N$2:$O$68,2,FALSE) &amp; ",") &amp; IF(ISBLANK(V140),"",VLOOKUP(V140,ComboValue!$N$2:$O$68,2,FALSE) &amp; ",") &amp; IF(ISBLANK(W140),"",VLOOKUP(W140,ComboValue!$N$2:$O$68,2,FALSE) &amp; ",") &amp; IF(ISBLANK(X140),"",VLOOKUP(X140,ComboValue!$N$2:$O$68,2,FALSE) &amp; ",") &amp; IF(ISBLANK(Y140),"",VLOOKUP(Y140,ComboValue!$N$2:$O$68,2,FALSE) &amp; ",") &amp; IF(ISBLANK(Z140),"",VLOOKUP(Z140,ComboValue!$N$2:$O$68,2,FALSE) &amp; ",") &amp; IF(ISBLANK(AA140),"",VLOOKUP(AA140,ComboValue!$N$2:$O$68,2,FALSE) &amp; ",") &amp; IF(ISBLANK(AB140),"",VLOOKUP(AB140,ComboValue!$N$2:$O$68,2,FALSE) &amp; ",") &amp; IF(ISBLANK(AC140),"",VLOOKUP(AC140,ComboValue!$N$2:$O$68,2,FALSE) &amp; ",") &amp; IF(ISBLANK(AD140),"",VLOOKUP(AD140,ComboValue!$N$2:$O$68,2,FALSE) &amp; ",") &amp; IF(ISBLANK(AE140),"",VLOOKUP(AE140,ComboValue!$N$2:$O$68,2,FALSE) &amp; ",") &amp; IF(ISBLANK(AF140),"",VLOOKUP(AF140,ComboValue!$N$2:$O$68,2,FALSE) &amp; ",") &amp; IF(ISBLANK(AG140),"",VLOOKUP(AG140,ComboValue!$N$2:$O$68,2,FALSE) &amp; ",") &amp; IF(ISBLANK(AH140),"",VLOOKUP(AH140,ComboValue!$N$2:$O$68,2,FALSE) &amp; ",") &amp; IF(ISBLANK(AI140),"",VLOOKUP(AI140,ComboValue!$N$2:$O$68,2,FALSE) &amp; ",") &amp; IF(ISBLANK(AJ140),"",VLOOKUP(AJ140,ComboValue!$N$2:$O$68,2,FALSE) &amp; ",") &amp; IF(ISBLANK(AK140),"",VLOOKUP(AK140,ComboValue!$N$2:$O$68,2,FALSE) &amp; ",") &amp; IF(ISBLANK(AL140),"",VLOOKUP(AL140,ComboValue!$N$2:$O$68,2,FALSE) &amp; ",") &amp; IF(ISBLANK(AM140),"",VLOOKUP(AM140,ComboValue!$N$2:$O$68,2,FALSE) &amp; ",") &amp; IF(ISBLANK(AN140),"",VLOOKUP(AN140,ComboValue!$N$2:$O$68,2,FALSE) &amp; ",") &amp; IF(ISBLANK(AO140),"",VLOOKUP(AO140,ComboValue!$N$2:$O$68,2,FALSE) &amp; ",") &amp; IF(ISBLANK(AP140),"",VLOOKUP(AP140,ComboValue!$N$2:$O$68,2,FALSE) &amp; ",") &amp; IF(ISBLANK(AQ140),"",VLOOKUP(AQ140,ComboValue!$N$2:$O$68,2,FALSE) &amp; ",") &amp; IF(ISBLANK(AR140),"",VLOOKUP(AR140,ComboValue!$N$2:$O$68,2,FALSE) &amp; ",") &amp; IF(ISBLANK(AS140),"",VLOOKUP(AS140,ComboValue!$N$2:$O$68,2,FALSE) &amp; ",") &amp; IF(ISBLANK(AT140),"",VLOOKUP(AT140,ComboValue!$N$2:$O$68,2,FALSE) &amp; ",")</f>
        <v/>
      </c>
      <c r="AZ140" s="162" t="str">
        <f t="shared" si="88"/>
        <v/>
      </c>
      <c r="BA140" s="120"/>
      <c r="BB140" s="135" t="str">
        <f t="shared" si="89"/>
        <v/>
      </c>
      <c r="BC140" s="136" t="str">
        <f t="shared" si="90"/>
        <v/>
      </c>
      <c r="BD140" s="136" t="str">
        <f t="shared" si="91"/>
        <v/>
      </c>
      <c r="BE140" s="136" t="str">
        <f t="shared" si="92"/>
        <v/>
      </c>
      <c r="BF140" s="136" t="str">
        <f t="shared" si="93"/>
        <v/>
      </c>
      <c r="BG140" s="136" t="str">
        <f t="shared" si="94"/>
        <v/>
      </c>
      <c r="BH140" s="136" t="str">
        <f t="shared" si="95"/>
        <v/>
      </c>
      <c r="BI140" s="136" t="str">
        <f t="shared" si="96"/>
        <v/>
      </c>
      <c r="BJ140" s="136" t="str">
        <f t="shared" si="97"/>
        <v/>
      </c>
      <c r="BK140" s="136" t="str">
        <f t="shared" si="98"/>
        <v/>
      </c>
      <c r="BL140" s="136" t="str">
        <f t="shared" si="99"/>
        <v/>
      </c>
      <c r="BM140" s="136" t="str">
        <f t="shared" si="100"/>
        <v/>
      </c>
      <c r="BN140" s="136" t="str">
        <f t="shared" si="101"/>
        <v/>
      </c>
      <c r="BO140" s="136" t="str">
        <f t="shared" si="102"/>
        <v/>
      </c>
      <c r="BP140" s="136" t="str">
        <f t="shared" si="103"/>
        <v/>
      </c>
      <c r="BQ140" s="136" t="str">
        <f t="shared" si="104"/>
        <v/>
      </c>
      <c r="BR140" s="136" t="str">
        <f t="shared" si="105"/>
        <v/>
      </c>
      <c r="BS140" s="136" t="str">
        <f t="shared" si="106"/>
        <v/>
      </c>
      <c r="BT140" s="136" t="str">
        <f t="shared" si="107"/>
        <v/>
      </c>
      <c r="BU140" s="136" t="str">
        <f t="shared" si="108"/>
        <v/>
      </c>
      <c r="BV140" s="136" t="str">
        <f t="shared" si="109"/>
        <v/>
      </c>
      <c r="BW140" s="136" t="str">
        <f t="shared" si="110"/>
        <v/>
      </c>
      <c r="BX140" s="136" t="str">
        <f t="shared" si="111"/>
        <v/>
      </c>
      <c r="BY140" s="136" t="str">
        <f t="shared" si="112"/>
        <v/>
      </c>
      <c r="BZ140" s="136" t="str">
        <f t="shared" si="113"/>
        <v/>
      </c>
      <c r="CA140" s="137" t="str">
        <f t="shared" si="114"/>
        <v/>
      </c>
      <c r="CB140" s="135" t="str">
        <f t="shared" si="115"/>
        <v/>
      </c>
      <c r="CC140" s="136" t="str">
        <f t="shared" si="116"/>
        <v/>
      </c>
      <c r="CD140" s="136" t="str">
        <f t="shared" si="117"/>
        <v/>
      </c>
      <c r="CE140" s="136" t="str">
        <f t="shared" si="118"/>
        <v/>
      </c>
      <c r="CF140" s="136" t="str">
        <f t="shared" si="119"/>
        <v/>
      </c>
      <c r="CG140" s="136" t="str">
        <f t="shared" si="120"/>
        <v/>
      </c>
      <c r="CH140" s="136" t="str">
        <f t="shared" si="121"/>
        <v/>
      </c>
      <c r="CI140" s="136" t="str">
        <f t="shared" si="122"/>
        <v/>
      </c>
      <c r="CJ140" s="136" t="str">
        <f t="shared" si="123"/>
        <v/>
      </c>
      <c r="CK140" s="137" t="str">
        <f t="shared" si="124"/>
        <v/>
      </c>
      <c r="CL140" s="135" t="str">
        <f t="shared" si="125"/>
        <v/>
      </c>
      <c r="CM140" s="136" t="str">
        <f t="shared" si="126"/>
        <v/>
      </c>
      <c r="CN140" s="136" t="str">
        <f t="shared" si="127"/>
        <v/>
      </c>
      <c r="CO140" s="137" t="str">
        <f t="shared" si="128"/>
        <v/>
      </c>
      <c r="CP140" s="120"/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</row>
    <row r="141" spans="1:106" ht="17.399999999999999" thickTop="1" thickBot="1" x14ac:dyDescent="0.45">
      <c r="A141" s="7">
        <v>136</v>
      </c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0"/>
      <c r="M141" s="10"/>
      <c r="N141" s="10"/>
      <c r="O141" s="209" t="str">
        <f xml:space="preserve"> IF(ISBLANK(L141),"",VLOOKUP(L141,ComboValue!$E$3:$I$15,5,FALSE))</f>
        <v/>
      </c>
      <c r="P141" s="10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35" t="str">
        <f xml:space="preserve"> IF(ISBLANK(C141),"",VLOOKUP(C141,ComboValue!$B$2:$C$11,2,FALSE) &amp; ",") &amp; IF(ISBLANK(D141),"",VLOOKUP(D141,ComboValue!$B$2:$C$11,2,FALSE) &amp; ",") &amp; IF(ISBLANK(E141),"",VLOOKUP(E141,ComboValue!$B$2:$C$11,2,FALSE) &amp; ",") &amp; IF(ISBLANK(F141),"",VLOOKUP(F141,ComboValue!$B$2:$C$11,2,FALSE) &amp; ",") &amp; IF(ISBLANK(G141),"",VLOOKUP(G141,ComboValue!$B$2:$C$11,2,FALSE) &amp; ",") &amp; IF(ISBLANK(H141),"",VLOOKUP(H141,ComboValue!$B$2:$C$11,2,FALSE) &amp; ",") &amp; IF(ISBLANK(I141),"",VLOOKUP(I141,ComboValue!$B$2:$C$11,2,FALSE) &amp; ",") &amp; IF(ISBLANK(J141),"",VLOOKUP(J141,ComboValue!$B$2:$C$11,2,FALSE) &amp; ",") &amp; IF(ISBLANK(K141),"",VLOOKUP(K141,ComboValue!$B$2:$C$11,2,FALSE) &amp; ",")</f>
        <v/>
      </c>
      <c r="AV141" s="136" t="str">
        <f t="shared" si="87"/>
        <v>Tous_Nl</v>
      </c>
      <c r="AW141" s="136" t="str">
        <f>IF(ISBLANK(L141),"",VLOOKUP(L141,ComboValue!$E$2:$G$15,3,FALSE))</f>
        <v/>
      </c>
      <c r="AX141" s="136" t="str">
        <f>IF(ISBLANK(M141),"",VLOOKUP(M141,ComboValue!$K$2:$L$5,2,FALSE))</f>
        <v/>
      </c>
      <c r="AY141" s="161" t="str">
        <f>IF(ISBLANK(Q141),"",VLOOKUP(Q141,ComboValue!$N$2:$O$68,2,FALSE) &amp; ",") &amp; IF(ISBLANK(R141),"",VLOOKUP(R141,ComboValue!$N$2:$O$68,2,FALSE) &amp; ",") &amp; IF(ISBLANK(S141),"",VLOOKUP(S141,ComboValue!$N$2:$O$68,2,FALSE) &amp; ",") &amp; IF(ISBLANK(T141),"",VLOOKUP(T141,ComboValue!$N$2:$O$68,2,FALSE) &amp; ",") &amp; IF(ISBLANK(U141),"",VLOOKUP(U141,ComboValue!$N$2:$O$68,2,FALSE) &amp; ",") &amp; IF(ISBLANK(V141),"",VLOOKUP(V141,ComboValue!$N$2:$O$68,2,FALSE) &amp; ",") &amp; IF(ISBLANK(W141),"",VLOOKUP(W141,ComboValue!$N$2:$O$68,2,FALSE) &amp; ",") &amp; IF(ISBLANK(X141),"",VLOOKUP(X141,ComboValue!$N$2:$O$68,2,FALSE) &amp; ",") &amp; IF(ISBLANK(Y141),"",VLOOKUP(Y141,ComboValue!$N$2:$O$68,2,FALSE) &amp; ",") &amp; IF(ISBLANK(Z141),"",VLOOKUP(Z141,ComboValue!$N$2:$O$68,2,FALSE) &amp; ",") &amp; IF(ISBLANK(AA141),"",VLOOKUP(AA141,ComboValue!$N$2:$O$68,2,FALSE) &amp; ",") &amp; IF(ISBLANK(AB141),"",VLOOKUP(AB141,ComboValue!$N$2:$O$68,2,FALSE) &amp; ",") &amp; IF(ISBLANK(AC141),"",VLOOKUP(AC141,ComboValue!$N$2:$O$68,2,FALSE) &amp; ",") &amp; IF(ISBLANK(AD141),"",VLOOKUP(AD141,ComboValue!$N$2:$O$68,2,FALSE) &amp; ",") &amp; IF(ISBLANK(AE141),"",VLOOKUP(AE141,ComboValue!$N$2:$O$68,2,FALSE) &amp; ",") &amp; IF(ISBLANK(AF141),"",VLOOKUP(AF141,ComboValue!$N$2:$O$68,2,FALSE) &amp; ",") &amp; IF(ISBLANK(AG141),"",VLOOKUP(AG141,ComboValue!$N$2:$O$68,2,FALSE) &amp; ",") &amp; IF(ISBLANK(AH141),"",VLOOKUP(AH141,ComboValue!$N$2:$O$68,2,FALSE) &amp; ",") &amp; IF(ISBLANK(AI141),"",VLOOKUP(AI141,ComboValue!$N$2:$O$68,2,FALSE) &amp; ",") &amp; IF(ISBLANK(AJ141),"",VLOOKUP(AJ141,ComboValue!$N$2:$O$68,2,FALSE) &amp; ",") &amp; IF(ISBLANK(AK141),"",VLOOKUP(AK141,ComboValue!$N$2:$O$68,2,FALSE) &amp; ",") &amp; IF(ISBLANK(AL141),"",VLOOKUP(AL141,ComboValue!$N$2:$O$68,2,FALSE) &amp; ",") &amp; IF(ISBLANK(AM141),"",VLOOKUP(AM141,ComboValue!$N$2:$O$68,2,FALSE) &amp; ",") &amp; IF(ISBLANK(AN141),"",VLOOKUP(AN141,ComboValue!$N$2:$O$68,2,FALSE) &amp; ",") &amp; IF(ISBLANK(AO141),"",VLOOKUP(AO141,ComboValue!$N$2:$O$68,2,FALSE) &amp; ",") &amp; IF(ISBLANK(AP141),"",VLOOKUP(AP141,ComboValue!$N$2:$O$68,2,FALSE) &amp; ",") &amp; IF(ISBLANK(AQ141),"",VLOOKUP(AQ141,ComboValue!$N$2:$O$68,2,FALSE) &amp; ",") &amp; IF(ISBLANK(AR141),"",VLOOKUP(AR141,ComboValue!$N$2:$O$68,2,FALSE) &amp; ",") &amp; IF(ISBLANK(AS141),"",VLOOKUP(AS141,ComboValue!$N$2:$O$68,2,FALSE) &amp; ",") &amp; IF(ISBLANK(AT141),"",VLOOKUP(AT141,ComboValue!$N$2:$O$68,2,FALSE) &amp; ",")</f>
        <v/>
      </c>
      <c r="AZ141" s="162" t="str">
        <f t="shared" si="88"/>
        <v/>
      </c>
      <c r="BA141" s="120"/>
      <c r="BB141" s="135" t="str">
        <f t="shared" si="89"/>
        <v/>
      </c>
      <c r="BC141" s="136" t="str">
        <f t="shared" si="90"/>
        <v/>
      </c>
      <c r="BD141" s="136" t="str">
        <f t="shared" si="91"/>
        <v/>
      </c>
      <c r="BE141" s="136" t="str">
        <f t="shared" si="92"/>
        <v/>
      </c>
      <c r="BF141" s="136" t="str">
        <f t="shared" si="93"/>
        <v/>
      </c>
      <c r="BG141" s="136" t="str">
        <f t="shared" si="94"/>
        <v/>
      </c>
      <c r="BH141" s="136" t="str">
        <f t="shared" si="95"/>
        <v/>
      </c>
      <c r="BI141" s="136" t="str">
        <f t="shared" si="96"/>
        <v/>
      </c>
      <c r="BJ141" s="136" t="str">
        <f t="shared" si="97"/>
        <v/>
      </c>
      <c r="BK141" s="136" t="str">
        <f t="shared" si="98"/>
        <v/>
      </c>
      <c r="BL141" s="136" t="str">
        <f t="shared" si="99"/>
        <v/>
      </c>
      <c r="BM141" s="136" t="str">
        <f t="shared" si="100"/>
        <v/>
      </c>
      <c r="BN141" s="136" t="str">
        <f t="shared" si="101"/>
        <v/>
      </c>
      <c r="BO141" s="136" t="str">
        <f t="shared" si="102"/>
        <v/>
      </c>
      <c r="BP141" s="136" t="str">
        <f t="shared" si="103"/>
        <v/>
      </c>
      <c r="BQ141" s="136" t="str">
        <f t="shared" si="104"/>
        <v/>
      </c>
      <c r="BR141" s="136" t="str">
        <f t="shared" si="105"/>
        <v/>
      </c>
      <c r="BS141" s="136" t="str">
        <f t="shared" si="106"/>
        <v/>
      </c>
      <c r="BT141" s="136" t="str">
        <f t="shared" si="107"/>
        <v/>
      </c>
      <c r="BU141" s="136" t="str">
        <f t="shared" si="108"/>
        <v/>
      </c>
      <c r="BV141" s="136" t="str">
        <f t="shared" si="109"/>
        <v/>
      </c>
      <c r="BW141" s="136" t="str">
        <f t="shared" si="110"/>
        <v/>
      </c>
      <c r="BX141" s="136" t="str">
        <f t="shared" si="111"/>
        <v/>
      </c>
      <c r="BY141" s="136" t="str">
        <f t="shared" si="112"/>
        <v/>
      </c>
      <c r="BZ141" s="136" t="str">
        <f t="shared" si="113"/>
        <v/>
      </c>
      <c r="CA141" s="137" t="str">
        <f t="shared" si="114"/>
        <v/>
      </c>
      <c r="CB141" s="135" t="str">
        <f t="shared" si="115"/>
        <v/>
      </c>
      <c r="CC141" s="136" t="str">
        <f t="shared" si="116"/>
        <v/>
      </c>
      <c r="CD141" s="136" t="str">
        <f t="shared" si="117"/>
        <v/>
      </c>
      <c r="CE141" s="136" t="str">
        <f t="shared" si="118"/>
        <v/>
      </c>
      <c r="CF141" s="136" t="str">
        <f t="shared" si="119"/>
        <v/>
      </c>
      <c r="CG141" s="136" t="str">
        <f t="shared" si="120"/>
        <v/>
      </c>
      <c r="CH141" s="136" t="str">
        <f t="shared" si="121"/>
        <v/>
      </c>
      <c r="CI141" s="136" t="str">
        <f t="shared" si="122"/>
        <v/>
      </c>
      <c r="CJ141" s="136" t="str">
        <f t="shared" si="123"/>
        <v/>
      </c>
      <c r="CK141" s="137" t="str">
        <f t="shared" si="124"/>
        <v/>
      </c>
      <c r="CL141" s="135" t="str">
        <f t="shared" si="125"/>
        <v/>
      </c>
      <c r="CM141" s="136" t="str">
        <f t="shared" si="126"/>
        <v/>
      </c>
      <c r="CN141" s="136" t="str">
        <f t="shared" si="127"/>
        <v/>
      </c>
      <c r="CO141" s="137" t="str">
        <f t="shared" si="128"/>
        <v/>
      </c>
      <c r="CP141" s="120"/>
      <c r="CQ141" s="120"/>
      <c r="CR141" s="120"/>
      <c r="CS141" s="120"/>
      <c r="CT141" s="120"/>
      <c r="CU141" s="120"/>
      <c r="CV141" s="120"/>
      <c r="CW141" s="120"/>
      <c r="CX141" s="120"/>
      <c r="CY141" s="120"/>
      <c r="CZ141" s="120"/>
      <c r="DA141" s="120"/>
      <c r="DB141" s="120"/>
    </row>
    <row r="142" spans="1:106" ht="17.399999999999999" thickTop="1" thickBot="1" x14ac:dyDescent="0.45">
      <c r="A142" s="7">
        <v>137</v>
      </c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0"/>
      <c r="M142" s="10"/>
      <c r="N142" s="10"/>
      <c r="O142" s="209" t="str">
        <f xml:space="preserve"> IF(ISBLANK(L142),"",VLOOKUP(L142,ComboValue!$E$3:$I$15,5,FALSE))</f>
        <v/>
      </c>
      <c r="P142" s="10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35" t="str">
        <f xml:space="preserve"> IF(ISBLANK(C142),"",VLOOKUP(C142,ComboValue!$B$2:$C$11,2,FALSE) &amp; ",") &amp; IF(ISBLANK(D142),"",VLOOKUP(D142,ComboValue!$B$2:$C$11,2,FALSE) &amp; ",") &amp; IF(ISBLANK(E142),"",VLOOKUP(E142,ComboValue!$B$2:$C$11,2,FALSE) &amp; ",") &amp; IF(ISBLANK(F142),"",VLOOKUP(F142,ComboValue!$B$2:$C$11,2,FALSE) &amp; ",") &amp; IF(ISBLANK(G142),"",VLOOKUP(G142,ComboValue!$B$2:$C$11,2,FALSE) &amp; ",") &amp; IF(ISBLANK(H142),"",VLOOKUP(H142,ComboValue!$B$2:$C$11,2,FALSE) &amp; ",") &amp; IF(ISBLANK(I142),"",VLOOKUP(I142,ComboValue!$B$2:$C$11,2,FALSE) &amp; ",") &amp; IF(ISBLANK(J142),"",VLOOKUP(J142,ComboValue!$B$2:$C$11,2,FALSE) &amp; ",") &amp; IF(ISBLANK(K142),"",VLOOKUP(K142,ComboValue!$B$2:$C$11,2,FALSE) &amp; ",")</f>
        <v/>
      </c>
      <c r="AV142" s="136" t="str">
        <f t="shared" si="87"/>
        <v>Tous_Nl</v>
      </c>
      <c r="AW142" s="136" t="str">
        <f>IF(ISBLANK(L142),"",VLOOKUP(L142,ComboValue!$E$2:$G$15,3,FALSE))</f>
        <v/>
      </c>
      <c r="AX142" s="136" t="str">
        <f>IF(ISBLANK(M142),"",VLOOKUP(M142,ComboValue!$K$2:$L$5,2,FALSE))</f>
        <v/>
      </c>
      <c r="AY142" s="161" t="str">
        <f>IF(ISBLANK(Q142),"",VLOOKUP(Q142,ComboValue!$N$2:$O$68,2,FALSE) &amp; ",") &amp; IF(ISBLANK(R142),"",VLOOKUP(R142,ComboValue!$N$2:$O$68,2,FALSE) &amp; ",") &amp; IF(ISBLANK(S142),"",VLOOKUP(S142,ComboValue!$N$2:$O$68,2,FALSE) &amp; ",") &amp; IF(ISBLANK(T142),"",VLOOKUP(T142,ComboValue!$N$2:$O$68,2,FALSE) &amp; ",") &amp; IF(ISBLANK(U142),"",VLOOKUP(U142,ComboValue!$N$2:$O$68,2,FALSE) &amp; ",") &amp; IF(ISBLANK(V142),"",VLOOKUP(V142,ComboValue!$N$2:$O$68,2,FALSE) &amp; ",") &amp; IF(ISBLANK(W142),"",VLOOKUP(W142,ComboValue!$N$2:$O$68,2,FALSE) &amp; ",") &amp; IF(ISBLANK(X142),"",VLOOKUP(X142,ComboValue!$N$2:$O$68,2,FALSE) &amp; ",") &amp; IF(ISBLANK(Y142),"",VLOOKUP(Y142,ComboValue!$N$2:$O$68,2,FALSE) &amp; ",") &amp; IF(ISBLANK(Z142),"",VLOOKUP(Z142,ComboValue!$N$2:$O$68,2,FALSE) &amp; ",") &amp; IF(ISBLANK(AA142),"",VLOOKUP(AA142,ComboValue!$N$2:$O$68,2,FALSE) &amp; ",") &amp; IF(ISBLANK(AB142),"",VLOOKUP(AB142,ComboValue!$N$2:$O$68,2,FALSE) &amp; ",") &amp; IF(ISBLANK(AC142),"",VLOOKUP(AC142,ComboValue!$N$2:$O$68,2,FALSE) &amp; ",") &amp; IF(ISBLANK(AD142),"",VLOOKUP(AD142,ComboValue!$N$2:$O$68,2,FALSE) &amp; ",") &amp; IF(ISBLANK(AE142),"",VLOOKUP(AE142,ComboValue!$N$2:$O$68,2,FALSE) &amp; ",") &amp; IF(ISBLANK(AF142),"",VLOOKUP(AF142,ComboValue!$N$2:$O$68,2,FALSE) &amp; ",") &amp; IF(ISBLANK(AG142),"",VLOOKUP(AG142,ComboValue!$N$2:$O$68,2,FALSE) &amp; ",") &amp; IF(ISBLANK(AH142),"",VLOOKUP(AH142,ComboValue!$N$2:$O$68,2,FALSE) &amp; ",") &amp; IF(ISBLANK(AI142),"",VLOOKUP(AI142,ComboValue!$N$2:$O$68,2,FALSE) &amp; ",") &amp; IF(ISBLANK(AJ142),"",VLOOKUP(AJ142,ComboValue!$N$2:$O$68,2,FALSE) &amp; ",") &amp; IF(ISBLANK(AK142),"",VLOOKUP(AK142,ComboValue!$N$2:$O$68,2,FALSE) &amp; ",") &amp; IF(ISBLANK(AL142),"",VLOOKUP(AL142,ComboValue!$N$2:$O$68,2,FALSE) &amp; ",") &amp; IF(ISBLANK(AM142),"",VLOOKUP(AM142,ComboValue!$N$2:$O$68,2,FALSE) &amp; ",") &amp; IF(ISBLANK(AN142),"",VLOOKUP(AN142,ComboValue!$N$2:$O$68,2,FALSE) &amp; ",") &amp; IF(ISBLANK(AO142),"",VLOOKUP(AO142,ComboValue!$N$2:$O$68,2,FALSE) &amp; ",") &amp; IF(ISBLANK(AP142),"",VLOOKUP(AP142,ComboValue!$N$2:$O$68,2,FALSE) &amp; ",") &amp; IF(ISBLANK(AQ142),"",VLOOKUP(AQ142,ComboValue!$N$2:$O$68,2,FALSE) &amp; ",") &amp; IF(ISBLANK(AR142),"",VLOOKUP(AR142,ComboValue!$N$2:$O$68,2,FALSE) &amp; ",") &amp; IF(ISBLANK(AS142),"",VLOOKUP(AS142,ComboValue!$N$2:$O$68,2,FALSE) &amp; ",") &amp; IF(ISBLANK(AT142),"",VLOOKUP(AT142,ComboValue!$N$2:$O$68,2,FALSE) &amp; ",")</f>
        <v/>
      </c>
      <c r="AZ142" s="162" t="str">
        <f t="shared" si="88"/>
        <v/>
      </c>
      <c r="BA142" s="120"/>
      <c r="BB142" s="135" t="str">
        <f t="shared" si="89"/>
        <v/>
      </c>
      <c r="BC142" s="136" t="str">
        <f t="shared" si="90"/>
        <v/>
      </c>
      <c r="BD142" s="136" t="str">
        <f t="shared" si="91"/>
        <v/>
      </c>
      <c r="BE142" s="136" t="str">
        <f t="shared" si="92"/>
        <v/>
      </c>
      <c r="BF142" s="136" t="str">
        <f t="shared" si="93"/>
        <v/>
      </c>
      <c r="BG142" s="136" t="str">
        <f t="shared" si="94"/>
        <v/>
      </c>
      <c r="BH142" s="136" t="str">
        <f t="shared" si="95"/>
        <v/>
      </c>
      <c r="BI142" s="136" t="str">
        <f t="shared" si="96"/>
        <v/>
      </c>
      <c r="BJ142" s="136" t="str">
        <f t="shared" si="97"/>
        <v/>
      </c>
      <c r="BK142" s="136" t="str">
        <f t="shared" si="98"/>
        <v/>
      </c>
      <c r="BL142" s="136" t="str">
        <f t="shared" si="99"/>
        <v/>
      </c>
      <c r="BM142" s="136" t="str">
        <f t="shared" si="100"/>
        <v/>
      </c>
      <c r="BN142" s="136" t="str">
        <f t="shared" si="101"/>
        <v/>
      </c>
      <c r="BO142" s="136" t="str">
        <f t="shared" si="102"/>
        <v/>
      </c>
      <c r="BP142" s="136" t="str">
        <f t="shared" si="103"/>
        <v/>
      </c>
      <c r="BQ142" s="136" t="str">
        <f t="shared" si="104"/>
        <v/>
      </c>
      <c r="BR142" s="136" t="str">
        <f t="shared" si="105"/>
        <v/>
      </c>
      <c r="BS142" s="136" t="str">
        <f t="shared" si="106"/>
        <v/>
      </c>
      <c r="BT142" s="136" t="str">
        <f t="shared" si="107"/>
        <v/>
      </c>
      <c r="BU142" s="136" t="str">
        <f t="shared" si="108"/>
        <v/>
      </c>
      <c r="BV142" s="136" t="str">
        <f t="shared" si="109"/>
        <v/>
      </c>
      <c r="BW142" s="136" t="str">
        <f t="shared" si="110"/>
        <v/>
      </c>
      <c r="BX142" s="136" t="str">
        <f t="shared" si="111"/>
        <v/>
      </c>
      <c r="BY142" s="136" t="str">
        <f t="shared" si="112"/>
        <v/>
      </c>
      <c r="BZ142" s="136" t="str">
        <f t="shared" si="113"/>
        <v/>
      </c>
      <c r="CA142" s="137" t="str">
        <f t="shared" si="114"/>
        <v/>
      </c>
      <c r="CB142" s="135" t="str">
        <f t="shared" si="115"/>
        <v/>
      </c>
      <c r="CC142" s="136" t="str">
        <f t="shared" si="116"/>
        <v/>
      </c>
      <c r="CD142" s="136" t="str">
        <f t="shared" si="117"/>
        <v/>
      </c>
      <c r="CE142" s="136" t="str">
        <f t="shared" si="118"/>
        <v/>
      </c>
      <c r="CF142" s="136" t="str">
        <f t="shared" si="119"/>
        <v/>
      </c>
      <c r="CG142" s="136" t="str">
        <f t="shared" si="120"/>
        <v/>
      </c>
      <c r="CH142" s="136" t="str">
        <f t="shared" si="121"/>
        <v/>
      </c>
      <c r="CI142" s="136" t="str">
        <f t="shared" si="122"/>
        <v/>
      </c>
      <c r="CJ142" s="136" t="str">
        <f t="shared" si="123"/>
        <v/>
      </c>
      <c r="CK142" s="137" t="str">
        <f t="shared" si="124"/>
        <v/>
      </c>
      <c r="CL142" s="135" t="str">
        <f t="shared" si="125"/>
        <v/>
      </c>
      <c r="CM142" s="136" t="str">
        <f t="shared" si="126"/>
        <v/>
      </c>
      <c r="CN142" s="136" t="str">
        <f t="shared" si="127"/>
        <v/>
      </c>
      <c r="CO142" s="137" t="str">
        <f t="shared" si="128"/>
        <v/>
      </c>
      <c r="CP142" s="120"/>
      <c r="CQ142" s="120"/>
      <c r="CR142" s="120"/>
      <c r="CS142" s="120"/>
      <c r="CT142" s="120"/>
      <c r="CU142" s="120"/>
      <c r="CV142" s="120"/>
      <c r="CW142" s="120"/>
      <c r="CX142" s="120"/>
      <c r="CY142" s="120"/>
      <c r="CZ142" s="120"/>
      <c r="DA142" s="120"/>
      <c r="DB142" s="120"/>
    </row>
    <row r="143" spans="1:106" ht="17.399999999999999" thickTop="1" thickBot="1" x14ac:dyDescent="0.45">
      <c r="A143" s="7">
        <v>138</v>
      </c>
      <c r="B143" s="10"/>
      <c r="C143" s="11"/>
      <c r="D143" s="11"/>
      <c r="E143" s="11"/>
      <c r="F143" s="11"/>
      <c r="G143" s="11"/>
      <c r="H143" s="11"/>
      <c r="I143" s="11"/>
      <c r="J143" s="11"/>
      <c r="K143" s="11"/>
      <c r="L143" s="10"/>
      <c r="M143" s="10"/>
      <c r="N143" s="10"/>
      <c r="O143" s="209" t="str">
        <f xml:space="preserve"> IF(ISBLANK(L143),"",VLOOKUP(L143,ComboValue!$E$3:$I$15,5,FALSE))</f>
        <v/>
      </c>
      <c r="P143" s="10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35" t="str">
        <f xml:space="preserve"> IF(ISBLANK(C143),"",VLOOKUP(C143,ComboValue!$B$2:$C$11,2,FALSE) &amp; ",") &amp; IF(ISBLANK(D143),"",VLOOKUP(D143,ComboValue!$B$2:$C$11,2,FALSE) &amp; ",") &amp; IF(ISBLANK(E143),"",VLOOKUP(E143,ComboValue!$B$2:$C$11,2,FALSE) &amp; ",") &amp; IF(ISBLANK(F143),"",VLOOKUP(F143,ComboValue!$B$2:$C$11,2,FALSE) &amp; ",") &amp; IF(ISBLANK(G143),"",VLOOKUP(G143,ComboValue!$B$2:$C$11,2,FALSE) &amp; ",") &amp; IF(ISBLANK(H143),"",VLOOKUP(H143,ComboValue!$B$2:$C$11,2,FALSE) &amp; ",") &amp; IF(ISBLANK(I143),"",VLOOKUP(I143,ComboValue!$B$2:$C$11,2,FALSE) &amp; ",") &amp; IF(ISBLANK(J143),"",VLOOKUP(J143,ComboValue!$B$2:$C$11,2,FALSE) &amp; ",") &amp; IF(ISBLANK(K143),"",VLOOKUP(K143,ComboValue!$B$2:$C$11,2,FALSE) &amp; ",")</f>
        <v/>
      </c>
      <c r="AV143" s="136" t="str">
        <f t="shared" si="87"/>
        <v>Tous_Nl</v>
      </c>
      <c r="AW143" s="136" t="str">
        <f>IF(ISBLANK(L143),"",VLOOKUP(L143,ComboValue!$E$2:$G$15,3,FALSE))</f>
        <v/>
      </c>
      <c r="AX143" s="136" t="str">
        <f>IF(ISBLANK(M143),"",VLOOKUP(M143,ComboValue!$K$2:$L$5,2,FALSE))</f>
        <v/>
      </c>
      <c r="AY143" s="161" t="str">
        <f>IF(ISBLANK(Q143),"",VLOOKUP(Q143,ComboValue!$N$2:$O$68,2,FALSE) &amp; ",") &amp; IF(ISBLANK(R143),"",VLOOKUP(R143,ComboValue!$N$2:$O$68,2,FALSE) &amp; ",") &amp; IF(ISBLANK(S143),"",VLOOKUP(S143,ComboValue!$N$2:$O$68,2,FALSE) &amp; ",") &amp; IF(ISBLANK(T143),"",VLOOKUP(T143,ComboValue!$N$2:$O$68,2,FALSE) &amp; ",") &amp; IF(ISBLANK(U143),"",VLOOKUP(U143,ComboValue!$N$2:$O$68,2,FALSE) &amp; ",") &amp; IF(ISBLANK(V143),"",VLOOKUP(V143,ComboValue!$N$2:$O$68,2,FALSE) &amp; ",") &amp; IF(ISBLANK(W143),"",VLOOKUP(W143,ComboValue!$N$2:$O$68,2,FALSE) &amp; ",") &amp; IF(ISBLANK(X143),"",VLOOKUP(X143,ComboValue!$N$2:$O$68,2,FALSE) &amp; ",") &amp; IF(ISBLANK(Y143),"",VLOOKUP(Y143,ComboValue!$N$2:$O$68,2,FALSE) &amp; ",") &amp; IF(ISBLANK(Z143),"",VLOOKUP(Z143,ComboValue!$N$2:$O$68,2,FALSE) &amp; ",") &amp; IF(ISBLANK(AA143),"",VLOOKUP(AA143,ComboValue!$N$2:$O$68,2,FALSE) &amp; ",") &amp; IF(ISBLANK(AB143),"",VLOOKUP(AB143,ComboValue!$N$2:$O$68,2,FALSE) &amp; ",") &amp; IF(ISBLANK(AC143),"",VLOOKUP(AC143,ComboValue!$N$2:$O$68,2,FALSE) &amp; ",") &amp; IF(ISBLANK(AD143),"",VLOOKUP(AD143,ComboValue!$N$2:$O$68,2,FALSE) &amp; ",") &amp; IF(ISBLANK(AE143),"",VLOOKUP(AE143,ComboValue!$N$2:$O$68,2,FALSE) &amp; ",") &amp; IF(ISBLANK(AF143),"",VLOOKUP(AF143,ComboValue!$N$2:$O$68,2,FALSE) &amp; ",") &amp; IF(ISBLANK(AG143),"",VLOOKUP(AG143,ComboValue!$N$2:$O$68,2,FALSE) &amp; ",") &amp; IF(ISBLANK(AH143),"",VLOOKUP(AH143,ComboValue!$N$2:$O$68,2,FALSE) &amp; ",") &amp; IF(ISBLANK(AI143),"",VLOOKUP(AI143,ComboValue!$N$2:$O$68,2,FALSE) &amp; ",") &amp; IF(ISBLANK(AJ143),"",VLOOKUP(AJ143,ComboValue!$N$2:$O$68,2,FALSE) &amp; ",") &amp; IF(ISBLANK(AK143),"",VLOOKUP(AK143,ComboValue!$N$2:$O$68,2,FALSE) &amp; ",") &amp; IF(ISBLANK(AL143),"",VLOOKUP(AL143,ComboValue!$N$2:$O$68,2,FALSE) &amp; ",") &amp; IF(ISBLANK(AM143),"",VLOOKUP(AM143,ComboValue!$N$2:$O$68,2,FALSE) &amp; ",") &amp; IF(ISBLANK(AN143),"",VLOOKUP(AN143,ComboValue!$N$2:$O$68,2,FALSE) &amp; ",") &amp; IF(ISBLANK(AO143),"",VLOOKUP(AO143,ComboValue!$N$2:$O$68,2,FALSE) &amp; ",") &amp; IF(ISBLANK(AP143),"",VLOOKUP(AP143,ComboValue!$N$2:$O$68,2,FALSE) &amp; ",") &amp; IF(ISBLANK(AQ143),"",VLOOKUP(AQ143,ComboValue!$N$2:$O$68,2,FALSE) &amp; ",") &amp; IF(ISBLANK(AR143),"",VLOOKUP(AR143,ComboValue!$N$2:$O$68,2,FALSE) &amp; ",") &amp; IF(ISBLANK(AS143),"",VLOOKUP(AS143,ComboValue!$N$2:$O$68,2,FALSE) &amp; ",") &amp; IF(ISBLANK(AT143),"",VLOOKUP(AT143,ComboValue!$N$2:$O$68,2,FALSE) &amp; ",")</f>
        <v/>
      </c>
      <c r="AZ143" s="162" t="str">
        <f t="shared" si="88"/>
        <v/>
      </c>
      <c r="BA143" s="120"/>
      <c r="BB143" s="135" t="str">
        <f t="shared" si="89"/>
        <v/>
      </c>
      <c r="BC143" s="136" t="str">
        <f t="shared" si="90"/>
        <v/>
      </c>
      <c r="BD143" s="136" t="str">
        <f t="shared" si="91"/>
        <v/>
      </c>
      <c r="BE143" s="136" t="str">
        <f t="shared" si="92"/>
        <v/>
      </c>
      <c r="BF143" s="136" t="str">
        <f t="shared" si="93"/>
        <v/>
      </c>
      <c r="BG143" s="136" t="str">
        <f t="shared" si="94"/>
        <v/>
      </c>
      <c r="BH143" s="136" t="str">
        <f t="shared" si="95"/>
        <v/>
      </c>
      <c r="BI143" s="136" t="str">
        <f t="shared" si="96"/>
        <v/>
      </c>
      <c r="BJ143" s="136" t="str">
        <f t="shared" si="97"/>
        <v/>
      </c>
      <c r="BK143" s="136" t="str">
        <f t="shared" si="98"/>
        <v/>
      </c>
      <c r="BL143" s="136" t="str">
        <f t="shared" si="99"/>
        <v/>
      </c>
      <c r="BM143" s="136" t="str">
        <f t="shared" si="100"/>
        <v/>
      </c>
      <c r="BN143" s="136" t="str">
        <f t="shared" si="101"/>
        <v/>
      </c>
      <c r="BO143" s="136" t="str">
        <f t="shared" si="102"/>
        <v/>
      </c>
      <c r="BP143" s="136" t="str">
        <f t="shared" si="103"/>
        <v/>
      </c>
      <c r="BQ143" s="136" t="str">
        <f t="shared" si="104"/>
        <v/>
      </c>
      <c r="BR143" s="136" t="str">
        <f t="shared" si="105"/>
        <v/>
      </c>
      <c r="BS143" s="136" t="str">
        <f t="shared" si="106"/>
        <v/>
      </c>
      <c r="BT143" s="136" t="str">
        <f t="shared" si="107"/>
        <v/>
      </c>
      <c r="BU143" s="136" t="str">
        <f t="shared" si="108"/>
        <v/>
      </c>
      <c r="BV143" s="136" t="str">
        <f t="shared" si="109"/>
        <v/>
      </c>
      <c r="BW143" s="136" t="str">
        <f t="shared" si="110"/>
        <v/>
      </c>
      <c r="BX143" s="136" t="str">
        <f t="shared" si="111"/>
        <v/>
      </c>
      <c r="BY143" s="136" t="str">
        <f t="shared" si="112"/>
        <v/>
      </c>
      <c r="BZ143" s="136" t="str">
        <f t="shared" si="113"/>
        <v/>
      </c>
      <c r="CA143" s="137" t="str">
        <f t="shared" si="114"/>
        <v/>
      </c>
      <c r="CB143" s="135" t="str">
        <f t="shared" si="115"/>
        <v/>
      </c>
      <c r="CC143" s="136" t="str">
        <f t="shared" si="116"/>
        <v/>
      </c>
      <c r="CD143" s="136" t="str">
        <f t="shared" si="117"/>
        <v/>
      </c>
      <c r="CE143" s="136" t="str">
        <f t="shared" si="118"/>
        <v/>
      </c>
      <c r="CF143" s="136" t="str">
        <f t="shared" si="119"/>
        <v/>
      </c>
      <c r="CG143" s="136" t="str">
        <f t="shared" si="120"/>
        <v/>
      </c>
      <c r="CH143" s="136" t="str">
        <f t="shared" si="121"/>
        <v/>
      </c>
      <c r="CI143" s="136" t="str">
        <f t="shared" si="122"/>
        <v/>
      </c>
      <c r="CJ143" s="136" t="str">
        <f t="shared" si="123"/>
        <v/>
      </c>
      <c r="CK143" s="137" t="str">
        <f t="shared" si="124"/>
        <v/>
      </c>
      <c r="CL143" s="135" t="str">
        <f t="shared" si="125"/>
        <v/>
      </c>
      <c r="CM143" s="136" t="str">
        <f t="shared" si="126"/>
        <v/>
      </c>
      <c r="CN143" s="136" t="str">
        <f t="shared" si="127"/>
        <v/>
      </c>
      <c r="CO143" s="137" t="str">
        <f t="shared" si="128"/>
        <v/>
      </c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0"/>
      <c r="CZ143" s="120"/>
      <c r="DA143" s="120"/>
      <c r="DB143" s="120"/>
    </row>
    <row r="144" spans="1:106" ht="17.399999999999999" thickTop="1" thickBot="1" x14ac:dyDescent="0.45">
      <c r="A144" s="7">
        <v>139</v>
      </c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0"/>
      <c r="M144" s="10"/>
      <c r="N144" s="10"/>
      <c r="O144" s="209" t="str">
        <f xml:space="preserve"> IF(ISBLANK(L144),"",VLOOKUP(L144,ComboValue!$E$3:$I$15,5,FALSE))</f>
        <v/>
      </c>
      <c r="P144" s="10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35" t="str">
        <f xml:space="preserve"> IF(ISBLANK(C144),"",VLOOKUP(C144,ComboValue!$B$2:$C$11,2,FALSE) &amp; ",") &amp; IF(ISBLANK(D144),"",VLOOKUP(D144,ComboValue!$B$2:$C$11,2,FALSE) &amp; ",") &amp; IF(ISBLANK(E144),"",VLOOKUP(E144,ComboValue!$B$2:$C$11,2,FALSE) &amp; ",") &amp; IF(ISBLANK(F144),"",VLOOKUP(F144,ComboValue!$B$2:$C$11,2,FALSE) &amp; ",") &amp; IF(ISBLANK(G144),"",VLOOKUP(G144,ComboValue!$B$2:$C$11,2,FALSE) &amp; ",") &amp; IF(ISBLANK(H144),"",VLOOKUP(H144,ComboValue!$B$2:$C$11,2,FALSE) &amp; ",") &amp; IF(ISBLANK(I144),"",VLOOKUP(I144,ComboValue!$B$2:$C$11,2,FALSE) &amp; ",") &amp; IF(ISBLANK(J144),"",VLOOKUP(J144,ComboValue!$B$2:$C$11,2,FALSE) &amp; ",") &amp; IF(ISBLANK(K144),"",VLOOKUP(K144,ComboValue!$B$2:$C$11,2,FALSE) &amp; ",")</f>
        <v/>
      </c>
      <c r="AV144" s="136" t="str">
        <f t="shared" si="87"/>
        <v>Tous_Nl</v>
      </c>
      <c r="AW144" s="136" t="str">
        <f>IF(ISBLANK(L144),"",VLOOKUP(L144,ComboValue!$E$2:$G$15,3,FALSE))</f>
        <v/>
      </c>
      <c r="AX144" s="136" t="str">
        <f>IF(ISBLANK(M144),"",VLOOKUP(M144,ComboValue!$K$2:$L$5,2,FALSE))</f>
        <v/>
      </c>
      <c r="AY144" s="161" t="str">
        <f>IF(ISBLANK(Q144),"",VLOOKUP(Q144,ComboValue!$N$2:$O$68,2,FALSE) &amp; ",") &amp; IF(ISBLANK(R144),"",VLOOKUP(R144,ComboValue!$N$2:$O$68,2,FALSE) &amp; ",") &amp; IF(ISBLANK(S144),"",VLOOKUP(S144,ComboValue!$N$2:$O$68,2,FALSE) &amp; ",") &amp; IF(ISBLANK(T144),"",VLOOKUP(T144,ComboValue!$N$2:$O$68,2,FALSE) &amp; ",") &amp; IF(ISBLANK(U144),"",VLOOKUP(U144,ComboValue!$N$2:$O$68,2,FALSE) &amp; ",") &amp; IF(ISBLANK(V144),"",VLOOKUP(V144,ComboValue!$N$2:$O$68,2,FALSE) &amp; ",") &amp; IF(ISBLANK(W144),"",VLOOKUP(W144,ComboValue!$N$2:$O$68,2,FALSE) &amp; ",") &amp; IF(ISBLANK(X144),"",VLOOKUP(X144,ComboValue!$N$2:$O$68,2,FALSE) &amp; ",") &amp; IF(ISBLANK(Y144),"",VLOOKUP(Y144,ComboValue!$N$2:$O$68,2,FALSE) &amp; ",") &amp; IF(ISBLANK(Z144),"",VLOOKUP(Z144,ComboValue!$N$2:$O$68,2,FALSE) &amp; ",") &amp; IF(ISBLANK(AA144),"",VLOOKUP(AA144,ComboValue!$N$2:$O$68,2,FALSE) &amp; ",") &amp; IF(ISBLANK(AB144),"",VLOOKUP(AB144,ComboValue!$N$2:$O$68,2,FALSE) &amp; ",") &amp; IF(ISBLANK(AC144),"",VLOOKUP(AC144,ComboValue!$N$2:$O$68,2,FALSE) &amp; ",") &amp; IF(ISBLANK(AD144),"",VLOOKUP(AD144,ComboValue!$N$2:$O$68,2,FALSE) &amp; ",") &amp; IF(ISBLANK(AE144),"",VLOOKUP(AE144,ComboValue!$N$2:$O$68,2,FALSE) &amp; ",") &amp; IF(ISBLANK(AF144),"",VLOOKUP(AF144,ComboValue!$N$2:$O$68,2,FALSE) &amp; ",") &amp; IF(ISBLANK(AG144),"",VLOOKUP(AG144,ComboValue!$N$2:$O$68,2,FALSE) &amp; ",") &amp; IF(ISBLANK(AH144),"",VLOOKUP(AH144,ComboValue!$N$2:$O$68,2,FALSE) &amp; ",") &amp; IF(ISBLANK(AI144),"",VLOOKUP(AI144,ComboValue!$N$2:$O$68,2,FALSE) &amp; ",") &amp; IF(ISBLANK(AJ144),"",VLOOKUP(AJ144,ComboValue!$N$2:$O$68,2,FALSE) &amp; ",") &amp; IF(ISBLANK(AK144),"",VLOOKUP(AK144,ComboValue!$N$2:$O$68,2,FALSE) &amp; ",") &amp; IF(ISBLANK(AL144),"",VLOOKUP(AL144,ComboValue!$N$2:$O$68,2,FALSE) &amp; ",") &amp; IF(ISBLANK(AM144),"",VLOOKUP(AM144,ComboValue!$N$2:$O$68,2,FALSE) &amp; ",") &amp; IF(ISBLANK(AN144),"",VLOOKUP(AN144,ComboValue!$N$2:$O$68,2,FALSE) &amp; ",") &amp; IF(ISBLANK(AO144),"",VLOOKUP(AO144,ComboValue!$N$2:$O$68,2,FALSE) &amp; ",") &amp; IF(ISBLANK(AP144),"",VLOOKUP(AP144,ComboValue!$N$2:$O$68,2,FALSE) &amp; ",") &amp; IF(ISBLANK(AQ144),"",VLOOKUP(AQ144,ComboValue!$N$2:$O$68,2,FALSE) &amp; ",") &amp; IF(ISBLANK(AR144),"",VLOOKUP(AR144,ComboValue!$N$2:$O$68,2,FALSE) &amp; ",") &amp; IF(ISBLANK(AS144),"",VLOOKUP(AS144,ComboValue!$N$2:$O$68,2,FALSE) &amp; ",") &amp; IF(ISBLANK(AT144),"",VLOOKUP(AT144,ComboValue!$N$2:$O$68,2,FALSE) &amp; ",")</f>
        <v/>
      </c>
      <c r="AZ144" s="162" t="str">
        <f t="shared" si="88"/>
        <v/>
      </c>
      <c r="BA144" s="120"/>
      <c r="BB144" s="135" t="str">
        <f t="shared" si="89"/>
        <v/>
      </c>
      <c r="BC144" s="136" t="str">
        <f t="shared" si="90"/>
        <v/>
      </c>
      <c r="BD144" s="136" t="str">
        <f t="shared" si="91"/>
        <v/>
      </c>
      <c r="BE144" s="136" t="str">
        <f t="shared" si="92"/>
        <v/>
      </c>
      <c r="BF144" s="136" t="str">
        <f t="shared" si="93"/>
        <v/>
      </c>
      <c r="BG144" s="136" t="str">
        <f t="shared" si="94"/>
        <v/>
      </c>
      <c r="BH144" s="136" t="str">
        <f t="shared" si="95"/>
        <v/>
      </c>
      <c r="BI144" s="136" t="str">
        <f t="shared" si="96"/>
        <v/>
      </c>
      <c r="BJ144" s="136" t="str">
        <f t="shared" si="97"/>
        <v/>
      </c>
      <c r="BK144" s="136" t="str">
        <f t="shared" si="98"/>
        <v/>
      </c>
      <c r="BL144" s="136" t="str">
        <f t="shared" si="99"/>
        <v/>
      </c>
      <c r="BM144" s="136" t="str">
        <f t="shared" si="100"/>
        <v/>
      </c>
      <c r="BN144" s="136" t="str">
        <f t="shared" si="101"/>
        <v/>
      </c>
      <c r="BO144" s="136" t="str">
        <f t="shared" si="102"/>
        <v/>
      </c>
      <c r="BP144" s="136" t="str">
        <f t="shared" si="103"/>
        <v/>
      </c>
      <c r="BQ144" s="136" t="str">
        <f t="shared" si="104"/>
        <v/>
      </c>
      <c r="BR144" s="136" t="str">
        <f t="shared" si="105"/>
        <v/>
      </c>
      <c r="BS144" s="136" t="str">
        <f t="shared" si="106"/>
        <v/>
      </c>
      <c r="BT144" s="136" t="str">
        <f t="shared" si="107"/>
        <v/>
      </c>
      <c r="BU144" s="136" t="str">
        <f t="shared" si="108"/>
        <v/>
      </c>
      <c r="BV144" s="136" t="str">
        <f t="shared" si="109"/>
        <v/>
      </c>
      <c r="BW144" s="136" t="str">
        <f t="shared" si="110"/>
        <v/>
      </c>
      <c r="BX144" s="136" t="str">
        <f t="shared" si="111"/>
        <v/>
      </c>
      <c r="BY144" s="136" t="str">
        <f t="shared" si="112"/>
        <v/>
      </c>
      <c r="BZ144" s="136" t="str">
        <f t="shared" si="113"/>
        <v/>
      </c>
      <c r="CA144" s="137" t="str">
        <f t="shared" si="114"/>
        <v/>
      </c>
      <c r="CB144" s="135" t="str">
        <f t="shared" si="115"/>
        <v/>
      </c>
      <c r="CC144" s="136" t="str">
        <f t="shared" si="116"/>
        <v/>
      </c>
      <c r="CD144" s="136" t="str">
        <f t="shared" si="117"/>
        <v/>
      </c>
      <c r="CE144" s="136" t="str">
        <f t="shared" si="118"/>
        <v/>
      </c>
      <c r="CF144" s="136" t="str">
        <f t="shared" si="119"/>
        <v/>
      </c>
      <c r="CG144" s="136" t="str">
        <f t="shared" si="120"/>
        <v/>
      </c>
      <c r="CH144" s="136" t="str">
        <f t="shared" si="121"/>
        <v/>
      </c>
      <c r="CI144" s="136" t="str">
        <f t="shared" si="122"/>
        <v/>
      </c>
      <c r="CJ144" s="136" t="str">
        <f t="shared" si="123"/>
        <v/>
      </c>
      <c r="CK144" s="137" t="str">
        <f t="shared" si="124"/>
        <v/>
      </c>
      <c r="CL144" s="135" t="str">
        <f t="shared" si="125"/>
        <v/>
      </c>
      <c r="CM144" s="136" t="str">
        <f t="shared" si="126"/>
        <v/>
      </c>
      <c r="CN144" s="136" t="str">
        <f t="shared" si="127"/>
        <v/>
      </c>
      <c r="CO144" s="137" t="str">
        <f t="shared" si="128"/>
        <v/>
      </c>
      <c r="CP144" s="120"/>
      <c r="CQ144" s="120"/>
      <c r="CR144" s="120"/>
      <c r="CS144" s="120"/>
      <c r="CT144" s="120"/>
      <c r="CU144" s="120"/>
      <c r="CV144" s="120"/>
      <c r="CW144" s="120"/>
      <c r="CX144" s="120"/>
      <c r="CY144" s="120"/>
      <c r="CZ144" s="120"/>
      <c r="DA144" s="120"/>
      <c r="DB144" s="120"/>
    </row>
    <row r="145" spans="1:106" ht="17.399999999999999" thickTop="1" thickBot="1" x14ac:dyDescent="0.45">
      <c r="A145" s="7">
        <v>140</v>
      </c>
      <c r="B145" s="10"/>
      <c r="C145" s="11"/>
      <c r="D145" s="11"/>
      <c r="E145" s="11"/>
      <c r="F145" s="11"/>
      <c r="G145" s="11"/>
      <c r="H145" s="11"/>
      <c r="I145" s="11"/>
      <c r="J145" s="11"/>
      <c r="K145" s="11"/>
      <c r="L145" s="10"/>
      <c r="M145" s="10"/>
      <c r="N145" s="10"/>
      <c r="O145" s="209" t="str">
        <f xml:space="preserve"> IF(ISBLANK(L145),"",VLOOKUP(L145,ComboValue!$E$3:$I$15,5,FALSE))</f>
        <v/>
      </c>
      <c r="P145" s="10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35" t="str">
        <f xml:space="preserve"> IF(ISBLANK(C145),"",VLOOKUP(C145,ComboValue!$B$2:$C$11,2,FALSE) &amp; ",") &amp; IF(ISBLANK(D145),"",VLOOKUP(D145,ComboValue!$B$2:$C$11,2,FALSE) &amp; ",") &amp; IF(ISBLANK(E145),"",VLOOKUP(E145,ComboValue!$B$2:$C$11,2,FALSE) &amp; ",") &amp; IF(ISBLANK(F145),"",VLOOKUP(F145,ComboValue!$B$2:$C$11,2,FALSE) &amp; ",") &amp; IF(ISBLANK(G145),"",VLOOKUP(G145,ComboValue!$B$2:$C$11,2,FALSE) &amp; ",") &amp; IF(ISBLANK(H145),"",VLOOKUP(H145,ComboValue!$B$2:$C$11,2,FALSE) &amp; ",") &amp; IF(ISBLANK(I145),"",VLOOKUP(I145,ComboValue!$B$2:$C$11,2,FALSE) &amp; ",") &amp; IF(ISBLANK(J145),"",VLOOKUP(J145,ComboValue!$B$2:$C$11,2,FALSE) &amp; ",") &amp; IF(ISBLANK(K145),"",VLOOKUP(K145,ComboValue!$B$2:$C$11,2,FALSE) &amp; ",")</f>
        <v/>
      </c>
      <c r="AV145" s="136" t="str">
        <f t="shared" si="87"/>
        <v>Tous_Nl</v>
      </c>
      <c r="AW145" s="136" t="str">
        <f>IF(ISBLANK(L145),"",VLOOKUP(L145,ComboValue!$E$2:$G$15,3,FALSE))</f>
        <v/>
      </c>
      <c r="AX145" s="136" t="str">
        <f>IF(ISBLANK(M145),"",VLOOKUP(M145,ComboValue!$K$2:$L$5,2,FALSE))</f>
        <v/>
      </c>
      <c r="AY145" s="161" t="str">
        <f>IF(ISBLANK(Q145),"",VLOOKUP(Q145,ComboValue!$N$2:$O$68,2,FALSE) &amp; ",") &amp; IF(ISBLANK(R145),"",VLOOKUP(R145,ComboValue!$N$2:$O$68,2,FALSE) &amp; ",") &amp; IF(ISBLANK(S145),"",VLOOKUP(S145,ComboValue!$N$2:$O$68,2,FALSE) &amp; ",") &amp; IF(ISBLANK(T145),"",VLOOKUP(T145,ComboValue!$N$2:$O$68,2,FALSE) &amp; ",") &amp; IF(ISBLANK(U145),"",VLOOKUP(U145,ComboValue!$N$2:$O$68,2,FALSE) &amp; ",") &amp; IF(ISBLANK(V145),"",VLOOKUP(V145,ComboValue!$N$2:$O$68,2,FALSE) &amp; ",") &amp; IF(ISBLANK(W145),"",VLOOKUP(W145,ComboValue!$N$2:$O$68,2,FALSE) &amp; ",") &amp; IF(ISBLANK(X145),"",VLOOKUP(X145,ComboValue!$N$2:$O$68,2,FALSE) &amp; ",") &amp; IF(ISBLANK(Y145),"",VLOOKUP(Y145,ComboValue!$N$2:$O$68,2,FALSE) &amp; ",") &amp; IF(ISBLANK(Z145),"",VLOOKUP(Z145,ComboValue!$N$2:$O$68,2,FALSE) &amp; ",") &amp; IF(ISBLANK(AA145),"",VLOOKUP(AA145,ComboValue!$N$2:$O$68,2,FALSE) &amp; ",") &amp; IF(ISBLANK(AB145),"",VLOOKUP(AB145,ComboValue!$N$2:$O$68,2,FALSE) &amp; ",") &amp; IF(ISBLANK(AC145),"",VLOOKUP(AC145,ComboValue!$N$2:$O$68,2,FALSE) &amp; ",") &amp; IF(ISBLANK(AD145),"",VLOOKUP(AD145,ComboValue!$N$2:$O$68,2,FALSE) &amp; ",") &amp; IF(ISBLANK(AE145),"",VLOOKUP(AE145,ComboValue!$N$2:$O$68,2,FALSE) &amp; ",") &amp; IF(ISBLANK(AF145),"",VLOOKUP(AF145,ComboValue!$N$2:$O$68,2,FALSE) &amp; ",") &amp; IF(ISBLANK(AG145),"",VLOOKUP(AG145,ComboValue!$N$2:$O$68,2,FALSE) &amp; ",") &amp; IF(ISBLANK(AH145),"",VLOOKUP(AH145,ComboValue!$N$2:$O$68,2,FALSE) &amp; ",") &amp; IF(ISBLANK(AI145),"",VLOOKUP(AI145,ComboValue!$N$2:$O$68,2,FALSE) &amp; ",") &amp; IF(ISBLANK(AJ145),"",VLOOKUP(AJ145,ComboValue!$N$2:$O$68,2,FALSE) &amp; ",") &amp; IF(ISBLANK(AK145),"",VLOOKUP(AK145,ComboValue!$N$2:$O$68,2,FALSE) &amp; ",") &amp; IF(ISBLANK(AL145),"",VLOOKUP(AL145,ComboValue!$N$2:$O$68,2,FALSE) &amp; ",") &amp; IF(ISBLANK(AM145),"",VLOOKUP(AM145,ComboValue!$N$2:$O$68,2,FALSE) &amp; ",") &amp; IF(ISBLANK(AN145),"",VLOOKUP(AN145,ComboValue!$N$2:$O$68,2,FALSE) &amp; ",") &amp; IF(ISBLANK(AO145),"",VLOOKUP(AO145,ComboValue!$N$2:$O$68,2,FALSE) &amp; ",") &amp; IF(ISBLANK(AP145),"",VLOOKUP(AP145,ComboValue!$N$2:$O$68,2,FALSE) &amp; ",") &amp; IF(ISBLANK(AQ145),"",VLOOKUP(AQ145,ComboValue!$N$2:$O$68,2,FALSE) &amp; ",") &amp; IF(ISBLANK(AR145),"",VLOOKUP(AR145,ComboValue!$N$2:$O$68,2,FALSE) &amp; ",") &amp; IF(ISBLANK(AS145),"",VLOOKUP(AS145,ComboValue!$N$2:$O$68,2,FALSE) &amp; ",") &amp; IF(ISBLANK(AT145),"",VLOOKUP(AT145,ComboValue!$N$2:$O$68,2,FALSE) &amp; ",")</f>
        <v/>
      </c>
      <c r="AZ145" s="162" t="str">
        <f t="shared" si="88"/>
        <v/>
      </c>
      <c r="BA145" s="120"/>
      <c r="BB145" s="135" t="str">
        <f t="shared" si="89"/>
        <v/>
      </c>
      <c r="BC145" s="136" t="str">
        <f t="shared" si="90"/>
        <v/>
      </c>
      <c r="BD145" s="136" t="str">
        <f t="shared" si="91"/>
        <v/>
      </c>
      <c r="BE145" s="136" t="str">
        <f t="shared" si="92"/>
        <v/>
      </c>
      <c r="BF145" s="136" t="str">
        <f t="shared" si="93"/>
        <v/>
      </c>
      <c r="BG145" s="136" t="str">
        <f t="shared" si="94"/>
        <v/>
      </c>
      <c r="BH145" s="136" t="str">
        <f t="shared" si="95"/>
        <v/>
      </c>
      <c r="BI145" s="136" t="str">
        <f t="shared" si="96"/>
        <v/>
      </c>
      <c r="BJ145" s="136" t="str">
        <f t="shared" si="97"/>
        <v/>
      </c>
      <c r="BK145" s="136" t="str">
        <f t="shared" si="98"/>
        <v/>
      </c>
      <c r="BL145" s="136" t="str">
        <f t="shared" si="99"/>
        <v/>
      </c>
      <c r="BM145" s="136" t="str">
        <f t="shared" si="100"/>
        <v/>
      </c>
      <c r="BN145" s="136" t="str">
        <f t="shared" si="101"/>
        <v/>
      </c>
      <c r="BO145" s="136" t="str">
        <f t="shared" si="102"/>
        <v/>
      </c>
      <c r="BP145" s="136" t="str">
        <f t="shared" si="103"/>
        <v/>
      </c>
      <c r="BQ145" s="136" t="str">
        <f t="shared" si="104"/>
        <v/>
      </c>
      <c r="BR145" s="136" t="str">
        <f t="shared" si="105"/>
        <v/>
      </c>
      <c r="BS145" s="136" t="str">
        <f t="shared" si="106"/>
        <v/>
      </c>
      <c r="BT145" s="136" t="str">
        <f t="shared" si="107"/>
        <v/>
      </c>
      <c r="BU145" s="136" t="str">
        <f t="shared" si="108"/>
        <v/>
      </c>
      <c r="BV145" s="136" t="str">
        <f t="shared" si="109"/>
        <v/>
      </c>
      <c r="BW145" s="136" t="str">
        <f t="shared" si="110"/>
        <v/>
      </c>
      <c r="BX145" s="136" t="str">
        <f t="shared" si="111"/>
        <v/>
      </c>
      <c r="BY145" s="136" t="str">
        <f t="shared" si="112"/>
        <v/>
      </c>
      <c r="BZ145" s="136" t="str">
        <f t="shared" si="113"/>
        <v/>
      </c>
      <c r="CA145" s="137" t="str">
        <f t="shared" si="114"/>
        <v/>
      </c>
      <c r="CB145" s="135" t="str">
        <f t="shared" si="115"/>
        <v/>
      </c>
      <c r="CC145" s="136" t="str">
        <f t="shared" si="116"/>
        <v/>
      </c>
      <c r="CD145" s="136" t="str">
        <f t="shared" si="117"/>
        <v/>
      </c>
      <c r="CE145" s="136" t="str">
        <f t="shared" si="118"/>
        <v/>
      </c>
      <c r="CF145" s="136" t="str">
        <f t="shared" si="119"/>
        <v/>
      </c>
      <c r="CG145" s="136" t="str">
        <f t="shared" si="120"/>
        <v/>
      </c>
      <c r="CH145" s="136" t="str">
        <f t="shared" si="121"/>
        <v/>
      </c>
      <c r="CI145" s="136" t="str">
        <f t="shared" si="122"/>
        <v/>
      </c>
      <c r="CJ145" s="136" t="str">
        <f t="shared" si="123"/>
        <v/>
      </c>
      <c r="CK145" s="137" t="str">
        <f t="shared" si="124"/>
        <v/>
      </c>
      <c r="CL145" s="135" t="str">
        <f t="shared" si="125"/>
        <v/>
      </c>
      <c r="CM145" s="136" t="str">
        <f t="shared" si="126"/>
        <v/>
      </c>
      <c r="CN145" s="136" t="str">
        <f t="shared" si="127"/>
        <v/>
      </c>
      <c r="CO145" s="137" t="str">
        <f t="shared" si="128"/>
        <v/>
      </c>
      <c r="CP145" s="120"/>
      <c r="CQ145" s="120"/>
      <c r="CR145" s="120"/>
      <c r="CS145" s="120"/>
      <c r="CT145" s="120"/>
      <c r="CU145" s="120"/>
      <c r="CV145" s="120"/>
      <c r="CW145" s="120"/>
      <c r="CX145" s="120"/>
      <c r="CY145" s="120"/>
      <c r="CZ145" s="120"/>
      <c r="DA145" s="120"/>
      <c r="DB145" s="120"/>
    </row>
    <row r="146" spans="1:106" ht="17.399999999999999" thickTop="1" thickBot="1" x14ac:dyDescent="0.45">
      <c r="A146" s="7">
        <v>141</v>
      </c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0"/>
      <c r="M146" s="10"/>
      <c r="N146" s="10"/>
      <c r="O146" s="209" t="str">
        <f xml:space="preserve"> IF(ISBLANK(L146),"",VLOOKUP(L146,ComboValue!$E$3:$I$15,5,FALSE))</f>
        <v/>
      </c>
      <c r="P146" s="10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35" t="str">
        <f xml:space="preserve"> IF(ISBLANK(C146),"",VLOOKUP(C146,ComboValue!$B$2:$C$11,2,FALSE) &amp; ",") &amp; IF(ISBLANK(D146),"",VLOOKUP(D146,ComboValue!$B$2:$C$11,2,FALSE) &amp; ",") &amp; IF(ISBLANK(E146),"",VLOOKUP(E146,ComboValue!$B$2:$C$11,2,FALSE) &amp; ",") &amp; IF(ISBLANK(F146),"",VLOOKUP(F146,ComboValue!$B$2:$C$11,2,FALSE) &amp; ",") &amp; IF(ISBLANK(G146),"",VLOOKUP(G146,ComboValue!$B$2:$C$11,2,FALSE) &amp; ",") &amp; IF(ISBLANK(H146),"",VLOOKUP(H146,ComboValue!$B$2:$C$11,2,FALSE) &amp; ",") &amp; IF(ISBLANK(I146),"",VLOOKUP(I146,ComboValue!$B$2:$C$11,2,FALSE) &amp; ",") &amp; IF(ISBLANK(J146),"",VLOOKUP(J146,ComboValue!$B$2:$C$11,2,FALSE) &amp; ",") &amp; IF(ISBLANK(K146),"",VLOOKUP(K146,ComboValue!$B$2:$C$11,2,FALSE) &amp; ",")</f>
        <v/>
      </c>
      <c r="AV146" s="136" t="str">
        <f t="shared" si="87"/>
        <v>Tous_Nl</v>
      </c>
      <c r="AW146" s="136" t="str">
        <f>IF(ISBLANK(L146),"",VLOOKUP(L146,ComboValue!$E$2:$G$15,3,FALSE))</f>
        <v/>
      </c>
      <c r="AX146" s="136" t="str">
        <f>IF(ISBLANK(M146),"",VLOOKUP(M146,ComboValue!$K$2:$L$5,2,FALSE))</f>
        <v/>
      </c>
      <c r="AY146" s="161" t="str">
        <f>IF(ISBLANK(Q146),"",VLOOKUP(Q146,ComboValue!$N$2:$O$68,2,FALSE) &amp; ",") &amp; IF(ISBLANK(R146),"",VLOOKUP(R146,ComboValue!$N$2:$O$68,2,FALSE) &amp; ",") &amp; IF(ISBLANK(S146),"",VLOOKUP(S146,ComboValue!$N$2:$O$68,2,FALSE) &amp; ",") &amp; IF(ISBLANK(T146),"",VLOOKUP(T146,ComboValue!$N$2:$O$68,2,FALSE) &amp; ",") &amp; IF(ISBLANK(U146),"",VLOOKUP(U146,ComboValue!$N$2:$O$68,2,FALSE) &amp; ",") &amp; IF(ISBLANK(V146),"",VLOOKUP(V146,ComboValue!$N$2:$O$68,2,FALSE) &amp; ",") &amp; IF(ISBLANK(W146),"",VLOOKUP(W146,ComboValue!$N$2:$O$68,2,FALSE) &amp; ",") &amp; IF(ISBLANK(X146),"",VLOOKUP(X146,ComboValue!$N$2:$O$68,2,FALSE) &amp; ",") &amp; IF(ISBLANK(Y146),"",VLOOKUP(Y146,ComboValue!$N$2:$O$68,2,FALSE) &amp; ",") &amp; IF(ISBLANK(Z146),"",VLOOKUP(Z146,ComboValue!$N$2:$O$68,2,FALSE) &amp; ",") &amp; IF(ISBLANK(AA146),"",VLOOKUP(AA146,ComboValue!$N$2:$O$68,2,FALSE) &amp; ",") &amp; IF(ISBLANK(AB146),"",VLOOKUP(AB146,ComboValue!$N$2:$O$68,2,FALSE) &amp; ",") &amp; IF(ISBLANK(AC146),"",VLOOKUP(AC146,ComboValue!$N$2:$O$68,2,FALSE) &amp; ",") &amp; IF(ISBLANK(AD146),"",VLOOKUP(AD146,ComboValue!$N$2:$O$68,2,FALSE) &amp; ",") &amp; IF(ISBLANK(AE146),"",VLOOKUP(AE146,ComboValue!$N$2:$O$68,2,FALSE) &amp; ",") &amp; IF(ISBLANK(AF146),"",VLOOKUP(AF146,ComboValue!$N$2:$O$68,2,FALSE) &amp; ",") &amp; IF(ISBLANK(AG146),"",VLOOKUP(AG146,ComboValue!$N$2:$O$68,2,FALSE) &amp; ",") &amp; IF(ISBLANK(AH146),"",VLOOKUP(AH146,ComboValue!$N$2:$O$68,2,FALSE) &amp; ",") &amp; IF(ISBLANK(AI146),"",VLOOKUP(AI146,ComboValue!$N$2:$O$68,2,FALSE) &amp; ",") &amp; IF(ISBLANK(AJ146),"",VLOOKUP(AJ146,ComboValue!$N$2:$O$68,2,FALSE) &amp; ",") &amp; IF(ISBLANK(AK146),"",VLOOKUP(AK146,ComboValue!$N$2:$O$68,2,FALSE) &amp; ",") &amp; IF(ISBLANK(AL146),"",VLOOKUP(AL146,ComboValue!$N$2:$O$68,2,FALSE) &amp; ",") &amp; IF(ISBLANK(AM146),"",VLOOKUP(AM146,ComboValue!$N$2:$O$68,2,FALSE) &amp; ",") &amp; IF(ISBLANK(AN146),"",VLOOKUP(AN146,ComboValue!$N$2:$O$68,2,FALSE) &amp; ",") &amp; IF(ISBLANK(AO146),"",VLOOKUP(AO146,ComboValue!$N$2:$O$68,2,FALSE) &amp; ",") &amp; IF(ISBLANK(AP146),"",VLOOKUP(AP146,ComboValue!$N$2:$O$68,2,FALSE) &amp; ",") &amp; IF(ISBLANK(AQ146),"",VLOOKUP(AQ146,ComboValue!$N$2:$O$68,2,FALSE) &amp; ",") &amp; IF(ISBLANK(AR146),"",VLOOKUP(AR146,ComboValue!$N$2:$O$68,2,FALSE) &amp; ",") &amp; IF(ISBLANK(AS146),"",VLOOKUP(AS146,ComboValue!$N$2:$O$68,2,FALSE) &amp; ",") &amp; IF(ISBLANK(AT146),"",VLOOKUP(AT146,ComboValue!$N$2:$O$68,2,FALSE) &amp; ",")</f>
        <v/>
      </c>
      <c r="AZ146" s="162" t="str">
        <f t="shared" si="88"/>
        <v/>
      </c>
      <c r="BA146" s="120"/>
      <c r="BB146" s="135" t="str">
        <f t="shared" si="89"/>
        <v/>
      </c>
      <c r="BC146" s="136" t="str">
        <f t="shared" si="90"/>
        <v/>
      </c>
      <c r="BD146" s="136" t="str">
        <f t="shared" si="91"/>
        <v/>
      </c>
      <c r="BE146" s="136" t="str">
        <f t="shared" si="92"/>
        <v/>
      </c>
      <c r="BF146" s="136" t="str">
        <f t="shared" si="93"/>
        <v/>
      </c>
      <c r="BG146" s="136" t="str">
        <f t="shared" si="94"/>
        <v/>
      </c>
      <c r="BH146" s="136" t="str">
        <f t="shared" si="95"/>
        <v/>
      </c>
      <c r="BI146" s="136" t="str">
        <f t="shared" si="96"/>
        <v/>
      </c>
      <c r="BJ146" s="136" t="str">
        <f t="shared" si="97"/>
        <v/>
      </c>
      <c r="BK146" s="136" t="str">
        <f t="shared" si="98"/>
        <v/>
      </c>
      <c r="BL146" s="136" t="str">
        <f t="shared" si="99"/>
        <v/>
      </c>
      <c r="BM146" s="136" t="str">
        <f t="shared" si="100"/>
        <v/>
      </c>
      <c r="BN146" s="136" t="str">
        <f t="shared" si="101"/>
        <v/>
      </c>
      <c r="BO146" s="136" t="str">
        <f t="shared" si="102"/>
        <v/>
      </c>
      <c r="BP146" s="136" t="str">
        <f t="shared" si="103"/>
        <v/>
      </c>
      <c r="BQ146" s="136" t="str">
        <f t="shared" si="104"/>
        <v/>
      </c>
      <c r="BR146" s="136" t="str">
        <f t="shared" si="105"/>
        <v/>
      </c>
      <c r="BS146" s="136" t="str">
        <f t="shared" si="106"/>
        <v/>
      </c>
      <c r="BT146" s="136" t="str">
        <f t="shared" si="107"/>
        <v/>
      </c>
      <c r="BU146" s="136" t="str">
        <f t="shared" si="108"/>
        <v/>
      </c>
      <c r="BV146" s="136" t="str">
        <f t="shared" si="109"/>
        <v/>
      </c>
      <c r="BW146" s="136" t="str">
        <f t="shared" si="110"/>
        <v/>
      </c>
      <c r="BX146" s="136" t="str">
        <f t="shared" si="111"/>
        <v/>
      </c>
      <c r="BY146" s="136" t="str">
        <f t="shared" si="112"/>
        <v/>
      </c>
      <c r="BZ146" s="136" t="str">
        <f t="shared" si="113"/>
        <v/>
      </c>
      <c r="CA146" s="137" t="str">
        <f t="shared" si="114"/>
        <v/>
      </c>
      <c r="CB146" s="135" t="str">
        <f t="shared" si="115"/>
        <v/>
      </c>
      <c r="CC146" s="136" t="str">
        <f t="shared" si="116"/>
        <v/>
      </c>
      <c r="CD146" s="136" t="str">
        <f t="shared" si="117"/>
        <v/>
      </c>
      <c r="CE146" s="136" t="str">
        <f t="shared" si="118"/>
        <v/>
      </c>
      <c r="CF146" s="136" t="str">
        <f t="shared" si="119"/>
        <v/>
      </c>
      <c r="CG146" s="136" t="str">
        <f t="shared" si="120"/>
        <v/>
      </c>
      <c r="CH146" s="136" t="str">
        <f t="shared" si="121"/>
        <v/>
      </c>
      <c r="CI146" s="136" t="str">
        <f t="shared" si="122"/>
        <v/>
      </c>
      <c r="CJ146" s="136" t="str">
        <f t="shared" si="123"/>
        <v/>
      </c>
      <c r="CK146" s="137" t="str">
        <f t="shared" si="124"/>
        <v/>
      </c>
      <c r="CL146" s="135" t="str">
        <f t="shared" si="125"/>
        <v/>
      </c>
      <c r="CM146" s="136" t="str">
        <f t="shared" si="126"/>
        <v/>
      </c>
      <c r="CN146" s="136" t="str">
        <f t="shared" si="127"/>
        <v/>
      </c>
      <c r="CO146" s="137" t="str">
        <f t="shared" si="128"/>
        <v/>
      </c>
      <c r="CP146" s="120"/>
      <c r="CQ146" s="120"/>
      <c r="CR146" s="120"/>
      <c r="CS146" s="120"/>
      <c r="CT146" s="120"/>
      <c r="CU146" s="120"/>
      <c r="CV146" s="120"/>
      <c r="CW146" s="120"/>
      <c r="CX146" s="120"/>
      <c r="CY146" s="120"/>
      <c r="CZ146" s="120"/>
      <c r="DA146" s="120"/>
      <c r="DB146" s="120"/>
    </row>
    <row r="147" spans="1:106" ht="17.399999999999999" thickTop="1" thickBot="1" x14ac:dyDescent="0.45">
      <c r="A147" s="7">
        <v>142</v>
      </c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10"/>
      <c r="M147" s="10"/>
      <c r="N147" s="10"/>
      <c r="O147" s="209" t="str">
        <f xml:space="preserve"> IF(ISBLANK(L147),"",VLOOKUP(L147,ComboValue!$E$3:$I$15,5,FALSE))</f>
        <v/>
      </c>
      <c r="P147" s="10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35" t="str">
        <f xml:space="preserve"> IF(ISBLANK(C147),"",VLOOKUP(C147,ComboValue!$B$2:$C$11,2,FALSE) &amp; ",") &amp; IF(ISBLANK(D147),"",VLOOKUP(D147,ComboValue!$B$2:$C$11,2,FALSE) &amp; ",") &amp; IF(ISBLANK(E147),"",VLOOKUP(E147,ComboValue!$B$2:$C$11,2,FALSE) &amp; ",") &amp; IF(ISBLANK(F147),"",VLOOKUP(F147,ComboValue!$B$2:$C$11,2,FALSE) &amp; ",") &amp; IF(ISBLANK(G147),"",VLOOKUP(G147,ComboValue!$B$2:$C$11,2,FALSE) &amp; ",") &amp; IF(ISBLANK(H147),"",VLOOKUP(H147,ComboValue!$B$2:$C$11,2,FALSE) &amp; ",") &amp; IF(ISBLANK(I147),"",VLOOKUP(I147,ComboValue!$B$2:$C$11,2,FALSE) &amp; ",") &amp; IF(ISBLANK(J147),"",VLOOKUP(J147,ComboValue!$B$2:$C$11,2,FALSE) &amp; ",") &amp; IF(ISBLANK(K147),"",VLOOKUP(K147,ComboValue!$B$2:$C$11,2,FALSE) &amp; ",")</f>
        <v/>
      </c>
      <c r="AV147" s="136" t="str">
        <f t="shared" si="87"/>
        <v>Tous_Nl</v>
      </c>
      <c r="AW147" s="136" t="str">
        <f>IF(ISBLANK(L147),"",VLOOKUP(L147,ComboValue!$E$2:$G$15,3,FALSE))</f>
        <v/>
      </c>
      <c r="AX147" s="136" t="str">
        <f>IF(ISBLANK(M147),"",VLOOKUP(M147,ComboValue!$K$2:$L$5,2,FALSE))</f>
        <v/>
      </c>
      <c r="AY147" s="161" t="str">
        <f>IF(ISBLANK(Q147),"",VLOOKUP(Q147,ComboValue!$N$2:$O$68,2,FALSE) &amp; ",") &amp; IF(ISBLANK(R147),"",VLOOKUP(R147,ComboValue!$N$2:$O$68,2,FALSE) &amp; ",") &amp; IF(ISBLANK(S147),"",VLOOKUP(S147,ComboValue!$N$2:$O$68,2,FALSE) &amp; ",") &amp; IF(ISBLANK(T147),"",VLOOKUP(T147,ComboValue!$N$2:$O$68,2,FALSE) &amp; ",") &amp; IF(ISBLANK(U147),"",VLOOKUP(U147,ComboValue!$N$2:$O$68,2,FALSE) &amp; ",") &amp; IF(ISBLANK(V147),"",VLOOKUP(V147,ComboValue!$N$2:$O$68,2,FALSE) &amp; ",") &amp; IF(ISBLANK(W147),"",VLOOKUP(W147,ComboValue!$N$2:$O$68,2,FALSE) &amp; ",") &amp; IF(ISBLANK(X147),"",VLOOKUP(X147,ComboValue!$N$2:$O$68,2,FALSE) &amp; ",") &amp; IF(ISBLANK(Y147),"",VLOOKUP(Y147,ComboValue!$N$2:$O$68,2,FALSE) &amp; ",") &amp; IF(ISBLANK(Z147),"",VLOOKUP(Z147,ComboValue!$N$2:$O$68,2,FALSE) &amp; ",") &amp; IF(ISBLANK(AA147),"",VLOOKUP(AA147,ComboValue!$N$2:$O$68,2,FALSE) &amp; ",") &amp; IF(ISBLANK(AB147),"",VLOOKUP(AB147,ComboValue!$N$2:$O$68,2,FALSE) &amp; ",") &amp; IF(ISBLANK(AC147),"",VLOOKUP(AC147,ComboValue!$N$2:$O$68,2,FALSE) &amp; ",") &amp; IF(ISBLANK(AD147),"",VLOOKUP(AD147,ComboValue!$N$2:$O$68,2,FALSE) &amp; ",") &amp; IF(ISBLANK(AE147),"",VLOOKUP(AE147,ComboValue!$N$2:$O$68,2,FALSE) &amp; ",") &amp; IF(ISBLANK(AF147),"",VLOOKUP(AF147,ComboValue!$N$2:$O$68,2,FALSE) &amp; ",") &amp; IF(ISBLANK(AG147),"",VLOOKUP(AG147,ComboValue!$N$2:$O$68,2,FALSE) &amp; ",") &amp; IF(ISBLANK(AH147),"",VLOOKUP(AH147,ComboValue!$N$2:$O$68,2,FALSE) &amp; ",") &amp; IF(ISBLANK(AI147),"",VLOOKUP(AI147,ComboValue!$N$2:$O$68,2,FALSE) &amp; ",") &amp; IF(ISBLANK(AJ147),"",VLOOKUP(AJ147,ComboValue!$N$2:$O$68,2,FALSE) &amp; ",") &amp; IF(ISBLANK(AK147),"",VLOOKUP(AK147,ComboValue!$N$2:$O$68,2,FALSE) &amp; ",") &amp; IF(ISBLANK(AL147),"",VLOOKUP(AL147,ComboValue!$N$2:$O$68,2,FALSE) &amp; ",") &amp; IF(ISBLANK(AM147),"",VLOOKUP(AM147,ComboValue!$N$2:$O$68,2,FALSE) &amp; ",") &amp; IF(ISBLANK(AN147),"",VLOOKUP(AN147,ComboValue!$N$2:$O$68,2,FALSE) &amp; ",") &amp; IF(ISBLANK(AO147),"",VLOOKUP(AO147,ComboValue!$N$2:$O$68,2,FALSE) &amp; ",") &amp; IF(ISBLANK(AP147),"",VLOOKUP(AP147,ComboValue!$N$2:$O$68,2,FALSE) &amp; ",") &amp; IF(ISBLANK(AQ147),"",VLOOKUP(AQ147,ComboValue!$N$2:$O$68,2,FALSE) &amp; ",") &amp; IF(ISBLANK(AR147),"",VLOOKUP(AR147,ComboValue!$N$2:$O$68,2,FALSE) &amp; ",") &amp; IF(ISBLANK(AS147),"",VLOOKUP(AS147,ComboValue!$N$2:$O$68,2,FALSE) &amp; ",") &amp; IF(ISBLANK(AT147),"",VLOOKUP(AT147,ComboValue!$N$2:$O$68,2,FALSE) &amp; ",")</f>
        <v/>
      </c>
      <c r="AZ147" s="162" t="str">
        <f t="shared" si="88"/>
        <v/>
      </c>
      <c r="BA147" s="120"/>
      <c r="BB147" s="135" t="str">
        <f t="shared" si="89"/>
        <v/>
      </c>
      <c r="BC147" s="136" t="str">
        <f t="shared" si="90"/>
        <v/>
      </c>
      <c r="BD147" s="136" t="str">
        <f t="shared" si="91"/>
        <v/>
      </c>
      <c r="BE147" s="136" t="str">
        <f t="shared" si="92"/>
        <v/>
      </c>
      <c r="BF147" s="136" t="str">
        <f t="shared" si="93"/>
        <v/>
      </c>
      <c r="BG147" s="136" t="str">
        <f t="shared" si="94"/>
        <v/>
      </c>
      <c r="BH147" s="136" t="str">
        <f t="shared" si="95"/>
        <v/>
      </c>
      <c r="BI147" s="136" t="str">
        <f t="shared" si="96"/>
        <v/>
      </c>
      <c r="BJ147" s="136" t="str">
        <f t="shared" si="97"/>
        <v/>
      </c>
      <c r="BK147" s="136" t="str">
        <f t="shared" si="98"/>
        <v/>
      </c>
      <c r="BL147" s="136" t="str">
        <f t="shared" si="99"/>
        <v/>
      </c>
      <c r="BM147" s="136" t="str">
        <f t="shared" si="100"/>
        <v/>
      </c>
      <c r="BN147" s="136" t="str">
        <f t="shared" si="101"/>
        <v/>
      </c>
      <c r="BO147" s="136" t="str">
        <f t="shared" si="102"/>
        <v/>
      </c>
      <c r="BP147" s="136" t="str">
        <f t="shared" si="103"/>
        <v/>
      </c>
      <c r="BQ147" s="136" t="str">
        <f t="shared" si="104"/>
        <v/>
      </c>
      <c r="BR147" s="136" t="str">
        <f t="shared" si="105"/>
        <v/>
      </c>
      <c r="BS147" s="136" t="str">
        <f t="shared" si="106"/>
        <v/>
      </c>
      <c r="BT147" s="136" t="str">
        <f t="shared" si="107"/>
        <v/>
      </c>
      <c r="BU147" s="136" t="str">
        <f t="shared" si="108"/>
        <v/>
      </c>
      <c r="BV147" s="136" t="str">
        <f t="shared" si="109"/>
        <v/>
      </c>
      <c r="BW147" s="136" t="str">
        <f t="shared" si="110"/>
        <v/>
      </c>
      <c r="BX147" s="136" t="str">
        <f t="shared" si="111"/>
        <v/>
      </c>
      <c r="BY147" s="136" t="str">
        <f t="shared" si="112"/>
        <v/>
      </c>
      <c r="BZ147" s="136" t="str">
        <f t="shared" si="113"/>
        <v/>
      </c>
      <c r="CA147" s="137" t="str">
        <f t="shared" si="114"/>
        <v/>
      </c>
      <c r="CB147" s="135" t="str">
        <f t="shared" si="115"/>
        <v/>
      </c>
      <c r="CC147" s="136" t="str">
        <f t="shared" si="116"/>
        <v/>
      </c>
      <c r="CD147" s="136" t="str">
        <f t="shared" si="117"/>
        <v/>
      </c>
      <c r="CE147" s="136" t="str">
        <f t="shared" si="118"/>
        <v/>
      </c>
      <c r="CF147" s="136" t="str">
        <f t="shared" si="119"/>
        <v/>
      </c>
      <c r="CG147" s="136" t="str">
        <f t="shared" si="120"/>
        <v/>
      </c>
      <c r="CH147" s="136" t="str">
        <f t="shared" si="121"/>
        <v/>
      </c>
      <c r="CI147" s="136" t="str">
        <f t="shared" si="122"/>
        <v/>
      </c>
      <c r="CJ147" s="136" t="str">
        <f t="shared" si="123"/>
        <v/>
      </c>
      <c r="CK147" s="137" t="str">
        <f t="shared" si="124"/>
        <v/>
      </c>
      <c r="CL147" s="135" t="str">
        <f t="shared" si="125"/>
        <v/>
      </c>
      <c r="CM147" s="136" t="str">
        <f t="shared" si="126"/>
        <v/>
      </c>
      <c r="CN147" s="136" t="str">
        <f t="shared" si="127"/>
        <v/>
      </c>
      <c r="CO147" s="137" t="str">
        <f t="shared" si="128"/>
        <v/>
      </c>
      <c r="CP147" s="120"/>
      <c r="CQ147" s="120"/>
      <c r="CR147" s="120"/>
      <c r="CS147" s="120"/>
      <c r="CT147" s="120"/>
      <c r="CU147" s="120"/>
      <c r="CV147" s="120"/>
      <c r="CW147" s="120"/>
      <c r="CX147" s="120"/>
      <c r="CY147" s="120"/>
      <c r="CZ147" s="120"/>
      <c r="DA147" s="120"/>
      <c r="DB147" s="120"/>
    </row>
    <row r="148" spans="1:106" ht="17.399999999999999" thickTop="1" thickBot="1" x14ac:dyDescent="0.45">
      <c r="A148" s="7">
        <v>143</v>
      </c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0"/>
      <c r="M148" s="10"/>
      <c r="N148" s="10"/>
      <c r="O148" s="209" t="str">
        <f xml:space="preserve"> IF(ISBLANK(L148),"",VLOOKUP(L148,ComboValue!$E$3:$I$15,5,FALSE))</f>
        <v/>
      </c>
      <c r="P148" s="10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35" t="str">
        <f xml:space="preserve"> IF(ISBLANK(C148),"",VLOOKUP(C148,ComboValue!$B$2:$C$11,2,FALSE) &amp; ",") &amp; IF(ISBLANK(D148),"",VLOOKUP(D148,ComboValue!$B$2:$C$11,2,FALSE) &amp; ",") &amp; IF(ISBLANK(E148),"",VLOOKUP(E148,ComboValue!$B$2:$C$11,2,FALSE) &amp; ",") &amp; IF(ISBLANK(F148),"",VLOOKUP(F148,ComboValue!$B$2:$C$11,2,FALSE) &amp; ",") &amp; IF(ISBLANK(G148),"",VLOOKUP(G148,ComboValue!$B$2:$C$11,2,FALSE) &amp; ",") &amp; IF(ISBLANK(H148),"",VLOOKUP(H148,ComboValue!$B$2:$C$11,2,FALSE) &amp; ",") &amp; IF(ISBLANK(I148),"",VLOOKUP(I148,ComboValue!$B$2:$C$11,2,FALSE) &amp; ",") &amp; IF(ISBLANK(J148),"",VLOOKUP(J148,ComboValue!$B$2:$C$11,2,FALSE) &amp; ",") &amp; IF(ISBLANK(K148),"",VLOOKUP(K148,ComboValue!$B$2:$C$11,2,FALSE) &amp; ",")</f>
        <v/>
      </c>
      <c r="AV148" s="136" t="str">
        <f t="shared" si="87"/>
        <v>Tous_Nl</v>
      </c>
      <c r="AW148" s="136" t="str">
        <f>IF(ISBLANK(L148),"",VLOOKUP(L148,ComboValue!$E$2:$G$15,3,FALSE))</f>
        <v/>
      </c>
      <c r="AX148" s="136" t="str">
        <f>IF(ISBLANK(M148),"",VLOOKUP(M148,ComboValue!$K$2:$L$5,2,FALSE))</f>
        <v/>
      </c>
      <c r="AY148" s="161" t="str">
        <f>IF(ISBLANK(Q148),"",VLOOKUP(Q148,ComboValue!$N$2:$O$68,2,FALSE) &amp; ",") &amp; IF(ISBLANK(R148),"",VLOOKUP(R148,ComboValue!$N$2:$O$68,2,FALSE) &amp; ",") &amp; IF(ISBLANK(S148),"",VLOOKUP(S148,ComboValue!$N$2:$O$68,2,FALSE) &amp; ",") &amp; IF(ISBLANK(T148),"",VLOOKUP(T148,ComboValue!$N$2:$O$68,2,FALSE) &amp; ",") &amp; IF(ISBLANK(U148),"",VLOOKUP(U148,ComboValue!$N$2:$O$68,2,FALSE) &amp; ",") &amp; IF(ISBLANK(V148),"",VLOOKUP(V148,ComboValue!$N$2:$O$68,2,FALSE) &amp; ",") &amp; IF(ISBLANK(W148),"",VLOOKUP(W148,ComboValue!$N$2:$O$68,2,FALSE) &amp; ",") &amp; IF(ISBLANK(X148),"",VLOOKUP(X148,ComboValue!$N$2:$O$68,2,FALSE) &amp; ",") &amp; IF(ISBLANK(Y148),"",VLOOKUP(Y148,ComboValue!$N$2:$O$68,2,FALSE) &amp; ",") &amp; IF(ISBLANK(Z148),"",VLOOKUP(Z148,ComboValue!$N$2:$O$68,2,FALSE) &amp; ",") &amp; IF(ISBLANK(AA148),"",VLOOKUP(AA148,ComboValue!$N$2:$O$68,2,FALSE) &amp; ",") &amp; IF(ISBLANK(AB148),"",VLOOKUP(AB148,ComboValue!$N$2:$O$68,2,FALSE) &amp; ",") &amp; IF(ISBLANK(AC148),"",VLOOKUP(AC148,ComboValue!$N$2:$O$68,2,FALSE) &amp; ",") &amp; IF(ISBLANK(AD148),"",VLOOKUP(AD148,ComboValue!$N$2:$O$68,2,FALSE) &amp; ",") &amp; IF(ISBLANK(AE148),"",VLOOKUP(AE148,ComboValue!$N$2:$O$68,2,FALSE) &amp; ",") &amp; IF(ISBLANK(AF148),"",VLOOKUP(AF148,ComboValue!$N$2:$O$68,2,FALSE) &amp; ",") &amp; IF(ISBLANK(AG148),"",VLOOKUP(AG148,ComboValue!$N$2:$O$68,2,FALSE) &amp; ",") &amp; IF(ISBLANK(AH148),"",VLOOKUP(AH148,ComboValue!$N$2:$O$68,2,FALSE) &amp; ",") &amp; IF(ISBLANK(AI148),"",VLOOKUP(AI148,ComboValue!$N$2:$O$68,2,FALSE) &amp; ",") &amp; IF(ISBLANK(AJ148),"",VLOOKUP(AJ148,ComboValue!$N$2:$O$68,2,FALSE) &amp; ",") &amp; IF(ISBLANK(AK148),"",VLOOKUP(AK148,ComboValue!$N$2:$O$68,2,FALSE) &amp; ",") &amp; IF(ISBLANK(AL148),"",VLOOKUP(AL148,ComboValue!$N$2:$O$68,2,FALSE) &amp; ",") &amp; IF(ISBLANK(AM148),"",VLOOKUP(AM148,ComboValue!$N$2:$O$68,2,FALSE) &amp; ",") &amp; IF(ISBLANK(AN148),"",VLOOKUP(AN148,ComboValue!$N$2:$O$68,2,FALSE) &amp; ",") &amp; IF(ISBLANK(AO148),"",VLOOKUP(AO148,ComboValue!$N$2:$O$68,2,FALSE) &amp; ",") &amp; IF(ISBLANK(AP148),"",VLOOKUP(AP148,ComboValue!$N$2:$O$68,2,FALSE) &amp; ",") &amp; IF(ISBLANK(AQ148),"",VLOOKUP(AQ148,ComboValue!$N$2:$O$68,2,FALSE) &amp; ",") &amp; IF(ISBLANK(AR148),"",VLOOKUP(AR148,ComboValue!$N$2:$O$68,2,FALSE) &amp; ",") &amp; IF(ISBLANK(AS148),"",VLOOKUP(AS148,ComboValue!$N$2:$O$68,2,FALSE) &amp; ",") &amp; IF(ISBLANK(AT148),"",VLOOKUP(AT148,ComboValue!$N$2:$O$68,2,FALSE) &amp; ",")</f>
        <v/>
      </c>
      <c r="AZ148" s="162" t="str">
        <f t="shared" si="88"/>
        <v/>
      </c>
      <c r="BA148" s="120"/>
      <c r="BB148" s="135" t="str">
        <f t="shared" si="89"/>
        <v/>
      </c>
      <c r="BC148" s="136" t="str">
        <f t="shared" si="90"/>
        <v/>
      </c>
      <c r="BD148" s="136" t="str">
        <f t="shared" si="91"/>
        <v/>
      </c>
      <c r="BE148" s="136" t="str">
        <f t="shared" si="92"/>
        <v/>
      </c>
      <c r="BF148" s="136" t="str">
        <f t="shared" si="93"/>
        <v/>
      </c>
      <c r="BG148" s="136" t="str">
        <f t="shared" si="94"/>
        <v/>
      </c>
      <c r="BH148" s="136" t="str">
        <f t="shared" si="95"/>
        <v/>
      </c>
      <c r="BI148" s="136" t="str">
        <f t="shared" si="96"/>
        <v/>
      </c>
      <c r="BJ148" s="136" t="str">
        <f t="shared" si="97"/>
        <v/>
      </c>
      <c r="BK148" s="136" t="str">
        <f t="shared" si="98"/>
        <v/>
      </c>
      <c r="BL148" s="136" t="str">
        <f t="shared" si="99"/>
        <v/>
      </c>
      <c r="BM148" s="136" t="str">
        <f t="shared" si="100"/>
        <v/>
      </c>
      <c r="BN148" s="136" t="str">
        <f t="shared" si="101"/>
        <v/>
      </c>
      <c r="BO148" s="136" t="str">
        <f t="shared" si="102"/>
        <v/>
      </c>
      <c r="BP148" s="136" t="str">
        <f t="shared" si="103"/>
        <v/>
      </c>
      <c r="BQ148" s="136" t="str">
        <f t="shared" si="104"/>
        <v/>
      </c>
      <c r="BR148" s="136" t="str">
        <f t="shared" si="105"/>
        <v/>
      </c>
      <c r="BS148" s="136" t="str">
        <f t="shared" si="106"/>
        <v/>
      </c>
      <c r="BT148" s="136" t="str">
        <f t="shared" si="107"/>
        <v/>
      </c>
      <c r="BU148" s="136" t="str">
        <f t="shared" si="108"/>
        <v/>
      </c>
      <c r="BV148" s="136" t="str">
        <f t="shared" si="109"/>
        <v/>
      </c>
      <c r="BW148" s="136" t="str">
        <f t="shared" si="110"/>
        <v/>
      </c>
      <c r="BX148" s="136" t="str">
        <f t="shared" si="111"/>
        <v/>
      </c>
      <c r="BY148" s="136" t="str">
        <f t="shared" si="112"/>
        <v/>
      </c>
      <c r="BZ148" s="136" t="str">
        <f t="shared" si="113"/>
        <v/>
      </c>
      <c r="CA148" s="137" t="str">
        <f t="shared" si="114"/>
        <v/>
      </c>
      <c r="CB148" s="135" t="str">
        <f t="shared" si="115"/>
        <v/>
      </c>
      <c r="CC148" s="136" t="str">
        <f t="shared" si="116"/>
        <v/>
      </c>
      <c r="CD148" s="136" t="str">
        <f t="shared" si="117"/>
        <v/>
      </c>
      <c r="CE148" s="136" t="str">
        <f t="shared" si="118"/>
        <v/>
      </c>
      <c r="CF148" s="136" t="str">
        <f t="shared" si="119"/>
        <v/>
      </c>
      <c r="CG148" s="136" t="str">
        <f t="shared" si="120"/>
        <v/>
      </c>
      <c r="CH148" s="136" t="str">
        <f t="shared" si="121"/>
        <v/>
      </c>
      <c r="CI148" s="136" t="str">
        <f t="shared" si="122"/>
        <v/>
      </c>
      <c r="CJ148" s="136" t="str">
        <f t="shared" si="123"/>
        <v/>
      </c>
      <c r="CK148" s="137" t="str">
        <f t="shared" si="124"/>
        <v/>
      </c>
      <c r="CL148" s="135" t="str">
        <f t="shared" si="125"/>
        <v/>
      </c>
      <c r="CM148" s="136" t="str">
        <f t="shared" si="126"/>
        <v/>
      </c>
      <c r="CN148" s="136" t="str">
        <f t="shared" si="127"/>
        <v/>
      </c>
      <c r="CO148" s="137" t="str">
        <f t="shared" si="128"/>
        <v/>
      </c>
      <c r="CP148" s="120"/>
      <c r="CQ148" s="120"/>
      <c r="CR148" s="120"/>
      <c r="CS148" s="120"/>
      <c r="CT148" s="120"/>
      <c r="CU148" s="120"/>
      <c r="CV148" s="120"/>
      <c r="CW148" s="120"/>
      <c r="CX148" s="120"/>
      <c r="CY148" s="120"/>
      <c r="CZ148" s="120"/>
      <c r="DA148" s="120"/>
      <c r="DB148" s="120"/>
    </row>
    <row r="149" spans="1:106" ht="17.399999999999999" thickTop="1" thickBot="1" x14ac:dyDescent="0.45">
      <c r="A149" s="7">
        <v>144</v>
      </c>
      <c r="B149" s="10"/>
      <c r="C149" s="11"/>
      <c r="D149" s="11"/>
      <c r="E149" s="11"/>
      <c r="F149" s="11"/>
      <c r="G149" s="11"/>
      <c r="H149" s="11"/>
      <c r="I149" s="11"/>
      <c r="J149" s="11"/>
      <c r="K149" s="11"/>
      <c r="L149" s="10"/>
      <c r="M149" s="10"/>
      <c r="N149" s="10"/>
      <c r="O149" s="209" t="str">
        <f xml:space="preserve"> IF(ISBLANK(L149),"",VLOOKUP(L149,ComboValue!$E$3:$I$15,5,FALSE))</f>
        <v/>
      </c>
      <c r="P149" s="10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35" t="str">
        <f xml:space="preserve"> IF(ISBLANK(C149),"",VLOOKUP(C149,ComboValue!$B$2:$C$11,2,FALSE) &amp; ",") &amp; IF(ISBLANK(D149),"",VLOOKUP(D149,ComboValue!$B$2:$C$11,2,FALSE) &amp; ",") &amp; IF(ISBLANK(E149),"",VLOOKUP(E149,ComboValue!$B$2:$C$11,2,FALSE) &amp; ",") &amp; IF(ISBLANK(F149),"",VLOOKUP(F149,ComboValue!$B$2:$C$11,2,FALSE) &amp; ",") &amp; IF(ISBLANK(G149),"",VLOOKUP(G149,ComboValue!$B$2:$C$11,2,FALSE) &amp; ",") &amp; IF(ISBLANK(H149),"",VLOOKUP(H149,ComboValue!$B$2:$C$11,2,FALSE) &amp; ",") &amp; IF(ISBLANK(I149),"",VLOOKUP(I149,ComboValue!$B$2:$C$11,2,FALSE) &amp; ",") &amp; IF(ISBLANK(J149),"",VLOOKUP(J149,ComboValue!$B$2:$C$11,2,FALSE) &amp; ",") &amp; IF(ISBLANK(K149),"",VLOOKUP(K149,ComboValue!$B$2:$C$11,2,FALSE) &amp; ",")</f>
        <v/>
      </c>
      <c r="AV149" s="136" t="str">
        <f t="shared" si="87"/>
        <v>Tous_Nl</v>
      </c>
      <c r="AW149" s="136" t="str">
        <f>IF(ISBLANK(L149),"",VLOOKUP(L149,ComboValue!$E$2:$G$15,3,FALSE))</f>
        <v/>
      </c>
      <c r="AX149" s="136" t="str">
        <f>IF(ISBLANK(M149),"",VLOOKUP(M149,ComboValue!$K$2:$L$5,2,FALSE))</f>
        <v/>
      </c>
      <c r="AY149" s="161" t="str">
        <f>IF(ISBLANK(Q149),"",VLOOKUP(Q149,ComboValue!$N$2:$O$68,2,FALSE) &amp; ",") &amp; IF(ISBLANK(R149),"",VLOOKUP(R149,ComboValue!$N$2:$O$68,2,FALSE) &amp; ",") &amp; IF(ISBLANK(S149),"",VLOOKUP(S149,ComboValue!$N$2:$O$68,2,FALSE) &amp; ",") &amp; IF(ISBLANK(T149),"",VLOOKUP(T149,ComboValue!$N$2:$O$68,2,FALSE) &amp; ",") &amp; IF(ISBLANK(U149),"",VLOOKUP(U149,ComboValue!$N$2:$O$68,2,FALSE) &amp; ",") &amp; IF(ISBLANK(V149),"",VLOOKUP(V149,ComboValue!$N$2:$O$68,2,FALSE) &amp; ",") &amp; IF(ISBLANK(W149),"",VLOOKUP(W149,ComboValue!$N$2:$O$68,2,FALSE) &amp; ",") &amp; IF(ISBLANK(X149),"",VLOOKUP(X149,ComboValue!$N$2:$O$68,2,FALSE) &amp; ",") &amp; IF(ISBLANK(Y149),"",VLOOKUP(Y149,ComboValue!$N$2:$O$68,2,FALSE) &amp; ",") &amp; IF(ISBLANK(Z149),"",VLOOKUP(Z149,ComboValue!$N$2:$O$68,2,FALSE) &amp; ",") &amp; IF(ISBLANK(AA149),"",VLOOKUP(AA149,ComboValue!$N$2:$O$68,2,FALSE) &amp; ",") &amp; IF(ISBLANK(AB149),"",VLOOKUP(AB149,ComboValue!$N$2:$O$68,2,FALSE) &amp; ",") &amp; IF(ISBLANK(AC149),"",VLOOKUP(AC149,ComboValue!$N$2:$O$68,2,FALSE) &amp; ",") &amp; IF(ISBLANK(AD149),"",VLOOKUP(AD149,ComboValue!$N$2:$O$68,2,FALSE) &amp; ",") &amp; IF(ISBLANK(AE149),"",VLOOKUP(AE149,ComboValue!$N$2:$O$68,2,FALSE) &amp; ",") &amp; IF(ISBLANK(AF149),"",VLOOKUP(AF149,ComboValue!$N$2:$O$68,2,FALSE) &amp; ",") &amp; IF(ISBLANK(AG149),"",VLOOKUP(AG149,ComboValue!$N$2:$O$68,2,FALSE) &amp; ",") &amp; IF(ISBLANK(AH149),"",VLOOKUP(AH149,ComboValue!$N$2:$O$68,2,FALSE) &amp; ",") &amp; IF(ISBLANK(AI149),"",VLOOKUP(AI149,ComboValue!$N$2:$O$68,2,FALSE) &amp; ",") &amp; IF(ISBLANK(AJ149),"",VLOOKUP(AJ149,ComboValue!$N$2:$O$68,2,FALSE) &amp; ",") &amp; IF(ISBLANK(AK149),"",VLOOKUP(AK149,ComboValue!$N$2:$O$68,2,FALSE) &amp; ",") &amp; IF(ISBLANK(AL149),"",VLOOKUP(AL149,ComboValue!$N$2:$O$68,2,FALSE) &amp; ",") &amp; IF(ISBLANK(AM149),"",VLOOKUP(AM149,ComboValue!$N$2:$O$68,2,FALSE) &amp; ",") &amp; IF(ISBLANK(AN149),"",VLOOKUP(AN149,ComboValue!$N$2:$O$68,2,FALSE) &amp; ",") &amp; IF(ISBLANK(AO149),"",VLOOKUP(AO149,ComboValue!$N$2:$O$68,2,FALSE) &amp; ",") &amp; IF(ISBLANK(AP149),"",VLOOKUP(AP149,ComboValue!$N$2:$O$68,2,FALSE) &amp; ",") &amp; IF(ISBLANK(AQ149),"",VLOOKUP(AQ149,ComboValue!$N$2:$O$68,2,FALSE) &amp; ",") &amp; IF(ISBLANK(AR149),"",VLOOKUP(AR149,ComboValue!$N$2:$O$68,2,FALSE) &amp; ",") &amp; IF(ISBLANK(AS149),"",VLOOKUP(AS149,ComboValue!$N$2:$O$68,2,FALSE) &amp; ",") &amp; IF(ISBLANK(AT149),"",VLOOKUP(AT149,ComboValue!$N$2:$O$68,2,FALSE) &amp; ",")</f>
        <v/>
      </c>
      <c r="AZ149" s="162" t="str">
        <f t="shared" si="88"/>
        <v/>
      </c>
      <c r="BA149" s="120"/>
      <c r="BB149" s="135" t="str">
        <f t="shared" si="89"/>
        <v/>
      </c>
      <c r="BC149" s="136" t="str">
        <f t="shared" si="90"/>
        <v/>
      </c>
      <c r="BD149" s="136" t="str">
        <f t="shared" si="91"/>
        <v/>
      </c>
      <c r="BE149" s="136" t="str">
        <f t="shared" si="92"/>
        <v/>
      </c>
      <c r="BF149" s="136" t="str">
        <f t="shared" si="93"/>
        <v/>
      </c>
      <c r="BG149" s="136" t="str">
        <f t="shared" si="94"/>
        <v/>
      </c>
      <c r="BH149" s="136" t="str">
        <f t="shared" si="95"/>
        <v/>
      </c>
      <c r="BI149" s="136" t="str">
        <f t="shared" si="96"/>
        <v/>
      </c>
      <c r="BJ149" s="136" t="str">
        <f t="shared" si="97"/>
        <v/>
      </c>
      <c r="BK149" s="136" t="str">
        <f t="shared" si="98"/>
        <v/>
      </c>
      <c r="BL149" s="136" t="str">
        <f t="shared" si="99"/>
        <v/>
      </c>
      <c r="BM149" s="136" t="str">
        <f t="shared" si="100"/>
        <v/>
      </c>
      <c r="BN149" s="136" t="str">
        <f t="shared" si="101"/>
        <v/>
      </c>
      <c r="BO149" s="136" t="str">
        <f t="shared" si="102"/>
        <v/>
      </c>
      <c r="BP149" s="136" t="str">
        <f t="shared" si="103"/>
        <v/>
      </c>
      <c r="BQ149" s="136" t="str">
        <f t="shared" si="104"/>
        <v/>
      </c>
      <c r="BR149" s="136" t="str">
        <f t="shared" si="105"/>
        <v/>
      </c>
      <c r="BS149" s="136" t="str">
        <f t="shared" si="106"/>
        <v/>
      </c>
      <c r="BT149" s="136" t="str">
        <f t="shared" si="107"/>
        <v/>
      </c>
      <c r="BU149" s="136" t="str">
        <f t="shared" si="108"/>
        <v/>
      </c>
      <c r="BV149" s="136" t="str">
        <f t="shared" si="109"/>
        <v/>
      </c>
      <c r="BW149" s="136" t="str">
        <f t="shared" si="110"/>
        <v/>
      </c>
      <c r="BX149" s="136" t="str">
        <f t="shared" si="111"/>
        <v/>
      </c>
      <c r="BY149" s="136" t="str">
        <f t="shared" si="112"/>
        <v/>
      </c>
      <c r="BZ149" s="136" t="str">
        <f t="shared" si="113"/>
        <v/>
      </c>
      <c r="CA149" s="137" t="str">
        <f t="shared" si="114"/>
        <v/>
      </c>
      <c r="CB149" s="135" t="str">
        <f t="shared" si="115"/>
        <v/>
      </c>
      <c r="CC149" s="136" t="str">
        <f t="shared" si="116"/>
        <v/>
      </c>
      <c r="CD149" s="136" t="str">
        <f t="shared" si="117"/>
        <v/>
      </c>
      <c r="CE149" s="136" t="str">
        <f t="shared" si="118"/>
        <v/>
      </c>
      <c r="CF149" s="136" t="str">
        <f t="shared" si="119"/>
        <v/>
      </c>
      <c r="CG149" s="136" t="str">
        <f t="shared" si="120"/>
        <v/>
      </c>
      <c r="CH149" s="136" t="str">
        <f t="shared" si="121"/>
        <v/>
      </c>
      <c r="CI149" s="136" t="str">
        <f t="shared" si="122"/>
        <v/>
      </c>
      <c r="CJ149" s="136" t="str">
        <f t="shared" si="123"/>
        <v/>
      </c>
      <c r="CK149" s="137" t="str">
        <f t="shared" si="124"/>
        <v/>
      </c>
      <c r="CL149" s="135" t="str">
        <f t="shared" si="125"/>
        <v/>
      </c>
      <c r="CM149" s="136" t="str">
        <f t="shared" si="126"/>
        <v/>
      </c>
      <c r="CN149" s="136" t="str">
        <f t="shared" si="127"/>
        <v/>
      </c>
      <c r="CO149" s="137" t="str">
        <f t="shared" si="128"/>
        <v/>
      </c>
      <c r="CP149" s="120"/>
      <c r="CQ149" s="120"/>
      <c r="CR149" s="120"/>
      <c r="CS149" s="120"/>
      <c r="CT149" s="120"/>
      <c r="CU149" s="120"/>
      <c r="CV149" s="120"/>
      <c r="CW149" s="120"/>
      <c r="CX149" s="120"/>
      <c r="CY149" s="120"/>
      <c r="CZ149" s="120"/>
      <c r="DA149" s="120"/>
      <c r="DB149" s="120"/>
    </row>
    <row r="150" spans="1:106" ht="17.399999999999999" thickTop="1" thickBot="1" x14ac:dyDescent="0.45">
      <c r="A150" s="7">
        <v>145</v>
      </c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0"/>
      <c r="M150" s="10"/>
      <c r="N150" s="10"/>
      <c r="O150" s="209" t="str">
        <f xml:space="preserve"> IF(ISBLANK(L150),"",VLOOKUP(L150,ComboValue!$E$3:$I$15,5,FALSE))</f>
        <v/>
      </c>
      <c r="P150" s="10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35" t="str">
        <f xml:space="preserve"> IF(ISBLANK(C150),"",VLOOKUP(C150,ComboValue!$B$2:$C$11,2,FALSE) &amp; ",") &amp; IF(ISBLANK(D150),"",VLOOKUP(D150,ComboValue!$B$2:$C$11,2,FALSE) &amp; ",") &amp; IF(ISBLANK(E150),"",VLOOKUP(E150,ComboValue!$B$2:$C$11,2,FALSE) &amp; ",") &amp; IF(ISBLANK(F150),"",VLOOKUP(F150,ComboValue!$B$2:$C$11,2,FALSE) &amp; ",") &amp; IF(ISBLANK(G150),"",VLOOKUP(G150,ComboValue!$B$2:$C$11,2,FALSE) &amp; ",") &amp; IF(ISBLANK(H150),"",VLOOKUP(H150,ComboValue!$B$2:$C$11,2,FALSE) &amp; ",") &amp; IF(ISBLANK(I150),"",VLOOKUP(I150,ComboValue!$B$2:$C$11,2,FALSE) &amp; ",") &amp; IF(ISBLANK(J150),"",VLOOKUP(J150,ComboValue!$B$2:$C$11,2,FALSE) &amp; ",") &amp; IF(ISBLANK(K150),"",VLOOKUP(K150,ComboValue!$B$2:$C$11,2,FALSE) &amp; ",")</f>
        <v/>
      </c>
      <c r="AV150" s="136" t="str">
        <f t="shared" si="87"/>
        <v>Tous_Nl</v>
      </c>
      <c r="AW150" s="136" t="str">
        <f>IF(ISBLANK(L150),"",VLOOKUP(L150,ComboValue!$E$2:$G$15,3,FALSE))</f>
        <v/>
      </c>
      <c r="AX150" s="136" t="str">
        <f>IF(ISBLANK(M150),"",VLOOKUP(M150,ComboValue!$K$2:$L$5,2,FALSE))</f>
        <v/>
      </c>
      <c r="AY150" s="161" t="str">
        <f>IF(ISBLANK(Q150),"",VLOOKUP(Q150,ComboValue!$N$2:$O$68,2,FALSE) &amp; ",") &amp; IF(ISBLANK(R150),"",VLOOKUP(R150,ComboValue!$N$2:$O$68,2,FALSE) &amp; ",") &amp; IF(ISBLANK(S150),"",VLOOKUP(S150,ComboValue!$N$2:$O$68,2,FALSE) &amp; ",") &amp; IF(ISBLANK(T150),"",VLOOKUP(T150,ComboValue!$N$2:$O$68,2,FALSE) &amp; ",") &amp; IF(ISBLANK(U150),"",VLOOKUP(U150,ComboValue!$N$2:$O$68,2,FALSE) &amp; ",") &amp; IF(ISBLANK(V150),"",VLOOKUP(V150,ComboValue!$N$2:$O$68,2,FALSE) &amp; ",") &amp; IF(ISBLANK(W150),"",VLOOKUP(W150,ComboValue!$N$2:$O$68,2,FALSE) &amp; ",") &amp; IF(ISBLANK(X150),"",VLOOKUP(X150,ComboValue!$N$2:$O$68,2,FALSE) &amp; ",") &amp; IF(ISBLANK(Y150),"",VLOOKUP(Y150,ComboValue!$N$2:$O$68,2,FALSE) &amp; ",") &amp; IF(ISBLANK(Z150),"",VLOOKUP(Z150,ComboValue!$N$2:$O$68,2,FALSE) &amp; ",") &amp; IF(ISBLANK(AA150),"",VLOOKUP(AA150,ComboValue!$N$2:$O$68,2,FALSE) &amp; ",") &amp; IF(ISBLANK(AB150),"",VLOOKUP(AB150,ComboValue!$N$2:$O$68,2,FALSE) &amp; ",") &amp; IF(ISBLANK(AC150),"",VLOOKUP(AC150,ComboValue!$N$2:$O$68,2,FALSE) &amp; ",") &amp; IF(ISBLANK(AD150),"",VLOOKUP(AD150,ComboValue!$N$2:$O$68,2,FALSE) &amp; ",") &amp; IF(ISBLANK(AE150),"",VLOOKUP(AE150,ComboValue!$N$2:$O$68,2,FALSE) &amp; ",") &amp; IF(ISBLANK(AF150),"",VLOOKUP(AF150,ComboValue!$N$2:$O$68,2,FALSE) &amp; ",") &amp; IF(ISBLANK(AG150),"",VLOOKUP(AG150,ComboValue!$N$2:$O$68,2,FALSE) &amp; ",") &amp; IF(ISBLANK(AH150),"",VLOOKUP(AH150,ComboValue!$N$2:$O$68,2,FALSE) &amp; ",") &amp; IF(ISBLANK(AI150),"",VLOOKUP(AI150,ComboValue!$N$2:$O$68,2,FALSE) &amp; ",") &amp; IF(ISBLANK(AJ150),"",VLOOKUP(AJ150,ComboValue!$N$2:$O$68,2,FALSE) &amp; ",") &amp; IF(ISBLANK(AK150),"",VLOOKUP(AK150,ComboValue!$N$2:$O$68,2,FALSE) &amp; ",") &amp; IF(ISBLANK(AL150),"",VLOOKUP(AL150,ComboValue!$N$2:$O$68,2,FALSE) &amp; ",") &amp; IF(ISBLANK(AM150),"",VLOOKUP(AM150,ComboValue!$N$2:$O$68,2,FALSE) &amp; ",") &amp; IF(ISBLANK(AN150),"",VLOOKUP(AN150,ComboValue!$N$2:$O$68,2,FALSE) &amp; ",") &amp; IF(ISBLANK(AO150),"",VLOOKUP(AO150,ComboValue!$N$2:$O$68,2,FALSE) &amp; ",") &amp; IF(ISBLANK(AP150),"",VLOOKUP(AP150,ComboValue!$N$2:$O$68,2,FALSE) &amp; ",") &amp; IF(ISBLANK(AQ150),"",VLOOKUP(AQ150,ComboValue!$N$2:$O$68,2,FALSE) &amp; ",") &amp; IF(ISBLANK(AR150),"",VLOOKUP(AR150,ComboValue!$N$2:$O$68,2,FALSE) &amp; ",") &amp; IF(ISBLANK(AS150),"",VLOOKUP(AS150,ComboValue!$N$2:$O$68,2,FALSE) &amp; ",") &amp; IF(ISBLANK(AT150),"",VLOOKUP(AT150,ComboValue!$N$2:$O$68,2,FALSE) &amp; ",")</f>
        <v/>
      </c>
      <c r="AZ150" s="162" t="str">
        <f t="shared" si="88"/>
        <v/>
      </c>
      <c r="BA150" s="120"/>
      <c r="BB150" s="135" t="str">
        <f t="shared" si="89"/>
        <v/>
      </c>
      <c r="BC150" s="136" t="str">
        <f t="shared" si="90"/>
        <v/>
      </c>
      <c r="BD150" s="136" t="str">
        <f t="shared" si="91"/>
        <v/>
      </c>
      <c r="BE150" s="136" t="str">
        <f t="shared" si="92"/>
        <v/>
      </c>
      <c r="BF150" s="136" t="str">
        <f t="shared" si="93"/>
        <v/>
      </c>
      <c r="BG150" s="136" t="str">
        <f t="shared" si="94"/>
        <v/>
      </c>
      <c r="BH150" s="136" t="str">
        <f t="shared" si="95"/>
        <v/>
      </c>
      <c r="BI150" s="136" t="str">
        <f t="shared" si="96"/>
        <v/>
      </c>
      <c r="BJ150" s="136" t="str">
        <f t="shared" si="97"/>
        <v/>
      </c>
      <c r="BK150" s="136" t="str">
        <f t="shared" si="98"/>
        <v/>
      </c>
      <c r="BL150" s="136" t="str">
        <f t="shared" si="99"/>
        <v/>
      </c>
      <c r="BM150" s="136" t="str">
        <f t="shared" si="100"/>
        <v/>
      </c>
      <c r="BN150" s="136" t="str">
        <f t="shared" si="101"/>
        <v/>
      </c>
      <c r="BO150" s="136" t="str">
        <f t="shared" si="102"/>
        <v/>
      </c>
      <c r="BP150" s="136" t="str">
        <f t="shared" si="103"/>
        <v/>
      </c>
      <c r="BQ150" s="136" t="str">
        <f t="shared" si="104"/>
        <v/>
      </c>
      <c r="BR150" s="136" t="str">
        <f t="shared" si="105"/>
        <v/>
      </c>
      <c r="BS150" s="136" t="str">
        <f t="shared" si="106"/>
        <v/>
      </c>
      <c r="BT150" s="136" t="str">
        <f t="shared" si="107"/>
        <v/>
      </c>
      <c r="BU150" s="136" t="str">
        <f t="shared" si="108"/>
        <v/>
      </c>
      <c r="BV150" s="136" t="str">
        <f t="shared" si="109"/>
        <v/>
      </c>
      <c r="BW150" s="136" t="str">
        <f t="shared" si="110"/>
        <v/>
      </c>
      <c r="BX150" s="136" t="str">
        <f t="shared" si="111"/>
        <v/>
      </c>
      <c r="BY150" s="136" t="str">
        <f t="shared" si="112"/>
        <v/>
      </c>
      <c r="BZ150" s="136" t="str">
        <f t="shared" si="113"/>
        <v/>
      </c>
      <c r="CA150" s="137" t="str">
        <f t="shared" si="114"/>
        <v/>
      </c>
      <c r="CB150" s="135" t="str">
        <f t="shared" si="115"/>
        <v/>
      </c>
      <c r="CC150" s="136" t="str">
        <f t="shared" si="116"/>
        <v/>
      </c>
      <c r="CD150" s="136" t="str">
        <f t="shared" si="117"/>
        <v/>
      </c>
      <c r="CE150" s="136" t="str">
        <f t="shared" si="118"/>
        <v/>
      </c>
      <c r="CF150" s="136" t="str">
        <f t="shared" si="119"/>
        <v/>
      </c>
      <c r="CG150" s="136" t="str">
        <f t="shared" si="120"/>
        <v/>
      </c>
      <c r="CH150" s="136" t="str">
        <f t="shared" si="121"/>
        <v/>
      </c>
      <c r="CI150" s="136" t="str">
        <f t="shared" si="122"/>
        <v/>
      </c>
      <c r="CJ150" s="136" t="str">
        <f t="shared" si="123"/>
        <v/>
      </c>
      <c r="CK150" s="137" t="str">
        <f t="shared" si="124"/>
        <v/>
      </c>
      <c r="CL150" s="135" t="str">
        <f t="shared" si="125"/>
        <v/>
      </c>
      <c r="CM150" s="136" t="str">
        <f t="shared" si="126"/>
        <v/>
      </c>
      <c r="CN150" s="136" t="str">
        <f t="shared" si="127"/>
        <v/>
      </c>
      <c r="CO150" s="137" t="str">
        <f t="shared" si="128"/>
        <v/>
      </c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0"/>
      <c r="CZ150" s="120"/>
      <c r="DA150" s="120"/>
      <c r="DB150" s="120"/>
    </row>
    <row r="151" spans="1:106" ht="17.399999999999999" thickTop="1" thickBot="1" x14ac:dyDescent="0.45">
      <c r="A151" s="7">
        <v>146</v>
      </c>
      <c r="B151" s="10"/>
      <c r="C151" s="11"/>
      <c r="D151" s="11"/>
      <c r="E151" s="11"/>
      <c r="F151" s="11"/>
      <c r="G151" s="11"/>
      <c r="H151" s="11"/>
      <c r="I151" s="11"/>
      <c r="J151" s="11"/>
      <c r="K151" s="11"/>
      <c r="L151" s="10"/>
      <c r="M151" s="10"/>
      <c r="N151" s="10"/>
      <c r="O151" s="209" t="str">
        <f xml:space="preserve"> IF(ISBLANK(L151),"",VLOOKUP(L151,ComboValue!$E$3:$I$15,5,FALSE))</f>
        <v/>
      </c>
      <c r="P151" s="10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35" t="str">
        <f xml:space="preserve"> IF(ISBLANK(C151),"",VLOOKUP(C151,ComboValue!$B$2:$C$11,2,FALSE) &amp; ",") &amp; IF(ISBLANK(D151),"",VLOOKUP(D151,ComboValue!$B$2:$C$11,2,FALSE) &amp; ",") &amp; IF(ISBLANK(E151),"",VLOOKUP(E151,ComboValue!$B$2:$C$11,2,FALSE) &amp; ",") &amp; IF(ISBLANK(F151),"",VLOOKUP(F151,ComboValue!$B$2:$C$11,2,FALSE) &amp; ",") &amp; IF(ISBLANK(G151),"",VLOOKUP(G151,ComboValue!$B$2:$C$11,2,FALSE) &amp; ",") &amp; IF(ISBLANK(H151),"",VLOOKUP(H151,ComboValue!$B$2:$C$11,2,FALSE) &amp; ",") &amp; IF(ISBLANK(I151),"",VLOOKUP(I151,ComboValue!$B$2:$C$11,2,FALSE) &amp; ",") &amp; IF(ISBLANK(J151),"",VLOOKUP(J151,ComboValue!$B$2:$C$11,2,FALSE) &amp; ",") &amp; IF(ISBLANK(K151),"",VLOOKUP(K151,ComboValue!$B$2:$C$11,2,FALSE) &amp; ",")</f>
        <v/>
      </c>
      <c r="AV151" s="136" t="str">
        <f t="shared" si="87"/>
        <v>Tous_Nl</v>
      </c>
      <c r="AW151" s="136" t="str">
        <f>IF(ISBLANK(L151),"",VLOOKUP(L151,ComboValue!$E$2:$G$15,3,FALSE))</f>
        <v/>
      </c>
      <c r="AX151" s="136" t="str">
        <f>IF(ISBLANK(M151),"",VLOOKUP(M151,ComboValue!$K$2:$L$5,2,FALSE))</f>
        <v/>
      </c>
      <c r="AY151" s="161" t="str">
        <f>IF(ISBLANK(Q151),"",VLOOKUP(Q151,ComboValue!$N$2:$O$68,2,FALSE) &amp; ",") &amp; IF(ISBLANK(R151),"",VLOOKUP(R151,ComboValue!$N$2:$O$68,2,FALSE) &amp; ",") &amp; IF(ISBLANK(S151),"",VLOOKUP(S151,ComboValue!$N$2:$O$68,2,FALSE) &amp; ",") &amp; IF(ISBLANK(T151),"",VLOOKUP(T151,ComboValue!$N$2:$O$68,2,FALSE) &amp; ",") &amp; IF(ISBLANK(U151),"",VLOOKUP(U151,ComboValue!$N$2:$O$68,2,FALSE) &amp; ",") &amp; IF(ISBLANK(V151),"",VLOOKUP(V151,ComboValue!$N$2:$O$68,2,FALSE) &amp; ",") &amp; IF(ISBLANK(W151),"",VLOOKUP(W151,ComboValue!$N$2:$O$68,2,FALSE) &amp; ",") &amp; IF(ISBLANK(X151),"",VLOOKUP(X151,ComboValue!$N$2:$O$68,2,FALSE) &amp; ",") &amp; IF(ISBLANK(Y151),"",VLOOKUP(Y151,ComboValue!$N$2:$O$68,2,FALSE) &amp; ",") &amp; IF(ISBLANK(Z151),"",VLOOKUP(Z151,ComboValue!$N$2:$O$68,2,FALSE) &amp; ",") &amp; IF(ISBLANK(AA151),"",VLOOKUP(AA151,ComboValue!$N$2:$O$68,2,FALSE) &amp; ",") &amp; IF(ISBLANK(AB151),"",VLOOKUP(AB151,ComboValue!$N$2:$O$68,2,FALSE) &amp; ",") &amp; IF(ISBLANK(AC151),"",VLOOKUP(AC151,ComboValue!$N$2:$O$68,2,FALSE) &amp; ",") &amp; IF(ISBLANK(AD151),"",VLOOKUP(AD151,ComboValue!$N$2:$O$68,2,FALSE) &amp; ",") &amp; IF(ISBLANK(AE151),"",VLOOKUP(AE151,ComboValue!$N$2:$O$68,2,FALSE) &amp; ",") &amp; IF(ISBLANK(AF151),"",VLOOKUP(AF151,ComboValue!$N$2:$O$68,2,FALSE) &amp; ",") &amp; IF(ISBLANK(AG151),"",VLOOKUP(AG151,ComboValue!$N$2:$O$68,2,FALSE) &amp; ",") &amp; IF(ISBLANK(AH151),"",VLOOKUP(AH151,ComboValue!$N$2:$O$68,2,FALSE) &amp; ",") &amp; IF(ISBLANK(AI151),"",VLOOKUP(AI151,ComboValue!$N$2:$O$68,2,FALSE) &amp; ",") &amp; IF(ISBLANK(AJ151),"",VLOOKUP(AJ151,ComboValue!$N$2:$O$68,2,FALSE) &amp; ",") &amp; IF(ISBLANK(AK151),"",VLOOKUP(AK151,ComboValue!$N$2:$O$68,2,FALSE) &amp; ",") &amp; IF(ISBLANK(AL151),"",VLOOKUP(AL151,ComboValue!$N$2:$O$68,2,FALSE) &amp; ",") &amp; IF(ISBLANK(AM151),"",VLOOKUP(AM151,ComboValue!$N$2:$O$68,2,FALSE) &amp; ",") &amp; IF(ISBLANK(AN151),"",VLOOKUP(AN151,ComboValue!$N$2:$O$68,2,FALSE) &amp; ",") &amp; IF(ISBLANK(AO151),"",VLOOKUP(AO151,ComboValue!$N$2:$O$68,2,FALSE) &amp; ",") &amp; IF(ISBLANK(AP151),"",VLOOKUP(AP151,ComboValue!$N$2:$O$68,2,FALSE) &amp; ",") &amp; IF(ISBLANK(AQ151),"",VLOOKUP(AQ151,ComboValue!$N$2:$O$68,2,FALSE) &amp; ",") &amp; IF(ISBLANK(AR151),"",VLOOKUP(AR151,ComboValue!$N$2:$O$68,2,FALSE) &amp; ",") &amp; IF(ISBLANK(AS151),"",VLOOKUP(AS151,ComboValue!$N$2:$O$68,2,FALSE) &amp; ",") &amp; IF(ISBLANK(AT151),"",VLOOKUP(AT151,ComboValue!$N$2:$O$68,2,FALSE) &amp; ",")</f>
        <v/>
      </c>
      <c r="AZ151" s="162" t="str">
        <f t="shared" si="88"/>
        <v/>
      </c>
      <c r="BA151" s="120"/>
      <c r="BB151" s="135" t="str">
        <f t="shared" si="89"/>
        <v/>
      </c>
      <c r="BC151" s="136" t="str">
        <f t="shared" si="90"/>
        <v/>
      </c>
      <c r="BD151" s="136" t="str">
        <f t="shared" si="91"/>
        <v/>
      </c>
      <c r="BE151" s="136" t="str">
        <f t="shared" si="92"/>
        <v/>
      </c>
      <c r="BF151" s="136" t="str">
        <f t="shared" si="93"/>
        <v/>
      </c>
      <c r="BG151" s="136" t="str">
        <f t="shared" si="94"/>
        <v/>
      </c>
      <c r="BH151" s="136" t="str">
        <f t="shared" si="95"/>
        <v/>
      </c>
      <c r="BI151" s="136" t="str">
        <f t="shared" si="96"/>
        <v/>
      </c>
      <c r="BJ151" s="136" t="str">
        <f t="shared" si="97"/>
        <v/>
      </c>
      <c r="BK151" s="136" t="str">
        <f t="shared" si="98"/>
        <v/>
      </c>
      <c r="BL151" s="136" t="str">
        <f t="shared" si="99"/>
        <v/>
      </c>
      <c r="BM151" s="136" t="str">
        <f t="shared" si="100"/>
        <v/>
      </c>
      <c r="BN151" s="136" t="str">
        <f t="shared" si="101"/>
        <v/>
      </c>
      <c r="BO151" s="136" t="str">
        <f t="shared" si="102"/>
        <v/>
      </c>
      <c r="BP151" s="136" t="str">
        <f t="shared" si="103"/>
        <v/>
      </c>
      <c r="BQ151" s="136" t="str">
        <f t="shared" si="104"/>
        <v/>
      </c>
      <c r="BR151" s="136" t="str">
        <f t="shared" si="105"/>
        <v/>
      </c>
      <c r="BS151" s="136" t="str">
        <f t="shared" si="106"/>
        <v/>
      </c>
      <c r="BT151" s="136" t="str">
        <f t="shared" si="107"/>
        <v/>
      </c>
      <c r="BU151" s="136" t="str">
        <f t="shared" si="108"/>
        <v/>
      </c>
      <c r="BV151" s="136" t="str">
        <f t="shared" si="109"/>
        <v/>
      </c>
      <c r="BW151" s="136" t="str">
        <f t="shared" si="110"/>
        <v/>
      </c>
      <c r="BX151" s="136" t="str">
        <f t="shared" si="111"/>
        <v/>
      </c>
      <c r="BY151" s="136" t="str">
        <f t="shared" si="112"/>
        <v/>
      </c>
      <c r="BZ151" s="136" t="str">
        <f t="shared" si="113"/>
        <v/>
      </c>
      <c r="CA151" s="137" t="str">
        <f t="shared" si="114"/>
        <v/>
      </c>
      <c r="CB151" s="135" t="str">
        <f t="shared" si="115"/>
        <v/>
      </c>
      <c r="CC151" s="136" t="str">
        <f t="shared" si="116"/>
        <v/>
      </c>
      <c r="CD151" s="136" t="str">
        <f t="shared" si="117"/>
        <v/>
      </c>
      <c r="CE151" s="136" t="str">
        <f t="shared" si="118"/>
        <v/>
      </c>
      <c r="CF151" s="136" t="str">
        <f t="shared" si="119"/>
        <v/>
      </c>
      <c r="CG151" s="136" t="str">
        <f t="shared" si="120"/>
        <v/>
      </c>
      <c r="CH151" s="136" t="str">
        <f t="shared" si="121"/>
        <v/>
      </c>
      <c r="CI151" s="136" t="str">
        <f t="shared" si="122"/>
        <v/>
      </c>
      <c r="CJ151" s="136" t="str">
        <f t="shared" si="123"/>
        <v/>
      </c>
      <c r="CK151" s="137" t="str">
        <f t="shared" si="124"/>
        <v/>
      </c>
      <c r="CL151" s="135" t="str">
        <f t="shared" si="125"/>
        <v/>
      </c>
      <c r="CM151" s="136" t="str">
        <f t="shared" si="126"/>
        <v/>
      </c>
      <c r="CN151" s="136" t="str">
        <f t="shared" si="127"/>
        <v/>
      </c>
      <c r="CO151" s="137" t="str">
        <f t="shared" si="128"/>
        <v/>
      </c>
      <c r="CP151" s="120"/>
      <c r="CQ151" s="120"/>
      <c r="CR151" s="120"/>
      <c r="CS151" s="120"/>
      <c r="CT151" s="120"/>
      <c r="CU151" s="120"/>
      <c r="CV151" s="120"/>
      <c r="CW151" s="120"/>
      <c r="CX151" s="120"/>
      <c r="CY151" s="120"/>
      <c r="CZ151" s="120"/>
      <c r="DA151" s="120"/>
      <c r="DB151" s="120"/>
    </row>
    <row r="152" spans="1:106" ht="17.399999999999999" thickTop="1" thickBot="1" x14ac:dyDescent="0.45">
      <c r="A152" s="7">
        <v>147</v>
      </c>
      <c r="B152" s="10"/>
      <c r="C152" s="11"/>
      <c r="D152" s="11"/>
      <c r="E152" s="11"/>
      <c r="F152" s="11"/>
      <c r="G152" s="11"/>
      <c r="H152" s="11"/>
      <c r="I152" s="11"/>
      <c r="J152" s="11"/>
      <c r="K152" s="11"/>
      <c r="L152" s="10"/>
      <c r="M152" s="10"/>
      <c r="N152" s="10"/>
      <c r="O152" s="209" t="str">
        <f xml:space="preserve"> IF(ISBLANK(L152),"",VLOOKUP(L152,ComboValue!$E$3:$I$15,5,FALSE))</f>
        <v/>
      </c>
      <c r="P152" s="10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35" t="str">
        <f xml:space="preserve"> IF(ISBLANK(C152),"",VLOOKUP(C152,ComboValue!$B$2:$C$11,2,FALSE) &amp; ",") &amp; IF(ISBLANK(D152),"",VLOOKUP(D152,ComboValue!$B$2:$C$11,2,FALSE) &amp; ",") &amp; IF(ISBLANK(E152),"",VLOOKUP(E152,ComboValue!$B$2:$C$11,2,FALSE) &amp; ",") &amp; IF(ISBLANK(F152),"",VLOOKUP(F152,ComboValue!$B$2:$C$11,2,FALSE) &amp; ",") &amp; IF(ISBLANK(G152),"",VLOOKUP(G152,ComboValue!$B$2:$C$11,2,FALSE) &amp; ",") &amp; IF(ISBLANK(H152),"",VLOOKUP(H152,ComboValue!$B$2:$C$11,2,FALSE) &amp; ",") &amp; IF(ISBLANK(I152),"",VLOOKUP(I152,ComboValue!$B$2:$C$11,2,FALSE) &amp; ",") &amp; IF(ISBLANK(J152),"",VLOOKUP(J152,ComboValue!$B$2:$C$11,2,FALSE) &amp; ",") &amp; IF(ISBLANK(K152),"",VLOOKUP(K152,ComboValue!$B$2:$C$11,2,FALSE) &amp; ",")</f>
        <v/>
      </c>
      <c r="AV152" s="136" t="str">
        <f t="shared" si="87"/>
        <v>Tous_Nl</v>
      </c>
      <c r="AW152" s="136" t="str">
        <f>IF(ISBLANK(L152),"",VLOOKUP(L152,ComboValue!$E$2:$G$15,3,FALSE))</f>
        <v/>
      </c>
      <c r="AX152" s="136" t="str">
        <f>IF(ISBLANK(M152),"",VLOOKUP(M152,ComboValue!$K$2:$L$5,2,FALSE))</f>
        <v/>
      </c>
      <c r="AY152" s="161" t="str">
        <f>IF(ISBLANK(Q152),"",VLOOKUP(Q152,ComboValue!$N$2:$O$68,2,FALSE) &amp; ",") &amp; IF(ISBLANK(R152),"",VLOOKUP(R152,ComboValue!$N$2:$O$68,2,FALSE) &amp; ",") &amp; IF(ISBLANK(S152),"",VLOOKUP(S152,ComboValue!$N$2:$O$68,2,FALSE) &amp; ",") &amp; IF(ISBLANK(T152),"",VLOOKUP(T152,ComboValue!$N$2:$O$68,2,FALSE) &amp; ",") &amp; IF(ISBLANK(U152),"",VLOOKUP(U152,ComboValue!$N$2:$O$68,2,FALSE) &amp; ",") &amp; IF(ISBLANK(V152),"",VLOOKUP(V152,ComboValue!$N$2:$O$68,2,FALSE) &amp; ",") &amp; IF(ISBLANK(W152),"",VLOOKUP(W152,ComboValue!$N$2:$O$68,2,FALSE) &amp; ",") &amp; IF(ISBLANK(X152),"",VLOOKUP(X152,ComboValue!$N$2:$O$68,2,FALSE) &amp; ",") &amp; IF(ISBLANK(Y152),"",VLOOKUP(Y152,ComboValue!$N$2:$O$68,2,FALSE) &amp; ",") &amp; IF(ISBLANK(Z152),"",VLOOKUP(Z152,ComboValue!$N$2:$O$68,2,FALSE) &amp; ",") &amp; IF(ISBLANK(AA152),"",VLOOKUP(AA152,ComboValue!$N$2:$O$68,2,FALSE) &amp; ",") &amp; IF(ISBLANK(AB152),"",VLOOKUP(AB152,ComboValue!$N$2:$O$68,2,FALSE) &amp; ",") &amp; IF(ISBLANK(AC152),"",VLOOKUP(AC152,ComboValue!$N$2:$O$68,2,FALSE) &amp; ",") &amp; IF(ISBLANK(AD152),"",VLOOKUP(AD152,ComboValue!$N$2:$O$68,2,FALSE) &amp; ",") &amp; IF(ISBLANK(AE152),"",VLOOKUP(AE152,ComboValue!$N$2:$O$68,2,FALSE) &amp; ",") &amp; IF(ISBLANK(AF152),"",VLOOKUP(AF152,ComboValue!$N$2:$O$68,2,FALSE) &amp; ",") &amp; IF(ISBLANK(AG152),"",VLOOKUP(AG152,ComboValue!$N$2:$O$68,2,FALSE) &amp; ",") &amp; IF(ISBLANK(AH152),"",VLOOKUP(AH152,ComboValue!$N$2:$O$68,2,FALSE) &amp; ",") &amp; IF(ISBLANK(AI152),"",VLOOKUP(AI152,ComboValue!$N$2:$O$68,2,FALSE) &amp; ",") &amp; IF(ISBLANK(AJ152),"",VLOOKUP(AJ152,ComboValue!$N$2:$O$68,2,FALSE) &amp; ",") &amp; IF(ISBLANK(AK152),"",VLOOKUP(AK152,ComboValue!$N$2:$O$68,2,FALSE) &amp; ",") &amp; IF(ISBLANK(AL152),"",VLOOKUP(AL152,ComboValue!$N$2:$O$68,2,FALSE) &amp; ",") &amp; IF(ISBLANK(AM152),"",VLOOKUP(AM152,ComboValue!$N$2:$O$68,2,FALSE) &amp; ",") &amp; IF(ISBLANK(AN152),"",VLOOKUP(AN152,ComboValue!$N$2:$O$68,2,FALSE) &amp; ",") &amp; IF(ISBLANK(AO152),"",VLOOKUP(AO152,ComboValue!$N$2:$O$68,2,FALSE) &amp; ",") &amp; IF(ISBLANK(AP152),"",VLOOKUP(AP152,ComboValue!$N$2:$O$68,2,FALSE) &amp; ",") &amp; IF(ISBLANK(AQ152),"",VLOOKUP(AQ152,ComboValue!$N$2:$O$68,2,FALSE) &amp; ",") &amp; IF(ISBLANK(AR152),"",VLOOKUP(AR152,ComboValue!$N$2:$O$68,2,FALSE) &amp; ",") &amp; IF(ISBLANK(AS152),"",VLOOKUP(AS152,ComboValue!$N$2:$O$68,2,FALSE) &amp; ",") &amp; IF(ISBLANK(AT152),"",VLOOKUP(AT152,ComboValue!$N$2:$O$68,2,FALSE) &amp; ",")</f>
        <v/>
      </c>
      <c r="AZ152" s="162" t="str">
        <f t="shared" si="88"/>
        <v/>
      </c>
      <c r="BA152" s="120"/>
      <c r="BB152" s="135" t="str">
        <f t="shared" si="89"/>
        <v/>
      </c>
      <c r="BC152" s="136" t="str">
        <f t="shared" si="90"/>
        <v/>
      </c>
      <c r="BD152" s="136" t="str">
        <f t="shared" si="91"/>
        <v/>
      </c>
      <c r="BE152" s="136" t="str">
        <f t="shared" si="92"/>
        <v/>
      </c>
      <c r="BF152" s="136" t="str">
        <f t="shared" si="93"/>
        <v/>
      </c>
      <c r="BG152" s="136" t="str">
        <f t="shared" si="94"/>
        <v/>
      </c>
      <c r="BH152" s="136" t="str">
        <f t="shared" si="95"/>
        <v/>
      </c>
      <c r="BI152" s="136" t="str">
        <f t="shared" si="96"/>
        <v/>
      </c>
      <c r="BJ152" s="136" t="str">
        <f t="shared" si="97"/>
        <v/>
      </c>
      <c r="BK152" s="136" t="str">
        <f t="shared" si="98"/>
        <v/>
      </c>
      <c r="BL152" s="136" t="str">
        <f t="shared" si="99"/>
        <v/>
      </c>
      <c r="BM152" s="136" t="str">
        <f t="shared" si="100"/>
        <v/>
      </c>
      <c r="BN152" s="136" t="str">
        <f t="shared" si="101"/>
        <v/>
      </c>
      <c r="BO152" s="136" t="str">
        <f t="shared" si="102"/>
        <v/>
      </c>
      <c r="BP152" s="136" t="str">
        <f t="shared" si="103"/>
        <v/>
      </c>
      <c r="BQ152" s="136" t="str">
        <f t="shared" si="104"/>
        <v/>
      </c>
      <c r="BR152" s="136" t="str">
        <f t="shared" si="105"/>
        <v/>
      </c>
      <c r="BS152" s="136" t="str">
        <f t="shared" si="106"/>
        <v/>
      </c>
      <c r="BT152" s="136" t="str">
        <f t="shared" si="107"/>
        <v/>
      </c>
      <c r="BU152" s="136" t="str">
        <f t="shared" si="108"/>
        <v/>
      </c>
      <c r="BV152" s="136" t="str">
        <f t="shared" si="109"/>
        <v/>
      </c>
      <c r="BW152" s="136" t="str">
        <f t="shared" si="110"/>
        <v/>
      </c>
      <c r="BX152" s="136" t="str">
        <f t="shared" si="111"/>
        <v/>
      </c>
      <c r="BY152" s="136" t="str">
        <f t="shared" si="112"/>
        <v/>
      </c>
      <c r="BZ152" s="136" t="str">
        <f t="shared" si="113"/>
        <v/>
      </c>
      <c r="CA152" s="137" t="str">
        <f t="shared" si="114"/>
        <v/>
      </c>
      <c r="CB152" s="135" t="str">
        <f t="shared" si="115"/>
        <v/>
      </c>
      <c r="CC152" s="136" t="str">
        <f t="shared" si="116"/>
        <v/>
      </c>
      <c r="CD152" s="136" t="str">
        <f t="shared" si="117"/>
        <v/>
      </c>
      <c r="CE152" s="136" t="str">
        <f t="shared" si="118"/>
        <v/>
      </c>
      <c r="CF152" s="136" t="str">
        <f t="shared" si="119"/>
        <v/>
      </c>
      <c r="CG152" s="136" t="str">
        <f t="shared" si="120"/>
        <v/>
      </c>
      <c r="CH152" s="136" t="str">
        <f t="shared" si="121"/>
        <v/>
      </c>
      <c r="CI152" s="136" t="str">
        <f t="shared" si="122"/>
        <v/>
      </c>
      <c r="CJ152" s="136" t="str">
        <f t="shared" si="123"/>
        <v/>
      </c>
      <c r="CK152" s="137" t="str">
        <f t="shared" si="124"/>
        <v/>
      </c>
      <c r="CL152" s="135" t="str">
        <f t="shared" si="125"/>
        <v/>
      </c>
      <c r="CM152" s="136" t="str">
        <f t="shared" si="126"/>
        <v/>
      </c>
      <c r="CN152" s="136" t="str">
        <f t="shared" si="127"/>
        <v/>
      </c>
      <c r="CO152" s="137" t="str">
        <f t="shared" si="128"/>
        <v/>
      </c>
      <c r="CP152" s="120"/>
      <c r="CQ152" s="120"/>
      <c r="CR152" s="120"/>
      <c r="CS152" s="120"/>
      <c r="CT152" s="120"/>
      <c r="CU152" s="120"/>
      <c r="CV152" s="120"/>
      <c r="CW152" s="120"/>
      <c r="CX152" s="120"/>
      <c r="CY152" s="120"/>
      <c r="CZ152" s="120"/>
      <c r="DA152" s="120"/>
      <c r="DB152" s="120"/>
    </row>
    <row r="153" spans="1:106" ht="17.399999999999999" thickTop="1" thickBot="1" x14ac:dyDescent="0.45">
      <c r="A153" s="7">
        <v>148</v>
      </c>
      <c r="B153" s="10"/>
      <c r="C153" s="11"/>
      <c r="D153" s="11"/>
      <c r="E153" s="11"/>
      <c r="F153" s="11"/>
      <c r="G153" s="11"/>
      <c r="H153" s="11"/>
      <c r="I153" s="11"/>
      <c r="J153" s="11"/>
      <c r="K153" s="11"/>
      <c r="L153" s="10"/>
      <c r="M153" s="10"/>
      <c r="N153" s="10"/>
      <c r="O153" s="209" t="str">
        <f xml:space="preserve"> IF(ISBLANK(L153),"",VLOOKUP(L153,ComboValue!$E$3:$I$15,5,FALSE))</f>
        <v/>
      </c>
      <c r="P153" s="10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35" t="str">
        <f xml:space="preserve"> IF(ISBLANK(C153),"",VLOOKUP(C153,ComboValue!$B$2:$C$11,2,FALSE) &amp; ",") &amp; IF(ISBLANK(D153),"",VLOOKUP(D153,ComboValue!$B$2:$C$11,2,FALSE) &amp; ",") &amp; IF(ISBLANK(E153),"",VLOOKUP(E153,ComboValue!$B$2:$C$11,2,FALSE) &amp; ",") &amp; IF(ISBLANK(F153),"",VLOOKUP(F153,ComboValue!$B$2:$C$11,2,FALSE) &amp; ",") &amp; IF(ISBLANK(G153),"",VLOOKUP(G153,ComboValue!$B$2:$C$11,2,FALSE) &amp; ",") &amp; IF(ISBLANK(H153),"",VLOOKUP(H153,ComboValue!$B$2:$C$11,2,FALSE) &amp; ",") &amp; IF(ISBLANK(I153),"",VLOOKUP(I153,ComboValue!$B$2:$C$11,2,FALSE) &amp; ",") &amp; IF(ISBLANK(J153),"",VLOOKUP(J153,ComboValue!$B$2:$C$11,2,FALSE) &amp; ",") &amp; IF(ISBLANK(K153),"",VLOOKUP(K153,ComboValue!$B$2:$C$11,2,FALSE) &amp; ",")</f>
        <v/>
      </c>
      <c r="AV153" s="136" t="str">
        <f t="shared" si="87"/>
        <v>Tous_Nl</v>
      </c>
      <c r="AW153" s="136" t="str">
        <f>IF(ISBLANK(L153),"",VLOOKUP(L153,ComboValue!$E$2:$G$15,3,FALSE))</f>
        <v/>
      </c>
      <c r="AX153" s="136" t="str">
        <f>IF(ISBLANK(M153),"",VLOOKUP(M153,ComboValue!$K$2:$L$5,2,FALSE))</f>
        <v/>
      </c>
      <c r="AY153" s="161" t="str">
        <f>IF(ISBLANK(Q153),"",VLOOKUP(Q153,ComboValue!$N$2:$O$68,2,FALSE) &amp; ",") &amp; IF(ISBLANK(R153),"",VLOOKUP(R153,ComboValue!$N$2:$O$68,2,FALSE) &amp; ",") &amp; IF(ISBLANK(S153),"",VLOOKUP(S153,ComboValue!$N$2:$O$68,2,FALSE) &amp; ",") &amp; IF(ISBLANK(T153),"",VLOOKUP(T153,ComboValue!$N$2:$O$68,2,FALSE) &amp; ",") &amp; IF(ISBLANK(U153),"",VLOOKUP(U153,ComboValue!$N$2:$O$68,2,FALSE) &amp; ",") &amp; IF(ISBLANK(V153),"",VLOOKUP(V153,ComboValue!$N$2:$O$68,2,FALSE) &amp; ",") &amp; IF(ISBLANK(W153),"",VLOOKUP(W153,ComboValue!$N$2:$O$68,2,FALSE) &amp; ",") &amp; IF(ISBLANK(X153),"",VLOOKUP(X153,ComboValue!$N$2:$O$68,2,FALSE) &amp; ",") &amp; IF(ISBLANK(Y153),"",VLOOKUP(Y153,ComboValue!$N$2:$O$68,2,FALSE) &amp; ",") &amp; IF(ISBLANK(Z153),"",VLOOKUP(Z153,ComboValue!$N$2:$O$68,2,FALSE) &amp; ",") &amp; IF(ISBLANK(AA153),"",VLOOKUP(AA153,ComboValue!$N$2:$O$68,2,FALSE) &amp; ",") &amp; IF(ISBLANK(AB153),"",VLOOKUP(AB153,ComboValue!$N$2:$O$68,2,FALSE) &amp; ",") &amp; IF(ISBLANK(AC153),"",VLOOKUP(AC153,ComboValue!$N$2:$O$68,2,FALSE) &amp; ",") &amp; IF(ISBLANK(AD153),"",VLOOKUP(AD153,ComboValue!$N$2:$O$68,2,FALSE) &amp; ",") &amp; IF(ISBLANK(AE153),"",VLOOKUP(AE153,ComboValue!$N$2:$O$68,2,FALSE) &amp; ",") &amp; IF(ISBLANK(AF153),"",VLOOKUP(AF153,ComboValue!$N$2:$O$68,2,FALSE) &amp; ",") &amp; IF(ISBLANK(AG153),"",VLOOKUP(AG153,ComboValue!$N$2:$O$68,2,FALSE) &amp; ",") &amp; IF(ISBLANK(AH153),"",VLOOKUP(AH153,ComboValue!$N$2:$O$68,2,FALSE) &amp; ",") &amp; IF(ISBLANK(AI153),"",VLOOKUP(AI153,ComboValue!$N$2:$O$68,2,FALSE) &amp; ",") &amp; IF(ISBLANK(AJ153),"",VLOOKUP(AJ153,ComboValue!$N$2:$O$68,2,FALSE) &amp; ",") &amp; IF(ISBLANK(AK153),"",VLOOKUP(AK153,ComboValue!$N$2:$O$68,2,FALSE) &amp; ",") &amp; IF(ISBLANK(AL153),"",VLOOKUP(AL153,ComboValue!$N$2:$O$68,2,FALSE) &amp; ",") &amp; IF(ISBLANK(AM153),"",VLOOKUP(AM153,ComboValue!$N$2:$O$68,2,FALSE) &amp; ",") &amp; IF(ISBLANK(AN153),"",VLOOKUP(AN153,ComboValue!$N$2:$O$68,2,FALSE) &amp; ",") &amp; IF(ISBLANK(AO153),"",VLOOKUP(AO153,ComboValue!$N$2:$O$68,2,FALSE) &amp; ",") &amp; IF(ISBLANK(AP153),"",VLOOKUP(AP153,ComboValue!$N$2:$O$68,2,FALSE) &amp; ",") &amp; IF(ISBLANK(AQ153),"",VLOOKUP(AQ153,ComboValue!$N$2:$O$68,2,FALSE) &amp; ",") &amp; IF(ISBLANK(AR153),"",VLOOKUP(AR153,ComboValue!$N$2:$O$68,2,FALSE) &amp; ",") &amp; IF(ISBLANK(AS153),"",VLOOKUP(AS153,ComboValue!$N$2:$O$68,2,FALSE) &amp; ",") &amp; IF(ISBLANK(AT153),"",VLOOKUP(AT153,ComboValue!$N$2:$O$68,2,FALSE) &amp; ",")</f>
        <v/>
      </c>
      <c r="AZ153" s="162" t="str">
        <f t="shared" si="88"/>
        <v/>
      </c>
      <c r="BA153" s="120"/>
      <c r="BB153" s="135" t="str">
        <f t="shared" si="89"/>
        <v/>
      </c>
      <c r="BC153" s="136" t="str">
        <f t="shared" si="90"/>
        <v/>
      </c>
      <c r="BD153" s="136" t="str">
        <f t="shared" si="91"/>
        <v/>
      </c>
      <c r="BE153" s="136" t="str">
        <f t="shared" si="92"/>
        <v/>
      </c>
      <c r="BF153" s="136" t="str">
        <f t="shared" si="93"/>
        <v/>
      </c>
      <c r="BG153" s="136" t="str">
        <f t="shared" si="94"/>
        <v/>
      </c>
      <c r="BH153" s="136" t="str">
        <f t="shared" si="95"/>
        <v/>
      </c>
      <c r="BI153" s="136" t="str">
        <f t="shared" si="96"/>
        <v/>
      </c>
      <c r="BJ153" s="136" t="str">
        <f t="shared" si="97"/>
        <v/>
      </c>
      <c r="BK153" s="136" t="str">
        <f t="shared" si="98"/>
        <v/>
      </c>
      <c r="BL153" s="136" t="str">
        <f t="shared" si="99"/>
        <v/>
      </c>
      <c r="BM153" s="136" t="str">
        <f t="shared" si="100"/>
        <v/>
      </c>
      <c r="BN153" s="136" t="str">
        <f t="shared" si="101"/>
        <v/>
      </c>
      <c r="BO153" s="136" t="str">
        <f t="shared" si="102"/>
        <v/>
      </c>
      <c r="BP153" s="136" t="str">
        <f t="shared" si="103"/>
        <v/>
      </c>
      <c r="BQ153" s="136" t="str">
        <f t="shared" si="104"/>
        <v/>
      </c>
      <c r="BR153" s="136" t="str">
        <f t="shared" si="105"/>
        <v/>
      </c>
      <c r="BS153" s="136" t="str">
        <f t="shared" si="106"/>
        <v/>
      </c>
      <c r="BT153" s="136" t="str">
        <f t="shared" si="107"/>
        <v/>
      </c>
      <c r="BU153" s="136" t="str">
        <f t="shared" si="108"/>
        <v/>
      </c>
      <c r="BV153" s="136" t="str">
        <f t="shared" si="109"/>
        <v/>
      </c>
      <c r="BW153" s="136" t="str">
        <f t="shared" si="110"/>
        <v/>
      </c>
      <c r="BX153" s="136" t="str">
        <f t="shared" si="111"/>
        <v/>
      </c>
      <c r="BY153" s="136" t="str">
        <f t="shared" si="112"/>
        <v/>
      </c>
      <c r="BZ153" s="136" t="str">
        <f t="shared" si="113"/>
        <v/>
      </c>
      <c r="CA153" s="137" t="str">
        <f t="shared" si="114"/>
        <v/>
      </c>
      <c r="CB153" s="135" t="str">
        <f t="shared" si="115"/>
        <v/>
      </c>
      <c r="CC153" s="136" t="str">
        <f t="shared" si="116"/>
        <v/>
      </c>
      <c r="CD153" s="136" t="str">
        <f t="shared" si="117"/>
        <v/>
      </c>
      <c r="CE153" s="136" t="str">
        <f t="shared" si="118"/>
        <v/>
      </c>
      <c r="CF153" s="136" t="str">
        <f t="shared" si="119"/>
        <v/>
      </c>
      <c r="CG153" s="136" t="str">
        <f t="shared" si="120"/>
        <v/>
      </c>
      <c r="CH153" s="136" t="str">
        <f t="shared" si="121"/>
        <v/>
      </c>
      <c r="CI153" s="136" t="str">
        <f t="shared" si="122"/>
        <v/>
      </c>
      <c r="CJ153" s="136" t="str">
        <f t="shared" si="123"/>
        <v/>
      </c>
      <c r="CK153" s="137" t="str">
        <f t="shared" si="124"/>
        <v/>
      </c>
      <c r="CL153" s="135" t="str">
        <f t="shared" si="125"/>
        <v/>
      </c>
      <c r="CM153" s="136" t="str">
        <f t="shared" si="126"/>
        <v/>
      </c>
      <c r="CN153" s="136" t="str">
        <f t="shared" si="127"/>
        <v/>
      </c>
      <c r="CO153" s="137" t="str">
        <f t="shared" si="128"/>
        <v/>
      </c>
      <c r="CP153" s="120"/>
      <c r="CQ153" s="120"/>
      <c r="CR153" s="120"/>
      <c r="CS153" s="120"/>
      <c r="CT153" s="120"/>
      <c r="CU153" s="120"/>
      <c r="CV153" s="120"/>
      <c r="CW153" s="120"/>
      <c r="CX153" s="120"/>
      <c r="CY153" s="120"/>
      <c r="CZ153" s="120"/>
      <c r="DA153" s="120"/>
      <c r="DB153" s="120"/>
    </row>
    <row r="154" spans="1:106" ht="17.399999999999999" thickTop="1" thickBot="1" x14ac:dyDescent="0.45">
      <c r="A154" s="7">
        <v>149</v>
      </c>
      <c r="B154" s="10"/>
      <c r="C154" s="11"/>
      <c r="D154" s="11"/>
      <c r="E154" s="11"/>
      <c r="F154" s="11"/>
      <c r="G154" s="11"/>
      <c r="H154" s="11"/>
      <c r="I154" s="11"/>
      <c r="J154" s="11"/>
      <c r="K154" s="11"/>
      <c r="L154" s="10"/>
      <c r="M154" s="10"/>
      <c r="N154" s="10"/>
      <c r="O154" s="209" t="str">
        <f xml:space="preserve"> IF(ISBLANK(L154),"",VLOOKUP(L154,ComboValue!$E$3:$I$15,5,FALSE))</f>
        <v/>
      </c>
      <c r="P154" s="10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35" t="str">
        <f xml:space="preserve"> IF(ISBLANK(C154),"",VLOOKUP(C154,ComboValue!$B$2:$C$11,2,FALSE) &amp; ",") &amp; IF(ISBLANK(D154),"",VLOOKUP(D154,ComboValue!$B$2:$C$11,2,FALSE) &amp; ",") &amp; IF(ISBLANK(E154),"",VLOOKUP(E154,ComboValue!$B$2:$C$11,2,FALSE) &amp; ",") &amp; IF(ISBLANK(F154),"",VLOOKUP(F154,ComboValue!$B$2:$C$11,2,FALSE) &amp; ",") &amp; IF(ISBLANK(G154),"",VLOOKUP(G154,ComboValue!$B$2:$C$11,2,FALSE) &amp; ",") &amp; IF(ISBLANK(H154),"",VLOOKUP(H154,ComboValue!$B$2:$C$11,2,FALSE) &amp; ",") &amp; IF(ISBLANK(I154),"",VLOOKUP(I154,ComboValue!$B$2:$C$11,2,FALSE) &amp; ",") &amp; IF(ISBLANK(J154),"",VLOOKUP(J154,ComboValue!$B$2:$C$11,2,FALSE) &amp; ",") &amp; IF(ISBLANK(K154),"",VLOOKUP(K154,ComboValue!$B$2:$C$11,2,FALSE) &amp; ",")</f>
        <v/>
      </c>
      <c r="AV154" s="136" t="str">
        <f t="shared" si="87"/>
        <v>Tous_Nl</v>
      </c>
      <c r="AW154" s="136" t="str">
        <f>IF(ISBLANK(L154),"",VLOOKUP(L154,ComboValue!$E$2:$G$15,3,FALSE))</f>
        <v/>
      </c>
      <c r="AX154" s="136" t="str">
        <f>IF(ISBLANK(M154),"",VLOOKUP(M154,ComboValue!$K$2:$L$5,2,FALSE))</f>
        <v/>
      </c>
      <c r="AY154" s="161" t="str">
        <f>IF(ISBLANK(Q154),"",VLOOKUP(Q154,ComboValue!$N$2:$O$68,2,FALSE) &amp; ",") &amp; IF(ISBLANK(R154),"",VLOOKUP(R154,ComboValue!$N$2:$O$68,2,FALSE) &amp; ",") &amp; IF(ISBLANK(S154),"",VLOOKUP(S154,ComboValue!$N$2:$O$68,2,FALSE) &amp; ",") &amp; IF(ISBLANK(T154),"",VLOOKUP(T154,ComboValue!$N$2:$O$68,2,FALSE) &amp; ",") &amp; IF(ISBLANK(U154),"",VLOOKUP(U154,ComboValue!$N$2:$O$68,2,FALSE) &amp; ",") &amp; IF(ISBLANK(V154),"",VLOOKUP(V154,ComboValue!$N$2:$O$68,2,FALSE) &amp; ",") &amp; IF(ISBLANK(W154),"",VLOOKUP(W154,ComboValue!$N$2:$O$68,2,FALSE) &amp; ",") &amp; IF(ISBLANK(X154),"",VLOOKUP(X154,ComboValue!$N$2:$O$68,2,FALSE) &amp; ",") &amp; IF(ISBLANK(Y154),"",VLOOKUP(Y154,ComboValue!$N$2:$O$68,2,FALSE) &amp; ",") &amp; IF(ISBLANK(Z154),"",VLOOKUP(Z154,ComboValue!$N$2:$O$68,2,FALSE) &amp; ",") &amp; IF(ISBLANK(AA154),"",VLOOKUP(AA154,ComboValue!$N$2:$O$68,2,FALSE) &amp; ",") &amp; IF(ISBLANK(AB154),"",VLOOKUP(AB154,ComboValue!$N$2:$O$68,2,FALSE) &amp; ",") &amp; IF(ISBLANK(AC154),"",VLOOKUP(AC154,ComboValue!$N$2:$O$68,2,FALSE) &amp; ",") &amp; IF(ISBLANK(AD154),"",VLOOKUP(AD154,ComboValue!$N$2:$O$68,2,FALSE) &amp; ",") &amp; IF(ISBLANK(AE154),"",VLOOKUP(AE154,ComboValue!$N$2:$O$68,2,FALSE) &amp; ",") &amp; IF(ISBLANK(AF154),"",VLOOKUP(AF154,ComboValue!$N$2:$O$68,2,FALSE) &amp; ",") &amp; IF(ISBLANK(AG154),"",VLOOKUP(AG154,ComboValue!$N$2:$O$68,2,FALSE) &amp; ",") &amp; IF(ISBLANK(AH154),"",VLOOKUP(AH154,ComboValue!$N$2:$O$68,2,FALSE) &amp; ",") &amp; IF(ISBLANK(AI154),"",VLOOKUP(AI154,ComboValue!$N$2:$O$68,2,FALSE) &amp; ",") &amp; IF(ISBLANK(AJ154),"",VLOOKUP(AJ154,ComboValue!$N$2:$O$68,2,FALSE) &amp; ",") &amp; IF(ISBLANK(AK154),"",VLOOKUP(AK154,ComboValue!$N$2:$O$68,2,FALSE) &amp; ",") &amp; IF(ISBLANK(AL154),"",VLOOKUP(AL154,ComboValue!$N$2:$O$68,2,FALSE) &amp; ",") &amp; IF(ISBLANK(AM154),"",VLOOKUP(AM154,ComboValue!$N$2:$O$68,2,FALSE) &amp; ",") &amp; IF(ISBLANK(AN154),"",VLOOKUP(AN154,ComboValue!$N$2:$O$68,2,FALSE) &amp; ",") &amp; IF(ISBLANK(AO154),"",VLOOKUP(AO154,ComboValue!$N$2:$O$68,2,FALSE) &amp; ",") &amp; IF(ISBLANK(AP154),"",VLOOKUP(AP154,ComboValue!$N$2:$O$68,2,FALSE) &amp; ",") &amp; IF(ISBLANK(AQ154),"",VLOOKUP(AQ154,ComboValue!$N$2:$O$68,2,FALSE) &amp; ",") &amp; IF(ISBLANK(AR154),"",VLOOKUP(AR154,ComboValue!$N$2:$O$68,2,FALSE) &amp; ",") &amp; IF(ISBLANK(AS154),"",VLOOKUP(AS154,ComboValue!$N$2:$O$68,2,FALSE) &amp; ",") &amp; IF(ISBLANK(AT154),"",VLOOKUP(AT154,ComboValue!$N$2:$O$68,2,FALSE) &amp; ",")</f>
        <v/>
      </c>
      <c r="AZ154" s="162" t="str">
        <f t="shared" si="88"/>
        <v/>
      </c>
      <c r="BA154" s="120"/>
      <c r="BB154" s="135" t="str">
        <f t="shared" si="89"/>
        <v/>
      </c>
      <c r="BC154" s="136" t="str">
        <f t="shared" si="90"/>
        <v/>
      </c>
      <c r="BD154" s="136" t="str">
        <f t="shared" si="91"/>
        <v/>
      </c>
      <c r="BE154" s="136" t="str">
        <f t="shared" si="92"/>
        <v/>
      </c>
      <c r="BF154" s="136" t="str">
        <f t="shared" si="93"/>
        <v/>
      </c>
      <c r="BG154" s="136" t="str">
        <f t="shared" si="94"/>
        <v/>
      </c>
      <c r="BH154" s="136" t="str">
        <f t="shared" si="95"/>
        <v/>
      </c>
      <c r="BI154" s="136" t="str">
        <f t="shared" si="96"/>
        <v/>
      </c>
      <c r="BJ154" s="136" t="str">
        <f t="shared" si="97"/>
        <v/>
      </c>
      <c r="BK154" s="136" t="str">
        <f t="shared" si="98"/>
        <v/>
      </c>
      <c r="BL154" s="136" t="str">
        <f t="shared" si="99"/>
        <v/>
      </c>
      <c r="BM154" s="136" t="str">
        <f t="shared" si="100"/>
        <v/>
      </c>
      <c r="BN154" s="136" t="str">
        <f t="shared" si="101"/>
        <v/>
      </c>
      <c r="BO154" s="136" t="str">
        <f t="shared" si="102"/>
        <v/>
      </c>
      <c r="BP154" s="136" t="str">
        <f t="shared" si="103"/>
        <v/>
      </c>
      <c r="BQ154" s="136" t="str">
        <f t="shared" si="104"/>
        <v/>
      </c>
      <c r="BR154" s="136" t="str">
        <f t="shared" si="105"/>
        <v/>
      </c>
      <c r="BS154" s="136" t="str">
        <f t="shared" si="106"/>
        <v/>
      </c>
      <c r="BT154" s="136" t="str">
        <f t="shared" si="107"/>
        <v/>
      </c>
      <c r="BU154" s="136" t="str">
        <f t="shared" si="108"/>
        <v/>
      </c>
      <c r="BV154" s="136" t="str">
        <f t="shared" si="109"/>
        <v/>
      </c>
      <c r="BW154" s="136" t="str">
        <f t="shared" si="110"/>
        <v/>
      </c>
      <c r="BX154" s="136" t="str">
        <f t="shared" si="111"/>
        <v/>
      </c>
      <c r="BY154" s="136" t="str">
        <f t="shared" si="112"/>
        <v/>
      </c>
      <c r="BZ154" s="136" t="str">
        <f t="shared" si="113"/>
        <v/>
      </c>
      <c r="CA154" s="137" t="str">
        <f t="shared" si="114"/>
        <v/>
      </c>
      <c r="CB154" s="135" t="str">
        <f t="shared" si="115"/>
        <v/>
      </c>
      <c r="CC154" s="136" t="str">
        <f t="shared" si="116"/>
        <v/>
      </c>
      <c r="CD154" s="136" t="str">
        <f t="shared" si="117"/>
        <v/>
      </c>
      <c r="CE154" s="136" t="str">
        <f t="shared" si="118"/>
        <v/>
      </c>
      <c r="CF154" s="136" t="str">
        <f t="shared" si="119"/>
        <v/>
      </c>
      <c r="CG154" s="136" t="str">
        <f t="shared" si="120"/>
        <v/>
      </c>
      <c r="CH154" s="136" t="str">
        <f t="shared" si="121"/>
        <v/>
      </c>
      <c r="CI154" s="136" t="str">
        <f t="shared" si="122"/>
        <v/>
      </c>
      <c r="CJ154" s="136" t="str">
        <f t="shared" si="123"/>
        <v/>
      </c>
      <c r="CK154" s="137" t="str">
        <f t="shared" si="124"/>
        <v/>
      </c>
      <c r="CL154" s="135" t="str">
        <f t="shared" si="125"/>
        <v/>
      </c>
      <c r="CM154" s="136" t="str">
        <f t="shared" si="126"/>
        <v/>
      </c>
      <c r="CN154" s="136" t="str">
        <f t="shared" si="127"/>
        <v/>
      </c>
      <c r="CO154" s="137" t="str">
        <f t="shared" si="128"/>
        <v/>
      </c>
      <c r="CP154" s="120"/>
      <c r="CQ154" s="120"/>
      <c r="CR154" s="120"/>
      <c r="CS154" s="120"/>
      <c r="CT154" s="120"/>
      <c r="CU154" s="120"/>
      <c r="CV154" s="120"/>
      <c r="CW154" s="120"/>
      <c r="CX154" s="120"/>
      <c r="CY154" s="120"/>
      <c r="CZ154" s="120"/>
      <c r="DA154" s="120"/>
      <c r="DB154" s="120"/>
    </row>
    <row r="155" spans="1:106" ht="17.399999999999999" thickTop="1" thickBot="1" x14ac:dyDescent="0.45">
      <c r="A155" s="7">
        <v>150</v>
      </c>
      <c r="B155" s="10"/>
      <c r="C155" s="11"/>
      <c r="D155" s="11"/>
      <c r="E155" s="11"/>
      <c r="F155" s="11"/>
      <c r="G155" s="11"/>
      <c r="H155" s="11"/>
      <c r="I155" s="11"/>
      <c r="J155" s="11"/>
      <c r="K155" s="11"/>
      <c r="L155" s="10"/>
      <c r="M155" s="10"/>
      <c r="N155" s="10"/>
      <c r="O155" s="209" t="str">
        <f xml:space="preserve"> IF(ISBLANK(L155),"",VLOOKUP(L155,ComboValue!$E$3:$I$15,5,FALSE))</f>
        <v/>
      </c>
      <c r="P155" s="10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35" t="str">
        <f xml:space="preserve"> IF(ISBLANK(C155),"",VLOOKUP(C155,ComboValue!$B$2:$C$11,2,FALSE) &amp; ",") &amp; IF(ISBLANK(D155),"",VLOOKUP(D155,ComboValue!$B$2:$C$11,2,FALSE) &amp; ",") &amp; IF(ISBLANK(E155),"",VLOOKUP(E155,ComboValue!$B$2:$C$11,2,FALSE) &amp; ",") &amp; IF(ISBLANK(F155),"",VLOOKUP(F155,ComboValue!$B$2:$C$11,2,FALSE) &amp; ",") &amp; IF(ISBLANK(G155),"",VLOOKUP(G155,ComboValue!$B$2:$C$11,2,FALSE) &amp; ",") &amp; IF(ISBLANK(H155),"",VLOOKUP(H155,ComboValue!$B$2:$C$11,2,FALSE) &amp; ",") &amp; IF(ISBLANK(I155),"",VLOOKUP(I155,ComboValue!$B$2:$C$11,2,FALSE) &amp; ",") &amp; IF(ISBLANK(J155),"",VLOOKUP(J155,ComboValue!$B$2:$C$11,2,FALSE) &amp; ",") &amp; IF(ISBLANK(K155),"",VLOOKUP(K155,ComboValue!$B$2:$C$11,2,FALSE) &amp; ",")</f>
        <v/>
      </c>
      <c r="AV155" s="136" t="str">
        <f t="shared" si="87"/>
        <v>Tous_Nl</v>
      </c>
      <c r="AW155" s="136" t="str">
        <f>IF(ISBLANK(L155),"",VLOOKUP(L155,ComboValue!$E$2:$G$15,3,FALSE))</f>
        <v/>
      </c>
      <c r="AX155" s="136" t="str">
        <f>IF(ISBLANK(M155),"",VLOOKUP(M155,ComboValue!$K$2:$L$5,2,FALSE))</f>
        <v/>
      </c>
      <c r="AY155" s="161" t="str">
        <f>IF(ISBLANK(Q155),"",VLOOKUP(Q155,ComboValue!$N$2:$O$68,2,FALSE) &amp; ",") &amp; IF(ISBLANK(R155),"",VLOOKUP(R155,ComboValue!$N$2:$O$68,2,FALSE) &amp; ",") &amp; IF(ISBLANK(S155),"",VLOOKUP(S155,ComboValue!$N$2:$O$68,2,FALSE) &amp; ",") &amp; IF(ISBLANK(T155),"",VLOOKUP(T155,ComboValue!$N$2:$O$68,2,FALSE) &amp; ",") &amp; IF(ISBLANK(U155),"",VLOOKUP(U155,ComboValue!$N$2:$O$68,2,FALSE) &amp; ",") &amp; IF(ISBLANK(V155),"",VLOOKUP(V155,ComboValue!$N$2:$O$68,2,FALSE) &amp; ",") &amp; IF(ISBLANK(W155),"",VLOOKUP(W155,ComboValue!$N$2:$O$68,2,FALSE) &amp; ",") &amp; IF(ISBLANK(X155),"",VLOOKUP(X155,ComboValue!$N$2:$O$68,2,FALSE) &amp; ",") &amp; IF(ISBLANK(Y155),"",VLOOKUP(Y155,ComboValue!$N$2:$O$68,2,FALSE) &amp; ",") &amp; IF(ISBLANK(Z155),"",VLOOKUP(Z155,ComboValue!$N$2:$O$68,2,FALSE) &amp; ",") &amp; IF(ISBLANK(AA155),"",VLOOKUP(AA155,ComboValue!$N$2:$O$68,2,FALSE) &amp; ",") &amp; IF(ISBLANK(AB155),"",VLOOKUP(AB155,ComboValue!$N$2:$O$68,2,FALSE) &amp; ",") &amp; IF(ISBLANK(AC155),"",VLOOKUP(AC155,ComboValue!$N$2:$O$68,2,FALSE) &amp; ",") &amp; IF(ISBLANK(AD155),"",VLOOKUP(AD155,ComboValue!$N$2:$O$68,2,FALSE) &amp; ",") &amp; IF(ISBLANK(AE155),"",VLOOKUP(AE155,ComboValue!$N$2:$O$68,2,FALSE) &amp; ",") &amp; IF(ISBLANK(AF155),"",VLOOKUP(AF155,ComboValue!$N$2:$O$68,2,FALSE) &amp; ",") &amp; IF(ISBLANK(AG155),"",VLOOKUP(AG155,ComboValue!$N$2:$O$68,2,FALSE) &amp; ",") &amp; IF(ISBLANK(AH155),"",VLOOKUP(AH155,ComboValue!$N$2:$O$68,2,FALSE) &amp; ",") &amp; IF(ISBLANK(AI155),"",VLOOKUP(AI155,ComboValue!$N$2:$O$68,2,FALSE) &amp; ",") &amp; IF(ISBLANK(AJ155),"",VLOOKUP(AJ155,ComboValue!$N$2:$O$68,2,FALSE) &amp; ",") &amp; IF(ISBLANK(AK155),"",VLOOKUP(AK155,ComboValue!$N$2:$O$68,2,FALSE) &amp; ",") &amp; IF(ISBLANK(AL155),"",VLOOKUP(AL155,ComboValue!$N$2:$O$68,2,FALSE) &amp; ",") &amp; IF(ISBLANK(AM155),"",VLOOKUP(AM155,ComboValue!$N$2:$O$68,2,FALSE) &amp; ",") &amp; IF(ISBLANK(AN155),"",VLOOKUP(AN155,ComboValue!$N$2:$O$68,2,FALSE) &amp; ",") &amp; IF(ISBLANK(AO155),"",VLOOKUP(AO155,ComboValue!$N$2:$O$68,2,FALSE) &amp; ",") &amp; IF(ISBLANK(AP155),"",VLOOKUP(AP155,ComboValue!$N$2:$O$68,2,FALSE) &amp; ",") &amp; IF(ISBLANK(AQ155),"",VLOOKUP(AQ155,ComboValue!$N$2:$O$68,2,FALSE) &amp; ",") &amp; IF(ISBLANK(AR155),"",VLOOKUP(AR155,ComboValue!$N$2:$O$68,2,FALSE) &amp; ",") &amp; IF(ISBLANK(AS155),"",VLOOKUP(AS155,ComboValue!$N$2:$O$68,2,FALSE) &amp; ",") &amp; IF(ISBLANK(AT155),"",VLOOKUP(AT155,ComboValue!$N$2:$O$68,2,FALSE) &amp; ",")</f>
        <v/>
      </c>
      <c r="AZ155" s="162" t="str">
        <f t="shared" si="88"/>
        <v/>
      </c>
      <c r="BA155" s="120"/>
      <c r="BB155" s="135" t="str">
        <f t="shared" si="89"/>
        <v/>
      </c>
      <c r="BC155" s="136" t="str">
        <f t="shared" si="90"/>
        <v/>
      </c>
      <c r="BD155" s="136" t="str">
        <f t="shared" si="91"/>
        <v/>
      </c>
      <c r="BE155" s="136" t="str">
        <f t="shared" si="92"/>
        <v/>
      </c>
      <c r="BF155" s="136" t="str">
        <f t="shared" si="93"/>
        <v/>
      </c>
      <c r="BG155" s="136" t="str">
        <f t="shared" si="94"/>
        <v/>
      </c>
      <c r="BH155" s="136" t="str">
        <f t="shared" si="95"/>
        <v/>
      </c>
      <c r="BI155" s="136" t="str">
        <f t="shared" si="96"/>
        <v/>
      </c>
      <c r="BJ155" s="136" t="str">
        <f t="shared" si="97"/>
        <v/>
      </c>
      <c r="BK155" s="136" t="str">
        <f t="shared" si="98"/>
        <v/>
      </c>
      <c r="BL155" s="136" t="str">
        <f t="shared" si="99"/>
        <v/>
      </c>
      <c r="BM155" s="136" t="str">
        <f t="shared" si="100"/>
        <v/>
      </c>
      <c r="BN155" s="136" t="str">
        <f t="shared" si="101"/>
        <v/>
      </c>
      <c r="BO155" s="136" t="str">
        <f t="shared" si="102"/>
        <v/>
      </c>
      <c r="BP155" s="136" t="str">
        <f t="shared" si="103"/>
        <v/>
      </c>
      <c r="BQ155" s="136" t="str">
        <f t="shared" si="104"/>
        <v/>
      </c>
      <c r="BR155" s="136" t="str">
        <f t="shared" si="105"/>
        <v/>
      </c>
      <c r="BS155" s="136" t="str">
        <f t="shared" si="106"/>
        <v/>
      </c>
      <c r="BT155" s="136" t="str">
        <f t="shared" si="107"/>
        <v/>
      </c>
      <c r="BU155" s="136" t="str">
        <f t="shared" si="108"/>
        <v/>
      </c>
      <c r="BV155" s="136" t="str">
        <f t="shared" si="109"/>
        <v/>
      </c>
      <c r="BW155" s="136" t="str">
        <f t="shared" si="110"/>
        <v/>
      </c>
      <c r="BX155" s="136" t="str">
        <f t="shared" si="111"/>
        <v/>
      </c>
      <c r="BY155" s="136" t="str">
        <f t="shared" si="112"/>
        <v/>
      </c>
      <c r="BZ155" s="136" t="str">
        <f t="shared" si="113"/>
        <v/>
      </c>
      <c r="CA155" s="137" t="str">
        <f t="shared" si="114"/>
        <v/>
      </c>
      <c r="CB155" s="135" t="str">
        <f t="shared" si="115"/>
        <v/>
      </c>
      <c r="CC155" s="136" t="str">
        <f t="shared" si="116"/>
        <v/>
      </c>
      <c r="CD155" s="136" t="str">
        <f t="shared" si="117"/>
        <v/>
      </c>
      <c r="CE155" s="136" t="str">
        <f t="shared" si="118"/>
        <v/>
      </c>
      <c r="CF155" s="136" t="str">
        <f t="shared" si="119"/>
        <v/>
      </c>
      <c r="CG155" s="136" t="str">
        <f t="shared" si="120"/>
        <v/>
      </c>
      <c r="CH155" s="136" t="str">
        <f t="shared" si="121"/>
        <v/>
      </c>
      <c r="CI155" s="136" t="str">
        <f t="shared" si="122"/>
        <v/>
      </c>
      <c r="CJ155" s="136" t="str">
        <f t="shared" si="123"/>
        <v/>
      </c>
      <c r="CK155" s="137" t="str">
        <f t="shared" si="124"/>
        <v/>
      </c>
      <c r="CL155" s="135" t="str">
        <f t="shared" si="125"/>
        <v/>
      </c>
      <c r="CM155" s="136" t="str">
        <f t="shared" si="126"/>
        <v/>
      </c>
      <c r="CN155" s="136" t="str">
        <f t="shared" si="127"/>
        <v/>
      </c>
      <c r="CO155" s="137" t="str">
        <f t="shared" si="128"/>
        <v/>
      </c>
      <c r="CP155" s="120"/>
      <c r="CQ155" s="120"/>
      <c r="CR155" s="120"/>
      <c r="CS155" s="120"/>
      <c r="CT155" s="120"/>
      <c r="CU155" s="120"/>
      <c r="CV155" s="120"/>
      <c r="CW155" s="120"/>
      <c r="CX155" s="120"/>
      <c r="CY155" s="120"/>
      <c r="CZ155" s="120"/>
      <c r="DA155" s="120"/>
      <c r="DB155" s="120"/>
    </row>
    <row r="156" spans="1:106" ht="17.399999999999999" thickTop="1" thickBot="1" x14ac:dyDescent="0.45">
      <c r="A156" s="7">
        <v>151</v>
      </c>
      <c r="B156" s="10"/>
      <c r="C156" s="11"/>
      <c r="D156" s="11"/>
      <c r="E156" s="11"/>
      <c r="F156" s="11"/>
      <c r="G156" s="11"/>
      <c r="H156" s="11"/>
      <c r="I156" s="11"/>
      <c r="J156" s="11"/>
      <c r="K156" s="11"/>
      <c r="L156" s="10"/>
      <c r="M156" s="10"/>
      <c r="N156" s="10"/>
      <c r="O156" s="209" t="str">
        <f xml:space="preserve"> IF(ISBLANK(L156),"",VLOOKUP(L156,ComboValue!$E$3:$I$15,5,FALSE))</f>
        <v/>
      </c>
      <c r="P156" s="10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35" t="str">
        <f xml:space="preserve"> IF(ISBLANK(C156),"",VLOOKUP(C156,ComboValue!$B$2:$C$11,2,FALSE) &amp; ",") &amp; IF(ISBLANK(D156),"",VLOOKUP(D156,ComboValue!$B$2:$C$11,2,FALSE) &amp; ",") &amp; IF(ISBLANK(E156),"",VLOOKUP(E156,ComboValue!$B$2:$C$11,2,FALSE) &amp; ",") &amp; IF(ISBLANK(F156),"",VLOOKUP(F156,ComboValue!$B$2:$C$11,2,FALSE) &amp; ",") &amp; IF(ISBLANK(G156),"",VLOOKUP(G156,ComboValue!$B$2:$C$11,2,FALSE) &amp; ",") &amp; IF(ISBLANK(H156),"",VLOOKUP(H156,ComboValue!$B$2:$C$11,2,FALSE) &amp; ",") &amp; IF(ISBLANK(I156),"",VLOOKUP(I156,ComboValue!$B$2:$C$11,2,FALSE) &amp; ",") &amp; IF(ISBLANK(J156),"",VLOOKUP(J156,ComboValue!$B$2:$C$11,2,FALSE) &amp; ",") &amp; IF(ISBLANK(K156),"",VLOOKUP(K156,ComboValue!$B$2:$C$11,2,FALSE) &amp; ",")</f>
        <v/>
      </c>
      <c r="AV156" s="136" t="str">
        <f t="shared" si="87"/>
        <v>Tous_Nl</v>
      </c>
      <c r="AW156" s="136" t="str">
        <f>IF(ISBLANK(L156),"",VLOOKUP(L156,ComboValue!$E$2:$G$15,3,FALSE))</f>
        <v/>
      </c>
      <c r="AX156" s="136" t="str">
        <f>IF(ISBLANK(M156),"",VLOOKUP(M156,ComboValue!$K$2:$L$5,2,FALSE))</f>
        <v/>
      </c>
      <c r="AY156" s="161" t="str">
        <f>IF(ISBLANK(Q156),"",VLOOKUP(Q156,ComboValue!$N$2:$O$68,2,FALSE) &amp; ",") &amp; IF(ISBLANK(R156),"",VLOOKUP(R156,ComboValue!$N$2:$O$68,2,FALSE) &amp; ",") &amp; IF(ISBLANK(S156),"",VLOOKUP(S156,ComboValue!$N$2:$O$68,2,FALSE) &amp; ",") &amp; IF(ISBLANK(T156),"",VLOOKUP(T156,ComboValue!$N$2:$O$68,2,FALSE) &amp; ",") &amp; IF(ISBLANK(U156),"",VLOOKUP(U156,ComboValue!$N$2:$O$68,2,FALSE) &amp; ",") &amp; IF(ISBLANK(V156),"",VLOOKUP(V156,ComboValue!$N$2:$O$68,2,FALSE) &amp; ",") &amp; IF(ISBLANK(W156),"",VLOOKUP(W156,ComboValue!$N$2:$O$68,2,FALSE) &amp; ",") &amp; IF(ISBLANK(X156),"",VLOOKUP(X156,ComboValue!$N$2:$O$68,2,FALSE) &amp; ",") &amp; IF(ISBLANK(Y156),"",VLOOKUP(Y156,ComboValue!$N$2:$O$68,2,FALSE) &amp; ",") &amp; IF(ISBLANK(Z156),"",VLOOKUP(Z156,ComboValue!$N$2:$O$68,2,FALSE) &amp; ",") &amp; IF(ISBLANK(AA156),"",VLOOKUP(AA156,ComboValue!$N$2:$O$68,2,FALSE) &amp; ",") &amp; IF(ISBLANK(AB156),"",VLOOKUP(AB156,ComboValue!$N$2:$O$68,2,FALSE) &amp; ",") &amp; IF(ISBLANK(AC156),"",VLOOKUP(AC156,ComboValue!$N$2:$O$68,2,FALSE) &amp; ",") &amp; IF(ISBLANK(AD156),"",VLOOKUP(AD156,ComboValue!$N$2:$O$68,2,FALSE) &amp; ",") &amp; IF(ISBLANK(AE156),"",VLOOKUP(AE156,ComboValue!$N$2:$O$68,2,FALSE) &amp; ",") &amp; IF(ISBLANK(AF156),"",VLOOKUP(AF156,ComboValue!$N$2:$O$68,2,FALSE) &amp; ",") &amp; IF(ISBLANK(AG156),"",VLOOKUP(AG156,ComboValue!$N$2:$O$68,2,FALSE) &amp; ",") &amp; IF(ISBLANK(AH156),"",VLOOKUP(AH156,ComboValue!$N$2:$O$68,2,FALSE) &amp; ",") &amp; IF(ISBLANK(AI156),"",VLOOKUP(AI156,ComboValue!$N$2:$O$68,2,FALSE) &amp; ",") &amp; IF(ISBLANK(AJ156),"",VLOOKUP(AJ156,ComboValue!$N$2:$O$68,2,FALSE) &amp; ",") &amp; IF(ISBLANK(AK156),"",VLOOKUP(AK156,ComboValue!$N$2:$O$68,2,FALSE) &amp; ",") &amp; IF(ISBLANK(AL156),"",VLOOKUP(AL156,ComboValue!$N$2:$O$68,2,FALSE) &amp; ",") &amp; IF(ISBLANK(AM156),"",VLOOKUP(AM156,ComboValue!$N$2:$O$68,2,FALSE) &amp; ",") &amp; IF(ISBLANK(AN156),"",VLOOKUP(AN156,ComboValue!$N$2:$O$68,2,FALSE) &amp; ",") &amp; IF(ISBLANK(AO156),"",VLOOKUP(AO156,ComboValue!$N$2:$O$68,2,FALSE) &amp; ",") &amp; IF(ISBLANK(AP156),"",VLOOKUP(AP156,ComboValue!$N$2:$O$68,2,FALSE) &amp; ",") &amp; IF(ISBLANK(AQ156),"",VLOOKUP(AQ156,ComboValue!$N$2:$O$68,2,FALSE) &amp; ",") &amp; IF(ISBLANK(AR156),"",VLOOKUP(AR156,ComboValue!$N$2:$O$68,2,FALSE) &amp; ",") &amp; IF(ISBLANK(AS156),"",VLOOKUP(AS156,ComboValue!$N$2:$O$68,2,FALSE) &amp; ",") &amp; IF(ISBLANK(AT156),"",VLOOKUP(AT156,ComboValue!$N$2:$O$68,2,FALSE) &amp; ",")</f>
        <v/>
      </c>
      <c r="AZ156" s="162" t="str">
        <f t="shared" si="88"/>
        <v/>
      </c>
      <c r="BA156" s="120"/>
      <c r="BB156" s="135" t="str">
        <f t="shared" si="89"/>
        <v/>
      </c>
      <c r="BC156" s="136" t="str">
        <f t="shared" si="90"/>
        <v/>
      </c>
      <c r="BD156" s="136" t="str">
        <f t="shared" si="91"/>
        <v/>
      </c>
      <c r="BE156" s="136" t="str">
        <f t="shared" si="92"/>
        <v/>
      </c>
      <c r="BF156" s="136" t="str">
        <f t="shared" si="93"/>
        <v/>
      </c>
      <c r="BG156" s="136" t="str">
        <f t="shared" si="94"/>
        <v/>
      </c>
      <c r="BH156" s="136" t="str">
        <f t="shared" si="95"/>
        <v/>
      </c>
      <c r="BI156" s="136" t="str">
        <f t="shared" si="96"/>
        <v/>
      </c>
      <c r="BJ156" s="136" t="str">
        <f t="shared" si="97"/>
        <v/>
      </c>
      <c r="BK156" s="136" t="str">
        <f t="shared" si="98"/>
        <v/>
      </c>
      <c r="BL156" s="136" t="str">
        <f t="shared" si="99"/>
        <v/>
      </c>
      <c r="BM156" s="136" t="str">
        <f t="shared" si="100"/>
        <v/>
      </c>
      <c r="BN156" s="136" t="str">
        <f t="shared" si="101"/>
        <v/>
      </c>
      <c r="BO156" s="136" t="str">
        <f t="shared" si="102"/>
        <v/>
      </c>
      <c r="BP156" s="136" t="str">
        <f t="shared" si="103"/>
        <v/>
      </c>
      <c r="BQ156" s="136" t="str">
        <f t="shared" si="104"/>
        <v/>
      </c>
      <c r="BR156" s="136" t="str">
        <f t="shared" si="105"/>
        <v/>
      </c>
      <c r="BS156" s="136" t="str">
        <f t="shared" si="106"/>
        <v/>
      </c>
      <c r="BT156" s="136" t="str">
        <f t="shared" si="107"/>
        <v/>
      </c>
      <c r="BU156" s="136" t="str">
        <f t="shared" si="108"/>
        <v/>
      </c>
      <c r="BV156" s="136" t="str">
        <f t="shared" si="109"/>
        <v/>
      </c>
      <c r="BW156" s="136" t="str">
        <f t="shared" si="110"/>
        <v/>
      </c>
      <c r="BX156" s="136" t="str">
        <f t="shared" si="111"/>
        <v/>
      </c>
      <c r="BY156" s="136" t="str">
        <f t="shared" si="112"/>
        <v/>
      </c>
      <c r="BZ156" s="136" t="str">
        <f t="shared" si="113"/>
        <v/>
      </c>
      <c r="CA156" s="137" t="str">
        <f t="shared" si="114"/>
        <v/>
      </c>
      <c r="CB156" s="135" t="str">
        <f t="shared" si="115"/>
        <v/>
      </c>
      <c r="CC156" s="136" t="str">
        <f t="shared" si="116"/>
        <v/>
      </c>
      <c r="CD156" s="136" t="str">
        <f t="shared" si="117"/>
        <v/>
      </c>
      <c r="CE156" s="136" t="str">
        <f t="shared" si="118"/>
        <v/>
      </c>
      <c r="CF156" s="136" t="str">
        <f t="shared" si="119"/>
        <v/>
      </c>
      <c r="CG156" s="136" t="str">
        <f t="shared" si="120"/>
        <v/>
      </c>
      <c r="CH156" s="136" t="str">
        <f t="shared" si="121"/>
        <v/>
      </c>
      <c r="CI156" s="136" t="str">
        <f t="shared" si="122"/>
        <v/>
      </c>
      <c r="CJ156" s="136" t="str">
        <f t="shared" si="123"/>
        <v/>
      </c>
      <c r="CK156" s="137" t="str">
        <f t="shared" si="124"/>
        <v/>
      </c>
      <c r="CL156" s="135" t="str">
        <f t="shared" si="125"/>
        <v/>
      </c>
      <c r="CM156" s="136" t="str">
        <f t="shared" si="126"/>
        <v/>
      </c>
      <c r="CN156" s="136" t="str">
        <f t="shared" si="127"/>
        <v/>
      </c>
      <c r="CO156" s="137" t="str">
        <f t="shared" si="128"/>
        <v/>
      </c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</row>
    <row r="157" spans="1:106" ht="17.399999999999999" thickTop="1" thickBot="1" x14ac:dyDescent="0.45">
      <c r="A157" s="7">
        <v>152</v>
      </c>
      <c r="B157" s="10"/>
      <c r="C157" s="11"/>
      <c r="D157" s="11"/>
      <c r="E157" s="11"/>
      <c r="F157" s="11"/>
      <c r="G157" s="11"/>
      <c r="H157" s="11"/>
      <c r="I157" s="11"/>
      <c r="J157" s="11"/>
      <c r="K157" s="11"/>
      <c r="L157" s="10"/>
      <c r="M157" s="10"/>
      <c r="N157" s="10"/>
      <c r="O157" s="209" t="str">
        <f xml:space="preserve"> IF(ISBLANK(L157),"",VLOOKUP(L157,ComboValue!$E$3:$I$15,5,FALSE))</f>
        <v/>
      </c>
      <c r="P157" s="10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35" t="str">
        <f xml:space="preserve"> IF(ISBLANK(C157),"",VLOOKUP(C157,ComboValue!$B$2:$C$11,2,FALSE) &amp; ",") &amp; IF(ISBLANK(D157),"",VLOOKUP(D157,ComboValue!$B$2:$C$11,2,FALSE) &amp; ",") &amp; IF(ISBLANK(E157),"",VLOOKUP(E157,ComboValue!$B$2:$C$11,2,FALSE) &amp; ",") &amp; IF(ISBLANK(F157),"",VLOOKUP(F157,ComboValue!$B$2:$C$11,2,FALSE) &amp; ",") &amp; IF(ISBLANK(G157),"",VLOOKUP(G157,ComboValue!$B$2:$C$11,2,FALSE) &amp; ",") &amp; IF(ISBLANK(H157),"",VLOOKUP(H157,ComboValue!$B$2:$C$11,2,FALSE) &amp; ",") &amp; IF(ISBLANK(I157),"",VLOOKUP(I157,ComboValue!$B$2:$C$11,2,FALSE) &amp; ",") &amp; IF(ISBLANK(J157),"",VLOOKUP(J157,ComboValue!$B$2:$C$11,2,FALSE) &amp; ",") &amp; IF(ISBLANK(K157),"",VLOOKUP(K157,ComboValue!$B$2:$C$11,2,FALSE) &amp; ",")</f>
        <v/>
      </c>
      <c r="AV157" s="136" t="str">
        <f t="shared" si="87"/>
        <v>Tous_Nl</v>
      </c>
      <c r="AW157" s="136" t="str">
        <f>IF(ISBLANK(L157),"",VLOOKUP(L157,ComboValue!$E$2:$G$15,3,FALSE))</f>
        <v/>
      </c>
      <c r="AX157" s="136" t="str">
        <f>IF(ISBLANK(M157),"",VLOOKUP(M157,ComboValue!$K$2:$L$5,2,FALSE))</f>
        <v/>
      </c>
      <c r="AY157" s="161" t="str">
        <f>IF(ISBLANK(Q157),"",VLOOKUP(Q157,ComboValue!$N$2:$O$68,2,FALSE) &amp; ",") &amp; IF(ISBLANK(R157),"",VLOOKUP(R157,ComboValue!$N$2:$O$68,2,FALSE) &amp; ",") &amp; IF(ISBLANK(S157),"",VLOOKUP(S157,ComboValue!$N$2:$O$68,2,FALSE) &amp; ",") &amp; IF(ISBLANK(T157),"",VLOOKUP(T157,ComboValue!$N$2:$O$68,2,FALSE) &amp; ",") &amp; IF(ISBLANK(U157),"",VLOOKUP(U157,ComboValue!$N$2:$O$68,2,FALSE) &amp; ",") &amp; IF(ISBLANK(V157),"",VLOOKUP(V157,ComboValue!$N$2:$O$68,2,FALSE) &amp; ",") &amp; IF(ISBLANK(W157),"",VLOOKUP(W157,ComboValue!$N$2:$O$68,2,FALSE) &amp; ",") &amp; IF(ISBLANK(X157),"",VLOOKUP(X157,ComboValue!$N$2:$O$68,2,FALSE) &amp; ",") &amp; IF(ISBLANK(Y157),"",VLOOKUP(Y157,ComboValue!$N$2:$O$68,2,FALSE) &amp; ",") &amp; IF(ISBLANK(Z157),"",VLOOKUP(Z157,ComboValue!$N$2:$O$68,2,FALSE) &amp; ",") &amp; IF(ISBLANK(AA157),"",VLOOKUP(AA157,ComboValue!$N$2:$O$68,2,FALSE) &amp; ",") &amp; IF(ISBLANK(AB157),"",VLOOKUP(AB157,ComboValue!$N$2:$O$68,2,FALSE) &amp; ",") &amp; IF(ISBLANK(AC157),"",VLOOKUP(AC157,ComboValue!$N$2:$O$68,2,FALSE) &amp; ",") &amp; IF(ISBLANK(AD157),"",VLOOKUP(AD157,ComboValue!$N$2:$O$68,2,FALSE) &amp; ",") &amp; IF(ISBLANK(AE157),"",VLOOKUP(AE157,ComboValue!$N$2:$O$68,2,FALSE) &amp; ",") &amp; IF(ISBLANK(AF157),"",VLOOKUP(AF157,ComboValue!$N$2:$O$68,2,FALSE) &amp; ",") &amp; IF(ISBLANK(AG157),"",VLOOKUP(AG157,ComboValue!$N$2:$O$68,2,FALSE) &amp; ",") &amp; IF(ISBLANK(AH157),"",VLOOKUP(AH157,ComboValue!$N$2:$O$68,2,FALSE) &amp; ",") &amp; IF(ISBLANK(AI157),"",VLOOKUP(AI157,ComboValue!$N$2:$O$68,2,FALSE) &amp; ",") &amp; IF(ISBLANK(AJ157),"",VLOOKUP(AJ157,ComboValue!$N$2:$O$68,2,FALSE) &amp; ",") &amp; IF(ISBLANK(AK157),"",VLOOKUP(AK157,ComboValue!$N$2:$O$68,2,FALSE) &amp; ",") &amp; IF(ISBLANK(AL157),"",VLOOKUP(AL157,ComboValue!$N$2:$O$68,2,FALSE) &amp; ",") &amp; IF(ISBLANK(AM157),"",VLOOKUP(AM157,ComboValue!$N$2:$O$68,2,FALSE) &amp; ",") &amp; IF(ISBLANK(AN157),"",VLOOKUP(AN157,ComboValue!$N$2:$O$68,2,FALSE) &amp; ",") &amp; IF(ISBLANK(AO157),"",VLOOKUP(AO157,ComboValue!$N$2:$O$68,2,FALSE) &amp; ",") &amp; IF(ISBLANK(AP157),"",VLOOKUP(AP157,ComboValue!$N$2:$O$68,2,FALSE) &amp; ",") &amp; IF(ISBLANK(AQ157),"",VLOOKUP(AQ157,ComboValue!$N$2:$O$68,2,FALSE) &amp; ",") &amp; IF(ISBLANK(AR157),"",VLOOKUP(AR157,ComboValue!$N$2:$O$68,2,FALSE) &amp; ",") &amp; IF(ISBLANK(AS157),"",VLOOKUP(AS157,ComboValue!$N$2:$O$68,2,FALSE) &amp; ",") &amp; IF(ISBLANK(AT157),"",VLOOKUP(AT157,ComboValue!$N$2:$O$68,2,FALSE) &amp; ",")</f>
        <v/>
      </c>
      <c r="AZ157" s="162" t="str">
        <f t="shared" si="88"/>
        <v/>
      </c>
      <c r="BA157" s="120"/>
      <c r="BB157" s="135" t="str">
        <f t="shared" si="89"/>
        <v/>
      </c>
      <c r="BC157" s="136" t="str">
        <f t="shared" si="90"/>
        <v/>
      </c>
      <c r="BD157" s="136" t="str">
        <f t="shared" si="91"/>
        <v/>
      </c>
      <c r="BE157" s="136" t="str">
        <f t="shared" si="92"/>
        <v/>
      </c>
      <c r="BF157" s="136" t="str">
        <f t="shared" si="93"/>
        <v/>
      </c>
      <c r="BG157" s="136" t="str">
        <f t="shared" si="94"/>
        <v/>
      </c>
      <c r="BH157" s="136" t="str">
        <f t="shared" si="95"/>
        <v/>
      </c>
      <c r="BI157" s="136" t="str">
        <f t="shared" si="96"/>
        <v/>
      </c>
      <c r="BJ157" s="136" t="str">
        <f t="shared" si="97"/>
        <v/>
      </c>
      <c r="BK157" s="136" t="str">
        <f t="shared" si="98"/>
        <v/>
      </c>
      <c r="BL157" s="136" t="str">
        <f t="shared" si="99"/>
        <v/>
      </c>
      <c r="BM157" s="136" t="str">
        <f t="shared" si="100"/>
        <v/>
      </c>
      <c r="BN157" s="136" t="str">
        <f t="shared" si="101"/>
        <v/>
      </c>
      <c r="BO157" s="136" t="str">
        <f t="shared" si="102"/>
        <v/>
      </c>
      <c r="BP157" s="136" t="str">
        <f t="shared" si="103"/>
        <v/>
      </c>
      <c r="BQ157" s="136" t="str">
        <f t="shared" si="104"/>
        <v/>
      </c>
      <c r="BR157" s="136" t="str">
        <f t="shared" si="105"/>
        <v/>
      </c>
      <c r="BS157" s="136" t="str">
        <f t="shared" si="106"/>
        <v/>
      </c>
      <c r="BT157" s="136" t="str">
        <f t="shared" si="107"/>
        <v/>
      </c>
      <c r="BU157" s="136" t="str">
        <f t="shared" si="108"/>
        <v/>
      </c>
      <c r="BV157" s="136" t="str">
        <f t="shared" si="109"/>
        <v/>
      </c>
      <c r="BW157" s="136" t="str">
        <f t="shared" si="110"/>
        <v/>
      </c>
      <c r="BX157" s="136" t="str">
        <f t="shared" si="111"/>
        <v/>
      </c>
      <c r="BY157" s="136" t="str">
        <f t="shared" si="112"/>
        <v/>
      </c>
      <c r="BZ157" s="136" t="str">
        <f t="shared" si="113"/>
        <v/>
      </c>
      <c r="CA157" s="137" t="str">
        <f t="shared" si="114"/>
        <v/>
      </c>
      <c r="CB157" s="135" t="str">
        <f t="shared" si="115"/>
        <v/>
      </c>
      <c r="CC157" s="136" t="str">
        <f t="shared" si="116"/>
        <v/>
      </c>
      <c r="CD157" s="136" t="str">
        <f t="shared" si="117"/>
        <v/>
      </c>
      <c r="CE157" s="136" t="str">
        <f t="shared" si="118"/>
        <v/>
      </c>
      <c r="CF157" s="136" t="str">
        <f t="shared" si="119"/>
        <v/>
      </c>
      <c r="CG157" s="136" t="str">
        <f t="shared" si="120"/>
        <v/>
      </c>
      <c r="CH157" s="136" t="str">
        <f t="shared" si="121"/>
        <v/>
      </c>
      <c r="CI157" s="136" t="str">
        <f t="shared" si="122"/>
        <v/>
      </c>
      <c r="CJ157" s="136" t="str">
        <f t="shared" si="123"/>
        <v/>
      </c>
      <c r="CK157" s="137" t="str">
        <f t="shared" si="124"/>
        <v/>
      </c>
      <c r="CL157" s="135" t="str">
        <f t="shared" si="125"/>
        <v/>
      </c>
      <c r="CM157" s="136" t="str">
        <f t="shared" si="126"/>
        <v/>
      </c>
      <c r="CN157" s="136" t="str">
        <f t="shared" si="127"/>
        <v/>
      </c>
      <c r="CO157" s="137" t="str">
        <f t="shared" si="128"/>
        <v/>
      </c>
      <c r="CP157" s="120"/>
      <c r="CQ157" s="120"/>
      <c r="CR157" s="120"/>
      <c r="CS157" s="120"/>
      <c r="CT157" s="120"/>
      <c r="CU157" s="120"/>
      <c r="CV157" s="120"/>
      <c r="CW157" s="120"/>
      <c r="CX157" s="120"/>
      <c r="CY157" s="120"/>
      <c r="CZ157" s="120"/>
      <c r="DA157" s="120"/>
      <c r="DB157" s="120"/>
    </row>
    <row r="158" spans="1:106" ht="17.399999999999999" thickTop="1" thickBot="1" x14ac:dyDescent="0.45">
      <c r="A158" s="7">
        <v>153</v>
      </c>
      <c r="B158" s="10"/>
      <c r="C158" s="11"/>
      <c r="D158" s="11"/>
      <c r="E158" s="11"/>
      <c r="F158" s="11"/>
      <c r="G158" s="11"/>
      <c r="H158" s="11"/>
      <c r="I158" s="11"/>
      <c r="J158" s="11"/>
      <c r="K158" s="11"/>
      <c r="L158" s="10"/>
      <c r="M158" s="10"/>
      <c r="N158" s="10"/>
      <c r="O158" s="209" t="str">
        <f xml:space="preserve"> IF(ISBLANK(L158),"",VLOOKUP(L158,ComboValue!$E$3:$I$15,5,FALSE))</f>
        <v/>
      </c>
      <c r="P158" s="10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35" t="str">
        <f xml:space="preserve"> IF(ISBLANK(C158),"",VLOOKUP(C158,ComboValue!$B$2:$C$11,2,FALSE) &amp; ",") &amp; IF(ISBLANK(D158),"",VLOOKUP(D158,ComboValue!$B$2:$C$11,2,FALSE) &amp; ",") &amp; IF(ISBLANK(E158),"",VLOOKUP(E158,ComboValue!$B$2:$C$11,2,FALSE) &amp; ",") &amp; IF(ISBLANK(F158),"",VLOOKUP(F158,ComboValue!$B$2:$C$11,2,FALSE) &amp; ",") &amp; IF(ISBLANK(G158),"",VLOOKUP(G158,ComboValue!$B$2:$C$11,2,FALSE) &amp; ",") &amp; IF(ISBLANK(H158),"",VLOOKUP(H158,ComboValue!$B$2:$C$11,2,FALSE) &amp; ",") &amp; IF(ISBLANK(I158),"",VLOOKUP(I158,ComboValue!$B$2:$C$11,2,FALSE) &amp; ",") &amp; IF(ISBLANK(J158),"",VLOOKUP(J158,ComboValue!$B$2:$C$11,2,FALSE) &amp; ",") &amp; IF(ISBLANK(K158),"",VLOOKUP(K158,ComboValue!$B$2:$C$11,2,FALSE) &amp; ",")</f>
        <v/>
      </c>
      <c r="AV158" s="136" t="str">
        <f t="shared" si="87"/>
        <v>Tous_Nl</v>
      </c>
      <c r="AW158" s="136" t="str">
        <f>IF(ISBLANK(L158),"",VLOOKUP(L158,ComboValue!$E$2:$G$15,3,FALSE))</f>
        <v/>
      </c>
      <c r="AX158" s="136" t="str">
        <f>IF(ISBLANK(M158),"",VLOOKUP(M158,ComboValue!$K$2:$L$5,2,FALSE))</f>
        <v/>
      </c>
      <c r="AY158" s="161" t="str">
        <f>IF(ISBLANK(Q158),"",VLOOKUP(Q158,ComboValue!$N$2:$O$68,2,FALSE) &amp; ",") &amp; IF(ISBLANK(R158),"",VLOOKUP(R158,ComboValue!$N$2:$O$68,2,FALSE) &amp; ",") &amp; IF(ISBLANK(S158),"",VLOOKUP(S158,ComboValue!$N$2:$O$68,2,FALSE) &amp; ",") &amp; IF(ISBLANK(T158),"",VLOOKUP(T158,ComboValue!$N$2:$O$68,2,FALSE) &amp; ",") &amp; IF(ISBLANK(U158),"",VLOOKUP(U158,ComboValue!$N$2:$O$68,2,FALSE) &amp; ",") &amp; IF(ISBLANK(V158),"",VLOOKUP(V158,ComboValue!$N$2:$O$68,2,FALSE) &amp; ",") &amp; IF(ISBLANK(W158),"",VLOOKUP(W158,ComboValue!$N$2:$O$68,2,FALSE) &amp; ",") &amp; IF(ISBLANK(X158),"",VLOOKUP(X158,ComboValue!$N$2:$O$68,2,FALSE) &amp; ",") &amp; IF(ISBLANK(Y158),"",VLOOKUP(Y158,ComboValue!$N$2:$O$68,2,FALSE) &amp; ",") &amp; IF(ISBLANK(Z158),"",VLOOKUP(Z158,ComboValue!$N$2:$O$68,2,FALSE) &amp; ",") &amp; IF(ISBLANK(AA158),"",VLOOKUP(AA158,ComboValue!$N$2:$O$68,2,FALSE) &amp; ",") &amp; IF(ISBLANK(AB158),"",VLOOKUP(AB158,ComboValue!$N$2:$O$68,2,FALSE) &amp; ",") &amp; IF(ISBLANK(AC158),"",VLOOKUP(AC158,ComboValue!$N$2:$O$68,2,FALSE) &amp; ",") &amp; IF(ISBLANK(AD158),"",VLOOKUP(AD158,ComboValue!$N$2:$O$68,2,FALSE) &amp; ",") &amp; IF(ISBLANK(AE158),"",VLOOKUP(AE158,ComboValue!$N$2:$O$68,2,FALSE) &amp; ",") &amp; IF(ISBLANK(AF158),"",VLOOKUP(AF158,ComboValue!$N$2:$O$68,2,FALSE) &amp; ",") &amp; IF(ISBLANK(AG158),"",VLOOKUP(AG158,ComboValue!$N$2:$O$68,2,FALSE) &amp; ",") &amp; IF(ISBLANK(AH158),"",VLOOKUP(AH158,ComboValue!$N$2:$O$68,2,FALSE) &amp; ",") &amp; IF(ISBLANK(AI158),"",VLOOKUP(AI158,ComboValue!$N$2:$O$68,2,FALSE) &amp; ",") &amp; IF(ISBLANK(AJ158),"",VLOOKUP(AJ158,ComboValue!$N$2:$O$68,2,FALSE) &amp; ",") &amp; IF(ISBLANK(AK158),"",VLOOKUP(AK158,ComboValue!$N$2:$O$68,2,FALSE) &amp; ",") &amp; IF(ISBLANK(AL158),"",VLOOKUP(AL158,ComboValue!$N$2:$O$68,2,FALSE) &amp; ",") &amp; IF(ISBLANK(AM158),"",VLOOKUP(AM158,ComboValue!$N$2:$O$68,2,FALSE) &amp; ",") &amp; IF(ISBLANK(AN158),"",VLOOKUP(AN158,ComboValue!$N$2:$O$68,2,FALSE) &amp; ",") &amp; IF(ISBLANK(AO158),"",VLOOKUP(AO158,ComboValue!$N$2:$O$68,2,FALSE) &amp; ",") &amp; IF(ISBLANK(AP158),"",VLOOKUP(AP158,ComboValue!$N$2:$O$68,2,FALSE) &amp; ",") &amp; IF(ISBLANK(AQ158),"",VLOOKUP(AQ158,ComboValue!$N$2:$O$68,2,FALSE) &amp; ",") &amp; IF(ISBLANK(AR158),"",VLOOKUP(AR158,ComboValue!$N$2:$O$68,2,FALSE) &amp; ",") &amp; IF(ISBLANK(AS158),"",VLOOKUP(AS158,ComboValue!$N$2:$O$68,2,FALSE) &amp; ",") &amp; IF(ISBLANK(AT158),"",VLOOKUP(AT158,ComboValue!$N$2:$O$68,2,FALSE) &amp; ",")</f>
        <v/>
      </c>
      <c r="AZ158" s="162" t="str">
        <f t="shared" si="88"/>
        <v/>
      </c>
      <c r="BA158" s="120"/>
      <c r="BB158" s="135" t="str">
        <f t="shared" si="89"/>
        <v/>
      </c>
      <c r="BC158" s="136" t="str">
        <f t="shared" si="90"/>
        <v/>
      </c>
      <c r="BD158" s="136" t="str">
        <f t="shared" si="91"/>
        <v/>
      </c>
      <c r="BE158" s="136" t="str">
        <f t="shared" si="92"/>
        <v/>
      </c>
      <c r="BF158" s="136" t="str">
        <f t="shared" si="93"/>
        <v/>
      </c>
      <c r="BG158" s="136" t="str">
        <f t="shared" si="94"/>
        <v/>
      </c>
      <c r="BH158" s="136" t="str">
        <f t="shared" si="95"/>
        <v/>
      </c>
      <c r="BI158" s="136" t="str">
        <f t="shared" si="96"/>
        <v/>
      </c>
      <c r="BJ158" s="136" t="str">
        <f t="shared" si="97"/>
        <v/>
      </c>
      <c r="BK158" s="136" t="str">
        <f t="shared" si="98"/>
        <v/>
      </c>
      <c r="BL158" s="136" t="str">
        <f t="shared" si="99"/>
        <v/>
      </c>
      <c r="BM158" s="136" t="str">
        <f t="shared" si="100"/>
        <v/>
      </c>
      <c r="BN158" s="136" t="str">
        <f t="shared" si="101"/>
        <v/>
      </c>
      <c r="BO158" s="136" t="str">
        <f t="shared" si="102"/>
        <v/>
      </c>
      <c r="BP158" s="136" t="str">
        <f t="shared" si="103"/>
        <v/>
      </c>
      <c r="BQ158" s="136" t="str">
        <f t="shared" si="104"/>
        <v/>
      </c>
      <c r="BR158" s="136" t="str">
        <f t="shared" si="105"/>
        <v/>
      </c>
      <c r="BS158" s="136" t="str">
        <f t="shared" si="106"/>
        <v/>
      </c>
      <c r="BT158" s="136" t="str">
        <f t="shared" si="107"/>
        <v/>
      </c>
      <c r="BU158" s="136" t="str">
        <f t="shared" si="108"/>
        <v/>
      </c>
      <c r="BV158" s="136" t="str">
        <f t="shared" si="109"/>
        <v/>
      </c>
      <c r="BW158" s="136" t="str">
        <f t="shared" si="110"/>
        <v/>
      </c>
      <c r="BX158" s="136" t="str">
        <f t="shared" si="111"/>
        <v/>
      </c>
      <c r="BY158" s="136" t="str">
        <f t="shared" si="112"/>
        <v/>
      </c>
      <c r="BZ158" s="136" t="str">
        <f t="shared" si="113"/>
        <v/>
      </c>
      <c r="CA158" s="137" t="str">
        <f t="shared" si="114"/>
        <v/>
      </c>
      <c r="CB158" s="135" t="str">
        <f t="shared" si="115"/>
        <v/>
      </c>
      <c r="CC158" s="136" t="str">
        <f t="shared" si="116"/>
        <v/>
      </c>
      <c r="CD158" s="136" t="str">
        <f t="shared" si="117"/>
        <v/>
      </c>
      <c r="CE158" s="136" t="str">
        <f t="shared" si="118"/>
        <v/>
      </c>
      <c r="CF158" s="136" t="str">
        <f t="shared" si="119"/>
        <v/>
      </c>
      <c r="CG158" s="136" t="str">
        <f t="shared" si="120"/>
        <v/>
      </c>
      <c r="CH158" s="136" t="str">
        <f t="shared" si="121"/>
        <v/>
      </c>
      <c r="CI158" s="136" t="str">
        <f t="shared" si="122"/>
        <v/>
      </c>
      <c r="CJ158" s="136" t="str">
        <f t="shared" si="123"/>
        <v/>
      </c>
      <c r="CK158" s="137" t="str">
        <f t="shared" si="124"/>
        <v/>
      </c>
      <c r="CL158" s="135" t="str">
        <f t="shared" si="125"/>
        <v/>
      </c>
      <c r="CM158" s="136" t="str">
        <f t="shared" si="126"/>
        <v/>
      </c>
      <c r="CN158" s="136" t="str">
        <f t="shared" si="127"/>
        <v/>
      </c>
      <c r="CO158" s="137" t="str">
        <f t="shared" si="128"/>
        <v/>
      </c>
      <c r="CP158" s="120"/>
      <c r="CQ158" s="120"/>
      <c r="CR158" s="120"/>
      <c r="CS158" s="120"/>
      <c r="CT158" s="120"/>
      <c r="CU158" s="120"/>
      <c r="CV158" s="120"/>
      <c r="CW158" s="120"/>
      <c r="CX158" s="120"/>
      <c r="CY158" s="120"/>
      <c r="CZ158" s="120"/>
      <c r="DA158" s="120"/>
      <c r="DB158" s="120"/>
    </row>
    <row r="159" spans="1:106" ht="17.399999999999999" thickTop="1" thickBot="1" x14ac:dyDescent="0.45">
      <c r="A159" s="7">
        <v>154</v>
      </c>
      <c r="B159" s="10"/>
      <c r="C159" s="11"/>
      <c r="D159" s="11"/>
      <c r="E159" s="11"/>
      <c r="F159" s="11"/>
      <c r="G159" s="11"/>
      <c r="H159" s="11"/>
      <c r="I159" s="11"/>
      <c r="J159" s="11"/>
      <c r="K159" s="11"/>
      <c r="L159" s="10"/>
      <c r="M159" s="10"/>
      <c r="N159" s="10"/>
      <c r="O159" s="209" t="str">
        <f xml:space="preserve"> IF(ISBLANK(L159),"",VLOOKUP(L159,ComboValue!$E$3:$I$15,5,FALSE))</f>
        <v/>
      </c>
      <c r="P159" s="10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35" t="str">
        <f xml:space="preserve"> IF(ISBLANK(C159),"",VLOOKUP(C159,ComboValue!$B$2:$C$11,2,FALSE) &amp; ",") &amp; IF(ISBLANK(D159),"",VLOOKUP(D159,ComboValue!$B$2:$C$11,2,FALSE) &amp; ",") &amp; IF(ISBLANK(E159),"",VLOOKUP(E159,ComboValue!$B$2:$C$11,2,FALSE) &amp; ",") &amp; IF(ISBLANK(F159),"",VLOOKUP(F159,ComboValue!$B$2:$C$11,2,FALSE) &amp; ",") &amp; IF(ISBLANK(G159),"",VLOOKUP(G159,ComboValue!$B$2:$C$11,2,FALSE) &amp; ",") &amp; IF(ISBLANK(H159),"",VLOOKUP(H159,ComboValue!$B$2:$C$11,2,FALSE) &amp; ",") &amp; IF(ISBLANK(I159),"",VLOOKUP(I159,ComboValue!$B$2:$C$11,2,FALSE) &amp; ",") &amp; IF(ISBLANK(J159),"",VLOOKUP(J159,ComboValue!$B$2:$C$11,2,FALSE) &amp; ",") &amp; IF(ISBLANK(K159),"",VLOOKUP(K159,ComboValue!$B$2:$C$11,2,FALSE) &amp; ",")</f>
        <v/>
      </c>
      <c r="AV159" s="136" t="str">
        <f t="shared" si="87"/>
        <v>Tous_Nl</v>
      </c>
      <c r="AW159" s="136" t="str">
        <f>IF(ISBLANK(L159),"",VLOOKUP(L159,ComboValue!$E$2:$G$15,3,FALSE))</f>
        <v/>
      </c>
      <c r="AX159" s="136" t="str">
        <f>IF(ISBLANK(M159),"",VLOOKUP(M159,ComboValue!$K$2:$L$5,2,FALSE))</f>
        <v/>
      </c>
      <c r="AY159" s="161" t="str">
        <f>IF(ISBLANK(Q159),"",VLOOKUP(Q159,ComboValue!$N$2:$O$68,2,FALSE) &amp; ",") &amp; IF(ISBLANK(R159),"",VLOOKUP(R159,ComboValue!$N$2:$O$68,2,FALSE) &amp; ",") &amp; IF(ISBLANK(S159),"",VLOOKUP(S159,ComboValue!$N$2:$O$68,2,FALSE) &amp; ",") &amp; IF(ISBLANK(T159),"",VLOOKUP(T159,ComboValue!$N$2:$O$68,2,FALSE) &amp; ",") &amp; IF(ISBLANK(U159),"",VLOOKUP(U159,ComboValue!$N$2:$O$68,2,FALSE) &amp; ",") &amp; IF(ISBLANK(V159),"",VLOOKUP(V159,ComboValue!$N$2:$O$68,2,FALSE) &amp; ",") &amp; IF(ISBLANK(W159),"",VLOOKUP(W159,ComboValue!$N$2:$O$68,2,FALSE) &amp; ",") &amp; IF(ISBLANK(X159),"",VLOOKUP(X159,ComboValue!$N$2:$O$68,2,FALSE) &amp; ",") &amp; IF(ISBLANK(Y159),"",VLOOKUP(Y159,ComboValue!$N$2:$O$68,2,FALSE) &amp; ",") &amp; IF(ISBLANK(Z159),"",VLOOKUP(Z159,ComboValue!$N$2:$O$68,2,FALSE) &amp; ",") &amp; IF(ISBLANK(AA159),"",VLOOKUP(AA159,ComboValue!$N$2:$O$68,2,FALSE) &amp; ",") &amp; IF(ISBLANK(AB159),"",VLOOKUP(AB159,ComboValue!$N$2:$O$68,2,FALSE) &amp; ",") &amp; IF(ISBLANK(AC159),"",VLOOKUP(AC159,ComboValue!$N$2:$O$68,2,FALSE) &amp; ",") &amp; IF(ISBLANK(AD159),"",VLOOKUP(AD159,ComboValue!$N$2:$O$68,2,FALSE) &amp; ",") &amp; IF(ISBLANK(AE159),"",VLOOKUP(AE159,ComboValue!$N$2:$O$68,2,FALSE) &amp; ",") &amp; IF(ISBLANK(AF159),"",VLOOKUP(AF159,ComboValue!$N$2:$O$68,2,FALSE) &amp; ",") &amp; IF(ISBLANK(AG159),"",VLOOKUP(AG159,ComboValue!$N$2:$O$68,2,FALSE) &amp; ",") &amp; IF(ISBLANK(AH159),"",VLOOKUP(AH159,ComboValue!$N$2:$O$68,2,FALSE) &amp; ",") &amp; IF(ISBLANK(AI159),"",VLOOKUP(AI159,ComboValue!$N$2:$O$68,2,FALSE) &amp; ",") &amp; IF(ISBLANK(AJ159),"",VLOOKUP(AJ159,ComboValue!$N$2:$O$68,2,FALSE) &amp; ",") &amp; IF(ISBLANK(AK159),"",VLOOKUP(AK159,ComboValue!$N$2:$O$68,2,FALSE) &amp; ",") &amp; IF(ISBLANK(AL159),"",VLOOKUP(AL159,ComboValue!$N$2:$O$68,2,FALSE) &amp; ",") &amp; IF(ISBLANK(AM159),"",VLOOKUP(AM159,ComboValue!$N$2:$O$68,2,FALSE) &amp; ",") &amp; IF(ISBLANK(AN159),"",VLOOKUP(AN159,ComboValue!$N$2:$O$68,2,FALSE) &amp; ",") &amp; IF(ISBLANK(AO159),"",VLOOKUP(AO159,ComboValue!$N$2:$O$68,2,FALSE) &amp; ",") &amp; IF(ISBLANK(AP159),"",VLOOKUP(AP159,ComboValue!$N$2:$O$68,2,FALSE) &amp; ",") &amp; IF(ISBLANK(AQ159),"",VLOOKUP(AQ159,ComboValue!$N$2:$O$68,2,FALSE) &amp; ",") &amp; IF(ISBLANK(AR159),"",VLOOKUP(AR159,ComboValue!$N$2:$O$68,2,FALSE) &amp; ",") &amp; IF(ISBLANK(AS159),"",VLOOKUP(AS159,ComboValue!$N$2:$O$68,2,FALSE) &amp; ",") &amp; IF(ISBLANK(AT159),"",VLOOKUP(AT159,ComboValue!$N$2:$O$68,2,FALSE) &amp; ",")</f>
        <v/>
      </c>
      <c r="AZ159" s="162" t="str">
        <f t="shared" si="88"/>
        <v/>
      </c>
      <c r="BA159" s="120"/>
      <c r="BB159" s="135" t="str">
        <f t="shared" si="89"/>
        <v/>
      </c>
      <c r="BC159" s="136" t="str">
        <f t="shared" si="90"/>
        <v/>
      </c>
      <c r="BD159" s="136" t="str">
        <f t="shared" si="91"/>
        <v/>
      </c>
      <c r="BE159" s="136" t="str">
        <f t="shared" si="92"/>
        <v/>
      </c>
      <c r="BF159" s="136" t="str">
        <f t="shared" si="93"/>
        <v/>
      </c>
      <c r="BG159" s="136" t="str">
        <f t="shared" si="94"/>
        <v/>
      </c>
      <c r="BH159" s="136" t="str">
        <f t="shared" si="95"/>
        <v/>
      </c>
      <c r="BI159" s="136" t="str">
        <f t="shared" si="96"/>
        <v/>
      </c>
      <c r="BJ159" s="136" t="str">
        <f t="shared" si="97"/>
        <v/>
      </c>
      <c r="BK159" s="136" t="str">
        <f t="shared" si="98"/>
        <v/>
      </c>
      <c r="BL159" s="136" t="str">
        <f t="shared" si="99"/>
        <v/>
      </c>
      <c r="BM159" s="136" t="str">
        <f t="shared" si="100"/>
        <v/>
      </c>
      <c r="BN159" s="136" t="str">
        <f t="shared" si="101"/>
        <v/>
      </c>
      <c r="BO159" s="136" t="str">
        <f t="shared" si="102"/>
        <v/>
      </c>
      <c r="BP159" s="136" t="str">
        <f t="shared" si="103"/>
        <v/>
      </c>
      <c r="BQ159" s="136" t="str">
        <f t="shared" si="104"/>
        <v/>
      </c>
      <c r="BR159" s="136" t="str">
        <f t="shared" si="105"/>
        <v/>
      </c>
      <c r="BS159" s="136" t="str">
        <f t="shared" si="106"/>
        <v/>
      </c>
      <c r="BT159" s="136" t="str">
        <f t="shared" si="107"/>
        <v/>
      </c>
      <c r="BU159" s="136" t="str">
        <f t="shared" si="108"/>
        <v/>
      </c>
      <c r="BV159" s="136" t="str">
        <f t="shared" si="109"/>
        <v/>
      </c>
      <c r="BW159" s="136" t="str">
        <f t="shared" si="110"/>
        <v/>
      </c>
      <c r="BX159" s="136" t="str">
        <f t="shared" si="111"/>
        <v/>
      </c>
      <c r="BY159" s="136" t="str">
        <f t="shared" si="112"/>
        <v/>
      </c>
      <c r="BZ159" s="136" t="str">
        <f t="shared" si="113"/>
        <v/>
      </c>
      <c r="CA159" s="137" t="str">
        <f t="shared" si="114"/>
        <v/>
      </c>
      <c r="CB159" s="135" t="str">
        <f t="shared" si="115"/>
        <v/>
      </c>
      <c r="CC159" s="136" t="str">
        <f t="shared" si="116"/>
        <v/>
      </c>
      <c r="CD159" s="136" t="str">
        <f t="shared" si="117"/>
        <v/>
      </c>
      <c r="CE159" s="136" t="str">
        <f t="shared" si="118"/>
        <v/>
      </c>
      <c r="CF159" s="136" t="str">
        <f t="shared" si="119"/>
        <v/>
      </c>
      <c r="CG159" s="136" t="str">
        <f t="shared" si="120"/>
        <v/>
      </c>
      <c r="CH159" s="136" t="str">
        <f t="shared" si="121"/>
        <v/>
      </c>
      <c r="CI159" s="136" t="str">
        <f t="shared" si="122"/>
        <v/>
      </c>
      <c r="CJ159" s="136" t="str">
        <f t="shared" si="123"/>
        <v/>
      </c>
      <c r="CK159" s="137" t="str">
        <f t="shared" si="124"/>
        <v/>
      </c>
      <c r="CL159" s="135" t="str">
        <f t="shared" si="125"/>
        <v/>
      </c>
      <c r="CM159" s="136" t="str">
        <f t="shared" si="126"/>
        <v/>
      </c>
      <c r="CN159" s="136" t="str">
        <f t="shared" si="127"/>
        <v/>
      </c>
      <c r="CO159" s="137" t="str">
        <f t="shared" si="128"/>
        <v/>
      </c>
      <c r="CP159" s="120"/>
      <c r="CQ159" s="120"/>
      <c r="CR159" s="120"/>
      <c r="CS159" s="120"/>
      <c r="CT159" s="120"/>
      <c r="CU159" s="120"/>
      <c r="CV159" s="120"/>
      <c r="CW159" s="120"/>
      <c r="CX159" s="120"/>
      <c r="CY159" s="120"/>
      <c r="CZ159" s="120"/>
      <c r="DA159" s="120"/>
      <c r="DB159" s="120"/>
    </row>
    <row r="160" spans="1:106" ht="17.399999999999999" thickTop="1" thickBot="1" x14ac:dyDescent="0.45">
      <c r="A160" s="7">
        <v>155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0"/>
      <c r="M160" s="10"/>
      <c r="N160" s="10"/>
      <c r="O160" s="209" t="str">
        <f xml:space="preserve"> IF(ISBLANK(L160),"",VLOOKUP(L160,ComboValue!$E$3:$I$15,5,FALSE))</f>
        <v/>
      </c>
      <c r="P160" s="10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35" t="str">
        <f xml:space="preserve"> IF(ISBLANK(C160),"",VLOOKUP(C160,ComboValue!$B$2:$C$11,2,FALSE) &amp; ",") &amp; IF(ISBLANK(D160),"",VLOOKUP(D160,ComboValue!$B$2:$C$11,2,FALSE) &amp; ",") &amp; IF(ISBLANK(E160),"",VLOOKUP(E160,ComboValue!$B$2:$C$11,2,FALSE) &amp; ",") &amp; IF(ISBLANK(F160),"",VLOOKUP(F160,ComboValue!$B$2:$C$11,2,FALSE) &amp; ",") &amp; IF(ISBLANK(G160),"",VLOOKUP(G160,ComboValue!$B$2:$C$11,2,FALSE) &amp; ",") &amp; IF(ISBLANK(H160),"",VLOOKUP(H160,ComboValue!$B$2:$C$11,2,FALSE) &amp; ",") &amp; IF(ISBLANK(I160),"",VLOOKUP(I160,ComboValue!$B$2:$C$11,2,FALSE) &amp; ",") &amp; IF(ISBLANK(J160),"",VLOOKUP(J160,ComboValue!$B$2:$C$11,2,FALSE) &amp; ",") &amp; IF(ISBLANK(K160),"",VLOOKUP(K160,ComboValue!$B$2:$C$11,2,FALSE) &amp; ",")</f>
        <v/>
      </c>
      <c r="AV160" s="136" t="str">
        <f t="shared" si="87"/>
        <v>Tous_Nl</v>
      </c>
      <c r="AW160" s="136" t="str">
        <f>IF(ISBLANK(L160),"",VLOOKUP(L160,ComboValue!$E$2:$G$15,3,FALSE))</f>
        <v/>
      </c>
      <c r="AX160" s="136" t="str">
        <f>IF(ISBLANK(M160),"",VLOOKUP(M160,ComboValue!$K$2:$L$5,2,FALSE))</f>
        <v/>
      </c>
      <c r="AY160" s="161" t="str">
        <f>IF(ISBLANK(Q160),"",VLOOKUP(Q160,ComboValue!$N$2:$O$68,2,FALSE) &amp; ",") &amp; IF(ISBLANK(R160),"",VLOOKUP(R160,ComboValue!$N$2:$O$68,2,FALSE) &amp; ",") &amp; IF(ISBLANK(S160),"",VLOOKUP(S160,ComboValue!$N$2:$O$68,2,FALSE) &amp; ",") &amp; IF(ISBLANK(T160),"",VLOOKUP(T160,ComboValue!$N$2:$O$68,2,FALSE) &amp; ",") &amp; IF(ISBLANK(U160),"",VLOOKUP(U160,ComboValue!$N$2:$O$68,2,FALSE) &amp; ",") &amp; IF(ISBLANK(V160),"",VLOOKUP(V160,ComboValue!$N$2:$O$68,2,FALSE) &amp; ",") &amp; IF(ISBLANK(W160),"",VLOOKUP(W160,ComboValue!$N$2:$O$68,2,FALSE) &amp; ",") &amp; IF(ISBLANK(X160),"",VLOOKUP(X160,ComboValue!$N$2:$O$68,2,FALSE) &amp; ",") &amp; IF(ISBLANK(Y160),"",VLOOKUP(Y160,ComboValue!$N$2:$O$68,2,FALSE) &amp; ",") &amp; IF(ISBLANK(Z160),"",VLOOKUP(Z160,ComboValue!$N$2:$O$68,2,FALSE) &amp; ",") &amp; IF(ISBLANK(AA160),"",VLOOKUP(AA160,ComboValue!$N$2:$O$68,2,FALSE) &amp; ",") &amp; IF(ISBLANK(AB160),"",VLOOKUP(AB160,ComboValue!$N$2:$O$68,2,FALSE) &amp; ",") &amp; IF(ISBLANK(AC160),"",VLOOKUP(AC160,ComboValue!$N$2:$O$68,2,FALSE) &amp; ",") &amp; IF(ISBLANK(AD160),"",VLOOKUP(AD160,ComboValue!$N$2:$O$68,2,FALSE) &amp; ",") &amp; IF(ISBLANK(AE160),"",VLOOKUP(AE160,ComboValue!$N$2:$O$68,2,FALSE) &amp; ",") &amp; IF(ISBLANK(AF160),"",VLOOKUP(AF160,ComboValue!$N$2:$O$68,2,FALSE) &amp; ",") &amp; IF(ISBLANK(AG160),"",VLOOKUP(AG160,ComboValue!$N$2:$O$68,2,FALSE) &amp; ",") &amp; IF(ISBLANK(AH160),"",VLOOKUP(AH160,ComboValue!$N$2:$O$68,2,FALSE) &amp; ",") &amp; IF(ISBLANK(AI160),"",VLOOKUP(AI160,ComboValue!$N$2:$O$68,2,FALSE) &amp; ",") &amp; IF(ISBLANK(AJ160),"",VLOOKUP(AJ160,ComboValue!$N$2:$O$68,2,FALSE) &amp; ",") &amp; IF(ISBLANK(AK160),"",VLOOKUP(AK160,ComboValue!$N$2:$O$68,2,FALSE) &amp; ",") &amp; IF(ISBLANK(AL160),"",VLOOKUP(AL160,ComboValue!$N$2:$O$68,2,FALSE) &amp; ",") &amp; IF(ISBLANK(AM160),"",VLOOKUP(AM160,ComboValue!$N$2:$O$68,2,FALSE) &amp; ",") &amp; IF(ISBLANK(AN160),"",VLOOKUP(AN160,ComboValue!$N$2:$O$68,2,FALSE) &amp; ",") &amp; IF(ISBLANK(AO160),"",VLOOKUP(AO160,ComboValue!$N$2:$O$68,2,FALSE) &amp; ",") &amp; IF(ISBLANK(AP160),"",VLOOKUP(AP160,ComboValue!$N$2:$O$68,2,FALSE) &amp; ",") &amp; IF(ISBLANK(AQ160),"",VLOOKUP(AQ160,ComboValue!$N$2:$O$68,2,FALSE) &amp; ",") &amp; IF(ISBLANK(AR160),"",VLOOKUP(AR160,ComboValue!$N$2:$O$68,2,FALSE) &amp; ",") &amp; IF(ISBLANK(AS160),"",VLOOKUP(AS160,ComboValue!$N$2:$O$68,2,FALSE) &amp; ",") &amp; IF(ISBLANK(AT160),"",VLOOKUP(AT160,ComboValue!$N$2:$O$68,2,FALSE) &amp; ",")</f>
        <v/>
      </c>
      <c r="AZ160" s="162" t="str">
        <f t="shared" si="88"/>
        <v/>
      </c>
      <c r="BA160" s="120"/>
      <c r="BB160" s="135" t="str">
        <f t="shared" si="89"/>
        <v/>
      </c>
      <c r="BC160" s="136" t="str">
        <f t="shared" si="90"/>
        <v/>
      </c>
      <c r="BD160" s="136" t="str">
        <f t="shared" si="91"/>
        <v/>
      </c>
      <c r="BE160" s="136" t="str">
        <f t="shared" si="92"/>
        <v/>
      </c>
      <c r="BF160" s="136" t="str">
        <f t="shared" si="93"/>
        <v/>
      </c>
      <c r="BG160" s="136" t="str">
        <f t="shared" si="94"/>
        <v/>
      </c>
      <c r="BH160" s="136" t="str">
        <f t="shared" si="95"/>
        <v/>
      </c>
      <c r="BI160" s="136" t="str">
        <f t="shared" si="96"/>
        <v/>
      </c>
      <c r="BJ160" s="136" t="str">
        <f t="shared" si="97"/>
        <v/>
      </c>
      <c r="BK160" s="136" t="str">
        <f t="shared" si="98"/>
        <v/>
      </c>
      <c r="BL160" s="136" t="str">
        <f t="shared" si="99"/>
        <v/>
      </c>
      <c r="BM160" s="136" t="str">
        <f t="shared" si="100"/>
        <v/>
      </c>
      <c r="BN160" s="136" t="str">
        <f t="shared" si="101"/>
        <v/>
      </c>
      <c r="BO160" s="136" t="str">
        <f t="shared" si="102"/>
        <v/>
      </c>
      <c r="BP160" s="136" t="str">
        <f t="shared" si="103"/>
        <v/>
      </c>
      <c r="BQ160" s="136" t="str">
        <f t="shared" si="104"/>
        <v/>
      </c>
      <c r="BR160" s="136" t="str">
        <f t="shared" si="105"/>
        <v/>
      </c>
      <c r="BS160" s="136" t="str">
        <f t="shared" si="106"/>
        <v/>
      </c>
      <c r="BT160" s="136" t="str">
        <f t="shared" si="107"/>
        <v/>
      </c>
      <c r="BU160" s="136" t="str">
        <f t="shared" si="108"/>
        <v/>
      </c>
      <c r="BV160" s="136" t="str">
        <f t="shared" si="109"/>
        <v/>
      </c>
      <c r="BW160" s="136" t="str">
        <f t="shared" si="110"/>
        <v/>
      </c>
      <c r="BX160" s="136" t="str">
        <f t="shared" si="111"/>
        <v/>
      </c>
      <c r="BY160" s="136" t="str">
        <f t="shared" si="112"/>
        <v/>
      </c>
      <c r="BZ160" s="136" t="str">
        <f t="shared" si="113"/>
        <v/>
      </c>
      <c r="CA160" s="137" t="str">
        <f t="shared" si="114"/>
        <v/>
      </c>
      <c r="CB160" s="135" t="str">
        <f t="shared" si="115"/>
        <v/>
      </c>
      <c r="CC160" s="136" t="str">
        <f t="shared" si="116"/>
        <v/>
      </c>
      <c r="CD160" s="136" t="str">
        <f t="shared" si="117"/>
        <v/>
      </c>
      <c r="CE160" s="136" t="str">
        <f t="shared" si="118"/>
        <v/>
      </c>
      <c r="CF160" s="136" t="str">
        <f t="shared" si="119"/>
        <v/>
      </c>
      <c r="CG160" s="136" t="str">
        <f t="shared" si="120"/>
        <v/>
      </c>
      <c r="CH160" s="136" t="str">
        <f t="shared" si="121"/>
        <v/>
      </c>
      <c r="CI160" s="136" t="str">
        <f t="shared" si="122"/>
        <v/>
      </c>
      <c r="CJ160" s="136" t="str">
        <f t="shared" si="123"/>
        <v/>
      </c>
      <c r="CK160" s="137" t="str">
        <f t="shared" si="124"/>
        <v/>
      </c>
      <c r="CL160" s="135" t="str">
        <f t="shared" si="125"/>
        <v/>
      </c>
      <c r="CM160" s="136" t="str">
        <f t="shared" si="126"/>
        <v/>
      </c>
      <c r="CN160" s="136" t="str">
        <f t="shared" si="127"/>
        <v/>
      </c>
      <c r="CO160" s="137" t="str">
        <f t="shared" si="128"/>
        <v/>
      </c>
      <c r="CP160" s="120"/>
      <c r="CQ160" s="120"/>
      <c r="CR160" s="120"/>
      <c r="CS160" s="120"/>
      <c r="CT160" s="120"/>
      <c r="CU160" s="120"/>
      <c r="CV160" s="120"/>
      <c r="CW160" s="120"/>
      <c r="CX160" s="120"/>
      <c r="CY160" s="120"/>
      <c r="CZ160" s="120"/>
      <c r="DA160" s="120"/>
      <c r="DB160" s="120"/>
    </row>
    <row r="161" spans="1:106" ht="17.399999999999999" thickTop="1" thickBot="1" x14ac:dyDescent="0.45">
      <c r="A161" s="7">
        <v>156</v>
      </c>
      <c r="B161" s="10"/>
      <c r="C161" s="11"/>
      <c r="D161" s="11"/>
      <c r="E161" s="11"/>
      <c r="F161" s="11"/>
      <c r="G161" s="11"/>
      <c r="H161" s="11"/>
      <c r="I161" s="11"/>
      <c r="J161" s="11"/>
      <c r="K161" s="11"/>
      <c r="L161" s="10"/>
      <c r="M161" s="10"/>
      <c r="N161" s="10"/>
      <c r="O161" s="209" t="str">
        <f xml:space="preserve"> IF(ISBLANK(L161),"",VLOOKUP(L161,ComboValue!$E$3:$I$15,5,FALSE))</f>
        <v/>
      </c>
      <c r="P161" s="10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35" t="str">
        <f xml:space="preserve"> IF(ISBLANK(C161),"",VLOOKUP(C161,ComboValue!$B$2:$C$11,2,FALSE) &amp; ",") &amp; IF(ISBLANK(D161),"",VLOOKUP(D161,ComboValue!$B$2:$C$11,2,FALSE) &amp; ",") &amp; IF(ISBLANK(E161),"",VLOOKUP(E161,ComboValue!$B$2:$C$11,2,FALSE) &amp; ",") &amp; IF(ISBLANK(F161),"",VLOOKUP(F161,ComboValue!$B$2:$C$11,2,FALSE) &amp; ",") &amp; IF(ISBLANK(G161),"",VLOOKUP(G161,ComboValue!$B$2:$C$11,2,FALSE) &amp; ",") &amp; IF(ISBLANK(H161),"",VLOOKUP(H161,ComboValue!$B$2:$C$11,2,FALSE) &amp; ",") &amp; IF(ISBLANK(I161),"",VLOOKUP(I161,ComboValue!$B$2:$C$11,2,FALSE) &amp; ",") &amp; IF(ISBLANK(J161),"",VLOOKUP(J161,ComboValue!$B$2:$C$11,2,FALSE) &amp; ",") &amp; IF(ISBLANK(K161),"",VLOOKUP(K161,ComboValue!$B$2:$C$11,2,FALSE) &amp; ",")</f>
        <v/>
      </c>
      <c r="AV161" s="136" t="str">
        <f t="shared" si="87"/>
        <v>Tous_Nl</v>
      </c>
      <c r="AW161" s="136" t="str">
        <f>IF(ISBLANK(L161),"",VLOOKUP(L161,ComboValue!$E$2:$G$15,3,FALSE))</f>
        <v/>
      </c>
      <c r="AX161" s="136" t="str">
        <f>IF(ISBLANK(M161),"",VLOOKUP(M161,ComboValue!$K$2:$L$5,2,FALSE))</f>
        <v/>
      </c>
      <c r="AY161" s="161" t="str">
        <f>IF(ISBLANK(Q161),"",VLOOKUP(Q161,ComboValue!$N$2:$O$68,2,FALSE) &amp; ",") &amp; IF(ISBLANK(R161),"",VLOOKUP(R161,ComboValue!$N$2:$O$68,2,FALSE) &amp; ",") &amp; IF(ISBLANK(S161),"",VLOOKUP(S161,ComboValue!$N$2:$O$68,2,FALSE) &amp; ",") &amp; IF(ISBLANK(T161),"",VLOOKUP(T161,ComboValue!$N$2:$O$68,2,FALSE) &amp; ",") &amp; IF(ISBLANK(U161),"",VLOOKUP(U161,ComboValue!$N$2:$O$68,2,FALSE) &amp; ",") &amp; IF(ISBLANK(V161),"",VLOOKUP(V161,ComboValue!$N$2:$O$68,2,FALSE) &amp; ",") &amp; IF(ISBLANK(W161),"",VLOOKUP(W161,ComboValue!$N$2:$O$68,2,FALSE) &amp; ",") &amp; IF(ISBLANK(X161),"",VLOOKUP(X161,ComboValue!$N$2:$O$68,2,FALSE) &amp; ",") &amp; IF(ISBLANK(Y161),"",VLOOKUP(Y161,ComboValue!$N$2:$O$68,2,FALSE) &amp; ",") &amp; IF(ISBLANK(Z161),"",VLOOKUP(Z161,ComboValue!$N$2:$O$68,2,FALSE) &amp; ",") &amp; IF(ISBLANK(AA161),"",VLOOKUP(AA161,ComboValue!$N$2:$O$68,2,FALSE) &amp; ",") &amp; IF(ISBLANK(AB161),"",VLOOKUP(AB161,ComboValue!$N$2:$O$68,2,FALSE) &amp; ",") &amp; IF(ISBLANK(AC161),"",VLOOKUP(AC161,ComboValue!$N$2:$O$68,2,FALSE) &amp; ",") &amp; IF(ISBLANK(AD161),"",VLOOKUP(AD161,ComboValue!$N$2:$O$68,2,FALSE) &amp; ",") &amp; IF(ISBLANK(AE161),"",VLOOKUP(AE161,ComboValue!$N$2:$O$68,2,FALSE) &amp; ",") &amp; IF(ISBLANK(AF161),"",VLOOKUP(AF161,ComboValue!$N$2:$O$68,2,FALSE) &amp; ",") &amp; IF(ISBLANK(AG161),"",VLOOKUP(AG161,ComboValue!$N$2:$O$68,2,FALSE) &amp; ",") &amp; IF(ISBLANK(AH161),"",VLOOKUP(AH161,ComboValue!$N$2:$O$68,2,FALSE) &amp; ",") &amp; IF(ISBLANK(AI161),"",VLOOKUP(AI161,ComboValue!$N$2:$O$68,2,FALSE) &amp; ",") &amp; IF(ISBLANK(AJ161),"",VLOOKUP(AJ161,ComboValue!$N$2:$O$68,2,FALSE) &amp; ",") &amp; IF(ISBLANK(AK161),"",VLOOKUP(AK161,ComboValue!$N$2:$O$68,2,FALSE) &amp; ",") &amp; IF(ISBLANK(AL161),"",VLOOKUP(AL161,ComboValue!$N$2:$O$68,2,FALSE) &amp; ",") &amp; IF(ISBLANK(AM161),"",VLOOKUP(AM161,ComboValue!$N$2:$O$68,2,FALSE) &amp; ",") &amp; IF(ISBLANK(AN161),"",VLOOKUP(AN161,ComboValue!$N$2:$O$68,2,FALSE) &amp; ",") &amp; IF(ISBLANK(AO161),"",VLOOKUP(AO161,ComboValue!$N$2:$O$68,2,FALSE) &amp; ",") &amp; IF(ISBLANK(AP161),"",VLOOKUP(AP161,ComboValue!$N$2:$O$68,2,FALSE) &amp; ",") &amp; IF(ISBLANK(AQ161),"",VLOOKUP(AQ161,ComboValue!$N$2:$O$68,2,FALSE) &amp; ",") &amp; IF(ISBLANK(AR161),"",VLOOKUP(AR161,ComboValue!$N$2:$O$68,2,FALSE) &amp; ",") &amp; IF(ISBLANK(AS161),"",VLOOKUP(AS161,ComboValue!$N$2:$O$68,2,FALSE) &amp; ",") &amp; IF(ISBLANK(AT161),"",VLOOKUP(AT161,ComboValue!$N$2:$O$68,2,FALSE) &amp; ",")</f>
        <v/>
      </c>
      <c r="AZ161" s="162" t="str">
        <f t="shared" si="88"/>
        <v/>
      </c>
      <c r="BA161" s="120"/>
      <c r="BB161" s="135" t="str">
        <f t="shared" si="89"/>
        <v/>
      </c>
      <c r="BC161" s="136" t="str">
        <f t="shared" si="90"/>
        <v/>
      </c>
      <c r="BD161" s="136" t="str">
        <f t="shared" si="91"/>
        <v/>
      </c>
      <c r="BE161" s="136" t="str">
        <f t="shared" si="92"/>
        <v/>
      </c>
      <c r="BF161" s="136" t="str">
        <f t="shared" si="93"/>
        <v/>
      </c>
      <c r="BG161" s="136" t="str">
        <f t="shared" si="94"/>
        <v/>
      </c>
      <c r="BH161" s="136" t="str">
        <f t="shared" si="95"/>
        <v/>
      </c>
      <c r="BI161" s="136" t="str">
        <f t="shared" si="96"/>
        <v/>
      </c>
      <c r="BJ161" s="136" t="str">
        <f t="shared" si="97"/>
        <v/>
      </c>
      <c r="BK161" s="136" t="str">
        <f t="shared" si="98"/>
        <v/>
      </c>
      <c r="BL161" s="136" t="str">
        <f t="shared" si="99"/>
        <v/>
      </c>
      <c r="BM161" s="136" t="str">
        <f t="shared" si="100"/>
        <v/>
      </c>
      <c r="BN161" s="136" t="str">
        <f t="shared" si="101"/>
        <v/>
      </c>
      <c r="BO161" s="136" t="str">
        <f t="shared" si="102"/>
        <v/>
      </c>
      <c r="BP161" s="136" t="str">
        <f t="shared" si="103"/>
        <v/>
      </c>
      <c r="BQ161" s="136" t="str">
        <f t="shared" si="104"/>
        <v/>
      </c>
      <c r="BR161" s="136" t="str">
        <f t="shared" si="105"/>
        <v/>
      </c>
      <c r="BS161" s="136" t="str">
        <f t="shared" si="106"/>
        <v/>
      </c>
      <c r="BT161" s="136" t="str">
        <f t="shared" si="107"/>
        <v/>
      </c>
      <c r="BU161" s="136" t="str">
        <f t="shared" si="108"/>
        <v/>
      </c>
      <c r="BV161" s="136" t="str">
        <f t="shared" si="109"/>
        <v/>
      </c>
      <c r="BW161" s="136" t="str">
        <f t="shared" si="110"/>
        <v/>
      </c>
      <c r="BX161" s="136" t="str">
        <f t="shared" si="111"/>
        <v/>
      </c>
      <c r="BY161" s="136" t="str">
        <f t="shared" si="112"/>
        <v/>
      </c>
      <c r="BZ161" s="136" t="str">
        <f t="shared" si="113"/>
        <v/>
      </c>
      <c r="CA161" s="137" t="str">
        <f t="shared" si="114"/>
        <v/>
      </c>
      <c r="CB161" s="135" t="str">
        <f t="shared" si="115"/>
        <v/>
      </c>
      <c r="CC161" s="136" t="str">
        <f t="shared" si="116"/>
        <v/>
      </c>
      <c r="CD161" s="136" t="str">
        <f t="shared" si="117"/>
        <v/>
      </c>
      <c r="CE161" s="136" t="str">
        <f t="shared" si="118"/>
        <v/>
      </c>
      <c r="CF161" s="136" t="str">
        <f t="shared" si="119"/>
        <v/>
      </c>
      <c r="CG161" s="136" t="str">
        <f t="shared" si="120"/>
        <v/>
      </c>
      <c r="CH161" s="136" t="str">
        <f t="shared" si="121"/>
        <v/>
      </c>
      <c r="CI161" s="136" t="str">
        <f t="shared" si="122"/>
        <v/>
      </c>
      <c r="CJ161" s="136" t="str">
        <f t="shared" si="123"/>
        <v/>
      </c>
      <c r="CK161" s="137" t="str">
        <f t="shared" si="124"/>
        <v/>
      </c>
      <c r="CL161" s="135" t="str">
        <f t="shared" si="125"/>
        <v/>
      </c>
      <c r="CM161" s="136" t="str">
        <f t="shared" si="126"/>
        <v/>
      </c>
      <c r="CN161" s="136" t="str">
        <f t="shared" si="127"/>
        <v/>
      </c>
      <c r="CO161" s="137" t="str">
        <f t="shared" si="128"/>
        <v/>
      </c>
      <c r="CP161" s="120"/>
      <c r="CQ161" s="120"/>
      <c r="CR161" s="120"/>
      <c r="CS161" s="120"/>
      <c r="CT161" s="120"/>
      <c r="CU161" s="120"/>
      <c r="CV161" s="120"/>
      <c r="CW161" s="120"/>
      <c r="CX161" s="120"/>
      <c r="CY161" s="120"/>
      <c r="CZ161" s="120"/>
      <c r="DA161" s="120"/>
      <c r="DB161" s="120"/>
    </row>
    <row r="162" spans="1:106" ht="17.399999999999999" thickTop="1" thickBot="1" x14ac:dyDescent="0.45">
      <c r="A162" s="7">
        <v>157</v>
      </c>
      <c r="B162" s="10"/>
      <c r="C162" s="11"/>
      <c r="D162" s="11"/>
      <c r="E162" s="11"/>
      <c r="F162" s="11"/>
      <c r="G162" s="11"/>
      <c r="H162" s="11"/>
      <c r="I162" s="11"/>
      <c r="J162" s="11"/>
      <c r="K162" s="11"/>
      <c r="L162" s="10"/>
      <c r="M162" s="10"/>
      <c r="N162" s="10"/>
      <c r="O162" s="209" t="str">
        <f xml:space="preserve"> IF(ISBLANK(L162),"",VLOOKUP(L162,ComboValue!$E$3:$I$15,5,FALSE))</f>
        <v/>
      </c>
      <c r="P162" s="10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35" t="str">
        <f xml:space="preserve"> IF(ISBLANK(C162),"",VLOOKUP(C162,ComboValue!$B$2:$C$11,2,FALSE) &amp; ",") &amp; IF(ISBLANK(D162),"",VLOOKUP(D162,ComboValue!$B$2:$C$11,2,FALSE) &amp; ",") &amp; IF(ISBLANK(E162),"",VLOOKUP(E162,ComboValue!$B$2:$C$11,2,FALSE) &amp; ",") &amp; IF(ISBLANK(F162),"",VLOOKUP(F162,ComboValue!$B$2:$C$11,2,FALSE) &amp; ",") &amp; IF(ISBLANK(G162),"",VLOOKUP(G162,ComboValue!$B$2:$C$11,2,FALSE) &amp; ",") &amp; IF(ISBLANK(H162),"",VLOOKUP(H162,ComboValue!$B$2:$C$11,2,FALSE) &amp; ",") &amp; IF(ISBLANK(I162),"",VLOOKUP(I162,ComboValue!$B$2:$C$11,2,FALSE) &amp; ",") &amp; IF(ISBLANK(J162),"",VLOOKUP(J162,ComboValue!$B$2:$C$11,2,FALSE) &amp; ",") &amp; IF(ISBLANK(K162),"",VLOOKUP(K162,ComboValue!$B$2:$C$11,2,FALSE) &amp; ",")</f>
        <v/>
      </c>
      <c r="AV162" s="136" t="str">
        <f t="shared" si="87"/>
        <v>Tous_Nl</v>
      </c>
      <c r="AW162" s="136" t="str">
        <f>IF(ISBLANK(L162),"",VLOOKUP(L162,ComboValue!$E$2:$G$15,3,FALSE))</f>
        <v/>
      </c>
      <c r="AX162" s="136" t="str">
        <f>IF(ISBLANK(M162),"",VLOOKUP(M162,ComboValue!$K$2:$L$5,2,FALSE))</f>
        <v/>
      </c>
      <c r="AY162" s="161" t="str">
        <f>IF(ISBLANK(Q162),"",VLOOKUP(Q162,ComboValue!$N$2:$O$68,2,FALSE) &amp; ",") &amp; IF(ISBLANK(R162),"",VLOOKUP(R162,ComboValue!$N$2:$O$68,2,FALSE) &amp; ",") &amp; IF(ISBLANK(S162),"",VLOOKUP(S162,ComboValue!$N$2:$O$68,2,FALSE) &amp; ",") &amp; IF(ISBLANK(T162),"",VLOOKUP(T162,ComboValue!$N$2:$O$68,2,FALSE) &amp; ",") &amp; IF(ISBLANK(U162),"",VLOOKUP(U162,ComboValue!$N$2:$O$68,2,FALSE) &amp; ",") &amp; IF(ISBLANK(V162),"",VLOOKUP(V162,ComboValue!$N$2:$O$68,2,FALSE) &amp; ",") &amp; IF(ISBLANK(W162),"",VLOOKUP(W162,ComboValue!$N$2:$O$68,2,FALSE) &amp; ",") &amp; IF(ISBLANK(X162),"",VLOOKUP(X162,ComboValue!$N$2:$O$68,2,FALSE) &amp; ",") &amp; IF(ISBLANK(Y162),"",VLOOKUP(Y162,ComboValue!$N$2:$O$68,2,FALSE) &amp; ",") &amp; IF(ISBLANK(Z162),"",VLOOKUP(Z162,ComboValue!$N$2:$O$68,2,FALSE) &amp; ",") &amp; IF(ISBLANK(AA162),"",VLOOKUP(AA162,ComboValue!$N$2:$O$68,2,FALSE) &amp; ",") &amp; IF(ISBLANK(AB162),"",VLOOKUP(AB162,ComboValue!$N$2:$O$68,2,FALSE) &amp; ",") &amp; IF(ISBLANK(AC162),"",VLOOKUP(AC162,ComboValue!$N$2:$O$68,2,FALSE) &amp; ",") &amp; IF(ISBLANK(AD162),"",VLOOKUP(AD162,ComboValue!$N$2:$O$68,2,FALSE) &amp; ",") &amp; IF(ISBLANK(AE162),"",VLOOKUP(AE162,ComboValue!$N$2:$O$68,2,FALSE) &amp; ",") &amp; IF(ISBLANK(AF162),"",VLOOKUP(AF162,ComboValue!$N$2:$O$68,2,FALSE) &amp; ",") &amp; IF(ISBLANK(AG162),"",VLOOKUP(AG162,ComboValue!$N$2:$O$68,2,FALSE) &amp; ",") &amp; IF(ISBLANK(AH162),"",VLOOKUP(AH162,ComboValue!$N$2:$O$68,2,FALSE) &amp; ",") &amp; IF(ISBLANK(AI162),"",VLOOKUP(AI162,ComboValue!$N$2:$O$68,2,FALSE) &amp; ",") &amp; IF(ISBLANK(AJ162),"",VLOOKUP(AJ162,ComboValue!$N$2:$O$68,2,FALSE) &amp; ",") &amp; IF(ISBLANK(AK162),"",VLOOKUP(AK162,ComboValue!$N$2:$O$68,2,FALSE) &amp; ",") &amp; IF(ISBLANK(AL162),"",VLOOKUP(AL162,ComboValue!$N$2:$O$68,2,FALSE) &amp; ",") &amp; IF(ISBLANK(AM162),"",VLOOKUP(AM162,ComboValue!$N$2:$O$68,2,FALSE) &amp; ",") &amp; IF(ISBLANK(AN162),"",VLOOKUP(AN162,ComboValue!$N$2:$O$68,2,FALSE) &amp; ",") &amp; IF(ISBLANK(AO162),"",VLOOKUP(AO162,ComboValue!$N$2:$O$68,2,FALSE) &amp; ",") &amp; IF(ISBLANK(AP162),"",VLOOKUP(AP162,ComboValue!$N$2:$O$68,2,FALSE) &amp; ",") &amp; IF(ISBLANK(AQ162),"",VLOOKUP(AQ162,ComboValue!$N$2:$O$68,2,FALSE) &amp; ",") &amp; IF(ISBLANK(AR162),"",VLOOKUP(AR162,ComboValue!$N$2:$O$68,2,FALSE) &amp; ",") &amp; IF(ISBLANK(AS162),"",VLOOKUP(AS162,ComboValue!$N$2:$O$68,2,FALSE) &amp; ",") &amp; IF(ISBLANK(AT162),"",VLOOKUP(AT162,ComboValue!$N$2:$O$68,2,FALSE) &amp; ",")</f>
        <v/>
      </c>
      <c r="AZ162" s="162" t="str">
        <f t="shared" si="88"/>
        <v/>
      </c>
      <c r="BA162" s="120"/>
      <c r="BB162" s="135" t="str">
        <f t="shared" si="89"/>
        <v/>
      </c>
      <c r="BC162" s="136" t="str">
        <f t="shared" si="90"/>
        <v/>
      </c>
      <c r="BD162" s="136" t="str">
        <f t="shared" si="91"/>
        <v/>
      </c>
      <c r="BE162" s="136" t="str">
        <f t="shared" si="92"/>
        <v/>
      </c>
      <c r="BF162" s="136" t="str">
        <f t="shared" si="93"/>
        <v/>
      </c>
      <c r="BG162" s="136" t="str">
        <f t="shared" si="94"/>
        <v/>
      </c>
      <c r="BH162" s="136" t="str">
        <f t="shared" si="95"/>
        <v/>
      </c>
      <c r="BI162" s="136" t="str">
        <f t="shared" si="96"/>
        <v/>
      </c>
      <c r="BJ162" s="136" t="str">
        <f t="shared" si="97"/>
        <v/>
      </c>
      <c r="BK162" s="136" t="str">
        <f t="shared" si="98"/>
        <v/>
      </c>
      <c r="BL162" s="136" t="str">
        <f t="shared" si="99"/>
        <v/>
      </c>
      <c r="BM162" s="136" t="str">
        <f t="shared" si="100"/>
        <v/>
      </c>
      <c r="BN162" s="136" t="str">
        <f t="shared" si="101"/>
        <v/>
      </c>
      <c r="BO162" s="136" t="str">
        <f t="shared" si="102"/>
        <v/>
      </c>
      <c r="BP162" s="136" t="str">
        <f t="shared" si="103"/>
        <v/>
      </c>
      <c r="BQ162" s="136" t="str">
        <f t="shared" si="104"/>
        <v/>
      </c>
      <c r="BR162" s="136" t="str">
        <f t="shared" si="105"/>
        <v/>
      </c>
      <c r="BS162" s="136" t="str">
        <f t="shared" si="106"/>
        <v/>
      </c>
      <c r="BT162" s="136" t="str">
        <f t="shared" si="107"/>
        <v/>
      </c>
      <c r="BU162" s="136" t="str">
        <f t="shared" si="108"/>
        <v/>
      </c>
      <c r="BV162" s="136" t="str">
        <f t="shared" si="109"/>
        <v/>
      </c>
      <c r="BW162" s="136" t="str">
        <f t="shared" si="110"/>
        <v/>
      </c>
      <c r="BX162" s="136" t="str">
        <f t="shared" si="111"/>
        <v/>
      </c>
      <c r="BY162" s="136" t="str">
        <f t="shared" si="112"/>
        <v/>
      </c>
      <c r="BZ162" s="136" t="str">
        <f t="shared" si="113"/>
        <v/>
      </c>
      <c r="CA162" s="137" t="str">
        <f t="shared" si="114"/>
        <v/>
      </c>
      <c r="CB162" s="135" t="str">
        <f t="shared" si="115"/>
        <v/>
      </c>
      <c r="CC162" s="136" t="str">
        <f t="shared" si="116"/>
        <v/>
      </c>
      <c r="CD162" s="136" t="str">
        <f t="shared" si="117"/>
        <v/>
      </c>
      <c r="CE162" s="136" t="str">
        <f t="shared" si="118"/>
        <v/>
      </c>
      <c r="CF162" s="136" t="str">
        <f t="shared" si="119"/>
        <v/>
      </c>
      <c r="CG162" s="136" t="str">
        <f t="shared" si="120"/>
        <v/>
      </c>
      <c r="CH162" s="136" t="str">
        <f t="shared" si="121"/>
        <v/>
      </c>
      <c r="CI162" s="136" t="str">
        <f t="shared" si="122"/>
        <v/>
      </c>
      <c r="CJ162" s="136" t="str">
        <f t="shared" si="123"/>
        <v/>
      </c>
      <c r="CK162" s="137" t="str">
        <f t="shared" si="124"/>
        <v/>
      </c>
      <c r="CL162" s="135" t="str">
        <f t="shared" si="125"/>
        <v/>
      </c>
      <c r="CM162" s="136" t="str">
        <f t="shared" si="126"/>
        <v/>
      </c>
      <c r="CN162" s="136" t="str">
        <f t="shared" si="127"/>
        <v/>
      </c>
      <c r="CO162" s="137" t="str">
        <f t="shared" si="128"/>
        <v/>
      </c>
      <c r="CP162" s="120"/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</row>
    <row r="163" spans="1:106" ht="17.399999999999999" thickTop="1" thickBot="1" x14ac:dyDescent="0.45">
      <c r="A163" s="7">
        <v>158</v>
      </c>
      <c r="B163" s="10"/>
      <c r="C163" s="11"/>
      <c r="D163" s="11"/>
      <c r="E163" s="11"/>
      <c r="F163" s="11"/>
      <c r="G163" s="11"/>
      <c r="H163" s="11"/>
      <c r="I163" s="11"/>
      <c r="J163" s="11"/>
      <c r="K163" s="11"/>
      <c r="L163" s="10"/>
      <c r="M163" s="10"/>
      <c r="N163" s="10"/>
      <c r="O163" s="209" t="str">
        <f xml:space="preserve"> IF(ISBLANK(L163),"",VLOOKUP(L163,ComboValue!$E$3:$I$15,5,FALSE))</f>
        <v/>
      </c>
      <c r="P163" s="10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35" t="str">
        <f xml:space="preserve"> IF(ISBLANK(C163),"",VLOOKUP(C163,ComboValue!$B$2:$C$11,2,FALSE) &amp; ",") &amp; IF(ISBLANK(D163),"",VLOOKUP(D163,ComboValue!$B$2:$C$11,2,FALSE) &amp; ",") &amp; IF(ISBLANK(E163),"",VLOOKUP(E163,ComboValue!$B$2:$C$11,2,FALSE) &amp; ",") &amp; IF(ISBLANK(F163),"",VLOOKUP(F163,ComboValue!$B$2:$C$11,2,FALSE) &amp; ",") &amp; IF(ISBLANK(G163),"",VLOOKUP(G163,ComboValue!$B$2:$C$11,2,FALSE) &amp; ",") &amp; IF(ISBLANK(H163),"",VLOOKUP(H163,ComboValue!$B$2:$C$11,2,FALSE) &amp; ",") &amp; IF(ISBLANK(I163),"",VLOOKUP(I163,ComboValue!$B$2:$C$11,2,FALSE) &amp; ",") &amp; IF(ISBLANK(J163),"",VLOOKUP(J163,ComboValue!$B$2:$C$11,2,FALSE) &amp; ",") &amp; IF(ISBLANK(K163),"",VLOOKUP(K163,ComboValue!$B$2:$C$11,2,FALSE) &amp; ",")</f>
        <v/>
      </c>
      <c r="AV163" s="136" t="str">
        <f t="shared" si="87"/>
        <v>Tous_Nl</v>
      </c>
      <c r="AW163" s="136" t="str">
        <f>IF(ISBLANK(L163),"",VLOOKUP(L163,ComboValue!$E$2:$G$15,3,FALSE))</f>
        <v/>
      </c>
      <c r="AX163" s="136" t="str">
        <f>IF(ISBLANK(M163),"",VLOOKUP(M163,ComboValue!$K$2:$L$5,2,FALSE))</f>
        <v/>
      </c>
      <c r="AY163" s="161" t="str">
        <f>IF(ISBLANK(Q163),"",VLOOKUP(Q163,ComboValue!$N$2:$O$68,2,FALSE) &amp; ",") &amp; IF(ISBLANK(R163),"",VLOOKUP(R163,ComboValue!$N$2:$O$68,2,FALSE) &amp; ",") &amp; IF(ISBLANK(S163),"",VLOOKUP(S163,ComboValue!$N$2:$O$68,2,FALSE) &amp; ",") &amp; IF(ISBLANK(T163),"",VLOOKUP(T163,ComboValue!$N$2:$O$68,2,FALSE) &amp; ",") &amp; IF(ISBLANK(U163),"",VLOOKUP(U163,ComboValue!$N$2:$O$68,2,FALSE) &amp; ",") &amp; IF(ISBLANK(V163),"",VLOOKUP(V163,ComboValue!$N$2:$O$68,2,FALSE) &amp; ",") &amp; IF(ISBLANK(W163),"",VLOOKUP(W163,ComboValue!$N$2:$O$68,2,FALSE) &amp; ",") &amp; IF(ISBLANK(X163),"",VLOOKUP(X163,ComboValue!$N$2:$O$68,2,FALSE) &amp; ",") &amp; IF(ISBLANK(Y163),"",VLOOKUP(Y163,ComboValue!$N$2:$O$68,2,FALSE) &amp; ",") &amp; IF(ISBLANK(Z163),"",VLOOKUP(Z163,ComboValue!$N$2:$O$68,2,FALSE) &amp; ",") &amp; IF(ISBLANK(AA163),"",VLOOKUP(AA163,ComboValue!$N$2:$O$68,2,FALSE) &amp; ",") &amp; IF(ISBLANK(AB163),"",VLOOKUP(AB163,ComboValue!$N$2:$O$68,2,FALSE) &amp; ",") &amp; IF(ISBLANK(AC163),"",VLOOKUP(AC163,ComboValue!$N$2:$O$68,2,FALSE) &amp; ",") &amp; IF(ISBLANK(AD163),"",VLOOKUP(AD163,ComboValue!$N$2:$O$68,2,FALSE) &amp; ",") &amp; IF(ISBLANK(AE163),"",VLOOKUP(AE163,ComboValue!$N$2:$O$68,2,FALSE) &amp; ",") &amp; IF(ISBLANK(AF163),"",VLOOKUP(AF163,ComboValue!$N$2:$O$68,2,FALSE) &amp; ",") &amp; IF(ISBLANK(AG163),"",VLOOKUP(AG163,ComboValue!$N$2:$O$68,2,FALSE) &amp; ",") &amp; IF(ISBLANK(AH163),"",VLOOKUP(AH163,ComboValue!$N$2:$O$68,2,FALSE) &amp; ",") &amp; IF(ISBLANK(AI163),"",VLOOKUP(AI163,ComboValue!$N$2:$O$68,2,FALSE) &amp; ",") &amp; IF(ISBLANK(AJ163),"",VLOOKUP(AJ163,ComboValue!$N$2:$O$68,2,FALSE) &amp; ",") &amp; IF(ISBLANK(AK163),"",VLOOKUP(AK163,ComboValue!$N$2:$O$68,2,FALSE) &amp; ",") &amp; IF(ISBLANK(AL163),"",VLOOKUP(AL163,ComboValue!$N$2:$O$68,2,FALSE) &amp; ",") &amp; IF(ISBLANK(AM163),"",VLOOKUP(AM163,ComboValue!$N$2:$O$68,2,FALSE) &amp; ",") &amp; IF(ISBLANK(AN163),"",VLOOKUP(AN163,ComboValue!$N$2:$O$68,2,FALSE) &amp; ",") &amp; IF(ISBLANK(AO163),"",VLOOKUP(AO163,ComboValue!$N$2:$O$68,2,FALSE) &amp; ",") &amp; IF(ISBLANK(AP163),"",VLOOKUP(AP163,ComboValue!$N$2:$O$68,2,FALSE) &amp; ",") &amp; IF(ISBLANK(AQ163),"",VLOOKUP(AQ163,ComboValue!$N$2:$O$68,2,FALSE) &amp; ",") &amp; IF(ISBLANK(AR163),"",VLOOKUP(AR163,ComboValue!$N$2:$O$68,2,FALSE) &amp; ",") &amp; IF(ISBLANK(AS163),"",VLOOKUP(AS163,ComboValue!$N$2:$O$68,2,FALSE) &amp; ",") &amp; IF(ISBLANK(AT163),"",VLOOKUP(AT163,ComboValue!$N$2:$O$68,2,FALSE) &amp; ",")</f>
        <v/>
      </c>
      <c r="AZ163" s="162" t="str">
        <f t="shared" si="88"/>
        <v/>
      </c>
      <c r="BA163" s="120"/>
      <c r="BB163" s="135" t="str">
        <f t="shared" si="89"/>
        <v/>
      </c>
      <c r="BC163" s="136" t="str">
        <f t="shared" si="90"/>
        <v/>
      </c>
      <c r="BD163" s="136" t="str">
        <f t="shared" si="91"/>
        <v/>
      </c>
      <c r="BE163" s="136" t="str">
        <f t="shared" si="92"/>
        <v/>
      </c>
      <c r="BF163" s="136" t="str">
        <f t="shared" si="93"/>
        <v/>
      </c>
      <c r="BG163" s="136" t="str">
        <f t="shared" si="94"/>
        <v/>
      </c>
      <c r="BH163" s="136" t="str">
        <f t="shared" si="95"/>
        <v/>
      </c>
      <c r="BI163" s="136" t="str">
        <f t="shared" si="96"/>
        <v/>
      </c>
      <c r="BJ163" s="136" t="str">
        <f t="shared" si="97"/>
        <v/>
      </c>
      <c r="BK163" s="136" t="str">
        <f t="shared" si="98"/>
        <v/>
      </c>
      <c r="BL163" s="136" t="str">
        <f t="shared" si="99"/>
        <v/>
      </c>
      <c r="BM163" s="136" t="str">
        <f t="shared" si="100"/>
        <v/>
      </c>
      <c r="BN163" s="136" t="str">
        <f t="shared" si="101"/>
        <v/>
      </c>
      <c r="BO163" s="136" t="str">
        <f t="shared" si="102"/>
        <v/>
      </c>
      <c r="BP163" s="136" t="str">
        <f t="shared" si="103"/>
        <v/>
      </c>
      <c r="BQ163" s="136" t="str">
        <f t="shared" si="104"/>
        <v/>
      </c>
      <c r="BR163" s="136" t="str">
        <f t="shared" si="105"/>
        <v/>
      </c>
      <c r="BS163" s="136" t="str">
        <f t="shared" si="106"/>
        <v/>
      </c>
      <c r="BT163" s="136" t="str">
        <f t="shared" si="107"/>
        <v/>
      </c>
      <c r="BU163" s="136" t="str">
        <f t="shared" si="108"/>
        <v/>
      </c>
      <c r="BV163" s="136" t="str">
        <f t="shared" si="109"/>
        <v/>
      </c>
      <c r="BW163" s="136" t="str">
        <f t="shared" si="110"/>
        <v/>
      </c>
      <c r="BX163" s="136" t="str">
        <f t="shared" si="111"/>
        <v/>
      </c>
      <c r="BY163" s="136" t="str">
        <f t="shared" si="112"/>
        <v/>
      </c>
      <c r="BZ163" s="136" t="str">
        <f t="shared" si="113"/>
        <v/>
      </c>
      <c r="CA163" s="137" t="str">
        <f t="shared" si="114"/>
        <v/>
      </c>
      <c r="CB163" s="135" t="str">
        <f t="shared" si="115"/>
        <v/>
      </c>
      <c r="CC163" s="136" t="str">
        <f t="shared" si="116"/>
        <v/>
      </c>
      <c r="CD163" s="136" t="str">
        <f t="shared" si="117"/>
        <v/>
      </c>
      <c r="CE163" s="136" t="str">
        <f t="shared" si="118"/>
        <v/>
      </c>
      <c r="CF163" s="136" t="str">
        <f t="shared" si="119"/>
        <v/>
      </c>
      <c r="CG163" s="136" t="str">
        <f t="shared" si="120"/>
        <v/>
      </c>
      <c r="CH163" s="136" t="str">
        <f t="shared" si="121"/>
        <v/>
      </c>
      <c r="CI163" s="136" t="str">
        <f t="shared" si="122"/>
        <v/>
      </c>
      <c r="CJ163" s="136" t="str">
        <f t="shared" si="123"/>
        <v/>
      </c>
      <c r="CK163" s="137" t="str">
        <f t="shared" si="124"/>
        <v/>
      </c>
      <c r="CL163" s="135" t="str">
        <f t="shared" si="125"/>
        <v/>
      </c>
      <c r="CM163" s="136" t="str">
        <f t="shared" si="126"/>
        <v/>
      </c>
      <c r="CN163" s="136" t="str">
        <f t="shared" si="127"/>
        <v/>
      </c>
      <c r="CO163" s="137" t="str">
        <f t="shared" si="128"/>
        <v/>
      </c>
      <c r="CP163" s="120"/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</row>
    <row r="164" spans="1:106" ht="17.399999999999999" thickTop="1" thickBot="1" x14ac:dyDescent="0.45">
      <c r="A164" s="7">
        <v>159</v>
      </c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10"/>
      <c r="M164" s="10"/>
      <c r="N164" s="10"/>
      <c r="O164" s="209" t="str">
        <f xml:space="preserve"> IF(ISBLANK(L164),"",VLOOKUP(L164,ComboValue!$E$3:$I$15,5,FALSE))</f>
        <v/>
      </c>
      <c r="P164" s="10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35" t="str">
        <f xml:space="preserve"> IF(ISBLANK(C164),"",VLOOKUP(C164,ComboValue!$B$2:$C$11,2,FALSE) &amp; ",") &amp; IF(ISBLANK(D164),"",VLOOKUP(D164,ComboValue!$B$2:$C$11,2,FALSE) &amp; ",") &amp; IF(ISBLANK(E164),"",VLOOKUP(E164,ComboValue!$B$2:$C$11,2,FALSE) &amp; ",") &amp; IF(ISBLANK(F164),"",VLOOKUP(F164,ComboValue!$B$2:$C$11,2,FALSE) &amp; ",") &amp; IF(ISBLANK(G164),"",VLOOKUP(G164,ComboValue!$B$2:$C$11,2,FALSE) &amp; ",") &amp; IF(ISBLANK(H164),"",VLOOKUP(H164,ComboValue!$B$2:$C$11,2,FALSE) &amp; ",") &amp; IF(ISBLANK(I164),"",VLOOKUP(I164,ComboValue!$B$2:$C$11,2,FALSE) &amp; ",") &amp; IF(ISBLANK(J164),"",VLOOKUP(J164,ComboValue!$B$2:$C$11,2,FALSE) &amp; ",") &amp; IF(ISBLANK(K164),"",VLOOKUP(K164,ComboValue!$B$2:$C$11,2,FALSE) &amp; ",")</f>
        <v/>
      </c>
      <c r="AV164" s="136" t="str">
        <f t="shared" si="87"/>
        <v>Tous_Nl</v>
      </c>
      <c r="AW164" s="136" t="str">
        <f>IF(ISBLANK(L164),"",VLOOKUP(L164,ComboValue!$E$2:$G$15,3,FALSE))</f>
        <v/>
      </c>
      <c r="AX164" s="136" t="str">
        <f>IF(ISBLANK(M164),"",VLOOKUP(M164,ComboValue!$K$2:$L$5,2,FALSE))</f>
        <v/>
      </c>
      <c r="AY164" s="161" t="str">
        <f>IF(ISBLANK(Q164),"",VLOOKUP(Q164,ComboValue!$N$2:$O$68,2,FALSE) &amp; ",") &amp; IF(ISBLANK(R164),"",VLOOKUP(R164,ComboValue!$N$2:$O$68,2,FALSE) &amp; ",") &amp; IF(ISBLANK(S164),"",VLOOKUP(S164,ComboValue!$N$2:$O$68,2,FALSE) &amp; ",") &amp; IF(ISBLANK(T164),"",VLOOKUP(T164,ComboValue!$N$2:$O$68,2,FALSE) &amp; ",") &amp; IF(ISBLANK(U164),"",VLOOKUP(U164,ComboValue!$N$2:$O$68,2,FALSE) &amp; ",") &amp; IF(ISBLANK(V164),"",VLOOKUP(V164,ComboValue!$N$2:$O$68,2,FALSE) &amp; ",") &amp; IF(ISBLANK(W164),"",VLOOKUP(W164,ComboValue!$N$2:$O$68,2,FALSE) &amp; ",") &amp; IF(ISBLANK(X164),"",VLOOKUP(X164,ComboValue!$N$2:$O$68,2,FALSE) &amp; ",") &amp; IF(ISBLANK(Y164),"",VLOOKUP(Y164,ComboValue!$N$2:$O$68,2,FALSE) &amp; ",") &amp; IF(ISBLANK(Z164),"",VLOOKUP(Z164,ComboValue!$N$2:$O$68,2,FALSE) &amp; ",") &amp; IF(ISBLANK(AA164),"",VLOOKUP(AA164,ComboValue!$N$2:$O$68,2,FALSE) &amp; ",") &amp; IF(ISBLANK(AB164),"",VLOOKUP(AB164,ComboValue!$N$2:$O$68,2,FALSE) &amp; ",") &amp; IF(ISBLANK(AC164),"",VLOOKUP(AC164,ComboValue!$N$2:$O$68,2,FALSE) &amp; ",") &amp; IF(ISBLANK(AD164),"",VLOOKUP(AD164,ComboValue!$N$2:$O$68,2,FALSE) &amp; ",") &amp; IF(ISBLANK(AE164),"",VLOOKUP(AE164,ComboValue!$N$2:$O$68,2,FALSE) &amp; ",") &amp; IF(ISBLANK(AF164),"",VLOOKUP(AF164,ComboValue!$N$2:$O$68,2,FALSE) &amp; ",") &amp; IF(ISBLANK(AG164),"",VLOOKUP(AG164,ComboValue!$N$2:$O$68,2,FALSE) &amp; ",") &amp; IF(ISBLANK(AH164),"",VLOOKUP(AH164,ComboValue!$N$2:$O$68,2,FALSE) &amp; ",") &amp; IF(ISBLANK(AI164),"",VLOOKUP(AI164,ComboValue!$N$2:$O$68,2,FALSE) &amp; ",") &amp; IF(ISBLANK(AJ164),"",VLOOKUP(AJ164,ComboValue!$N$2:$O$68,2,FALSE) &amp; ",") &amp; IF(ISBLANK(AK164),"",VLOOKUP(AK164,ComboValue!$N$2:$O$68,2,FALSE) &amp; ",") &amp; IF(ISBLANK(AL164),"",VLOOKUP(AL164,ComboValue!$N$2:$O$68,2,FALSE) &amp; ",") &amp; IF(ISBLANK(AM164),"",VLOOKUP(AM164,ComboValue!$N$2:$O$68,2,FALSE) &amp; ",") &amp; IF(ISBLANK(AN164),"",VLOOKUP(AN164,ComboValue!$N$2:$O$68,2,FALSE) &amp; ",") &amp; IF(ISBLANK(AO164),"",VLOOKUP(AO164,ComboValue!$N$2:$O$68,2,FALSE) &amp; ",") &amp; IF(ISBLANK(AP164),"",VLOOKUP(AP164,ComboValue!$N$2:$O$68,2,FALSE) &amp; ",") &amp; IF(ISBLANK(AQ164),"",VLOOKUP(AQ164,ComboValue!$N$2:$O$68,2,FALSE) &amp; ",") &amp; IF(ISBLANK(AR164),"",VLOOKUP(AR164,ComboValue!$N$2:$O$68,2,FALSE) &amp; ",") &amp; IF(ISBLANK(AS164),"",VLOOKUP(AS164,ComboValue!$N$2:$O$68,2,FALSE) &amp; ",") &amp; IF(ISBLANK(AT164),"",VLOOKUP(AT164,ComboValue!$N$2:$O$68,2,FALSE) &amp; ",")</f>
        <v/>
      </c>
      <c r="AZ164" s="162" t="str">
        <f t="shared" si="88"/>
        <v/>
      </c>
      <c r="BA164" s="120"/>
      <c r="BB164" s="135" t="str">
        <f t="shared" si="89"/>
        <v/>
      </c>
      <c r="BC164" s="136" t="str">
        <f t="shared" si="90"/>
        <v/>
      </c>
      <c r="BD164" s="136" t="str">
        <f t="shared" si="91"/>
        <v/>
      </c>
      <c r="BE164" s="136" t="str">
        <f t="shared" si="92"/>
        <v/>
      </c>
      <c r="BF164" s="136" t="str">
        <f t="shared" si="93"/>
        <v/>
      </c>
      <c r="BG164" s="136" t="str">
        <f t="shared" si="94"/>
        <v/>
      </c>
      <c r="BH164" s="136" t="str">
        <f t="shared" si="95"/>
        <v/>
      </c>
      <c r="BI164" s="136" t="str">
        <f t="shared" si="96"/>
        <v/>
      </c>
      <c r="BJ164" s="136" t="str">
        <f t="shared" si="97"/>
        <v/>
      </c>
      <c r="BK164" s="136" t="str">
        <f t="shared" si="98"/>
        <v/>
      </c>
      <c r="BL164" s="136" t="str">
        <f t="shared" si="99"/>
        <v/>
      </c>
      <c r="BM164" s="136" t="str">
        <f t="shared" si="100"/>
        <v/>
      </c>
      <c r="BN164" s="136" t="str">
        <f t="shared" si="101"/>
        <v/>
      </c>
      <c r="BO164" s="136" t="str">
        <f t="shared" si="102"/>
        <v/>
      </c>
      <c r="BP164" s="136" t="str">
        <f t="shared" si="103"/>
        <v/>
      </c>
      <c r="BQ164" s="136" t="str">
        <f t="shared" si="104"/>
        <v/>
      </c>
      <c r="BR164" s="136" t="str">
        <f t="shared" si="105"/>
        <v/>
      </c>
      <c r="BS164" s="136" t="str">
        <f t="shared" si="106"/>
        <v/>
      </c>
      <c r="BT164" s="136" t="str">
        <f t="shared" si="107"/>
        <v/>
      </c>
      <c r="BU164" s="136" t="str">
        <f t="shared" si="108"/>
        <v/>
      </c>
      <c r="BV164" s="136" t="str">
        <f t="shared" si="109"/>
        <v/>
      </c>
      <c r="BW164" s="136" t="str">
        <f t="shared" si="110"/>
        <v/>
      </c>
      <c r="BX164" s="136" t="str">
        <f t="shared" si="111"/>
        <v/>
      </c>
      <c r="BY164" s="136" t="str">
        <f t="shared" si="112"/>
        <v/>
      </c>
      <c r="BZ164" s="136" t="str">
        <f t="shared" si="113"/>
        <v/>
      </c>
      <c r="CA164" s="137" t="str">
        <f t="shared" si="114"/>
        <v/>
      </c>
      <c r="CB164" s="135" t="str">
        <f t="shared" si="115"/>
        <v/>
      </c>
      <c r="CC164" s="136" t="str">
        <f t="shared" si="116"/>
        <v/>
      </c>
      <c r="CD164" s="136" t="str">
        <f t="shared" si="117"/>
        <v/>
      </c>
      <c r="CE164" s="136" t="str">
        <f t="shared" si="118"/>
        <v/>
      </c>
      <c r="CF164" s="136" t="str">
        <f t="shared" si="119"/>
        <v/>
      </c>
      <c r="CG164" s="136" t="str">
        <f t="shared" si="120"/>
        <v/>
      </c>
      <c r="CH164" s="136" t="str">
        <f t="shared" si="121"/>
        <v/>
      </c>
      <c r="CI164" s="136" t="str">
        <f t="shared" si="122"/>
        <v/>
      </c>
      <c r="CJ164" s="136" t="str">
        <f t="shared" si="123"/>
        <v/>
      </c>
      <c r="CK164" s="137" t="str">
        <f t="shared" si="124"/>
        <v/>
      </c>
      <c r="CL164" s="135" t="str">
        <f t="shared" si="125"/>
        <v/>
      </c>
      <c r="CM164" s="136" t="str">
        <f t="shared" si="126"/>
        <v/>
      </c>
      <c r="CN164" s="136" t="str">
        <f t="shared" si="127"/>
        <v/>
      </c>
      <c r="CO164" s="137" t="str">
        <f t="shared" si="128"/>
        <v/>
      </c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</row>
    <row r="165" spans="1:106" ht="17.399999999999999" thickTop="1" thickBot="1" x14ac:dyDescent="0.45">
      <c r="A165" s="7">
        <v>160</v>
      </c>
      <c r="B165" s="10"/>
      <c r="C165" s="11"/>
      <c r="D165" s="11"/>
      <c r="E165" s="11"/>
      <c r="F165" s="11"/>
      <c r="G165" s="11"/>
      <c r="H165" s="11"/>
      <c r="I165" s="11"/>
      <c r="J165" s="11"/>
      <c r="K165" s="11"/>
      <c r="L165" s="10"/>
      <c r="M165" s="10"/>
      <c r="N165" s="10"/>
      <c r="O165" s="209" t="str">
        <f xml:space="preserve"> IF(ISBLANK(L165),"",VLOOKUP(L165,ComboValue!$E$3:$I$15,5,FALSE))</f>
        <v/>
      </c>
      <c r="P165" s="10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35" t="str">
        <f xml:space="preserve"> IF(ISBLANK(C165),"",VLOOKUP(C165,ComboValue!$B$2:$C$11,2,FALSE) &amp; ",") &amp; IF(ISBLANK(D165),"",VLOOKUP(D165,ComboValue!$B$2:$C$11,2,FALSE) &amp; ",") &amp; IF(ISBLANK(E165),"",VLOOKUP(E165,ComboValue!$B$2:$C$11,2,FALSE) &amp; ",") &amp; IF(ISBLANK(F165),"",VLOOKUP(F165,ComboValue!$B$2:$C$11,2,FALSE) &amp; ",") &amp; IF(ISBLANK(G165),"",VLOOKUP(G165,ComboValue!$B$2:$C$11,2,FALSE) &amp; ",") &amp; IF(ISBLANK(H165),"",VLOOKUP(H165,ComboValue!$B$2:$C$11,2,FALSE) &amp; ",") &amp; IF(ISBLANK(I165),"",VLOOKUP(I165,ComboValue!$B$2:$C$11,2,FALSE) &amp; ",") &amp; IF(ISBLANK(J165),"",VLOOKUP(J165,ComboValue!$B$2:$C$11,2,FALSE) &amp; ",") &amp; IF(ISBLANK(K165),"",VLOOKUP(K165,ComboValue!$B$2:$C$11,2,FALSE) &amp; ",")</f>
        <v/>
      </c>
      <c r="AV165" s="136" t="str">
        <f t="shared" si="87"/>
        <v>Tous_Nl</v>
      </c>
      <c r="AW165" s="136" t="str">
        <f>IF(ISBLANK(L165),"",VLOOKUP(L165,ComboValue!$E$2:$G$15,3,FALSE))</f>
        <v/>
      </c>
      <c r="AX165" s="136" t="str">
        <f>IF(ISBLANK(M165),"",VLOOKUP(M165,ComboValue!$K$2:$L$5,2,FALSE))</f>
        <v/>
      </c>
      <c r="AY165" s="161" t="str">
        <f>IF(ISBLANK(Q165),"",VLOOKUP(Q165,ComboValue!$N$2:$O$68,2,FALSE) &amp; ",") &amp; IF(ISBLANK(R165),"",VLOOKUP(R165,ComboValue!$N$2:$O$68,2,FALSE) &amp; ",") &amp; IF(ISBLANK(S165),"",VLOOKUP(S165,ComboValue!$N$2:$O$68,2,FALSE) &amp; ",") &amp; IF(ISBLANK(T165),"",VLOOKUP(T165,ComboValue!$N$2:$O$68,2,FALSE) &amp; ",") &amp; IF(ISBLANK(U165),"",VLOOKUP(U165,ComboValue!$N$2:$O$68,2,FALSE) &amp; ",") &amp; IF(ISBLANK(V165),"",VLOOKUP(V165,ComboValue!$N$2:$O$68,2,FALSE) &amp; ",") &amp; IF(ISBLANK(W165),"",VLOOKUP(W165,ComboValue!$N$2:$O$68,2,FALSE) &amp; ",") &amp; IF(ISBLANK(X165),"",VLOOKUP(X165,ComboValue!$N$2:$O$68,2,FALSE) &amp; ",") &amp; IF(ISBLANK(Y165),"",VLOOKUP(Y165,ComboValue!$N$2:$O$68,2,FALSE) &amp; ",") &amp; IF(ISBLANK(Z165),"",VLOOKUP(Z165,ComboValue!$N$2:$O$68,2,FALSE) &amp; ",") &amp; IF(ISBLANK(AA165),"",VLOOKUP(AA165,ComboValue!$N$2:$O$68,2,FALSE) &amp; ",") &amp; IF(ISBLANK(AB165),"",VLOOKUP(AB165,ComboValue!$N$2:$O$68,2,FALSE) &amp; ",") &amp; IF(ISBLANK(AC165),"",VLOOKUP(AC165,ComboValue!$N$2:$O$68,2,FALSE) &amp; ",") &amp; IF(ISBLANK(AD165),"",VLOOKUP(AD165,ComboValue!$N$2:$O$68,2,FALSE) &amp; ",") &amp; IF(ISBLANK(AE165),"",VLOOKUP(AE165,ComboValue!$N$2:$O$68,2,FALSE) &amp; ",") &amp; IF(ISBLANK(AF165),"",VLOOKUP(AF165,ComboValue!$N$2:$O$68,2,FALSE) &amp; ",") &amp; IF(ISBLANK(AG165),"",VLOOKUP(AG165,ComboValue!$N$2:$O$68,2,FALSE) &amp; ",") &amp; IF(ISBLANK(AH165),"",VLOOKUP(AH165,ComboValue!$N$2:$O$68,2,FALSE) &amp; ",") &amp; IF(ISBLANK(AI165),"",VLOOKUP(AI165,ComboValue!$N$2:$O$68,2,FALSE) &amp; ",") &amp; IF(ISBLANK(AJ165),"",VLOOKUP(AJ165,ComboValue!$N$2:$O$68,2,FALSE) &amp; ",") &amp; IF(ISBLANK(AK165),"",VLOOKUP(AK165,ComboValue!$N$2:$O$68,2,FALSE) &amp; ",") &amp; IF(ISBLANK(AL165),"",VLOOKUP(AL165,ComboValue!$N$2:$O$68,2,FALSE) &amp; ",") &amp; IF(ISBLANK(AM165),"",VLOOKUP(AM165,ComboValue!$N$2:$O$68,2,FALSE) &amp; ",") &amp; IF(ISBLANK(AN165),"",VLOOKUP(AN165,ComboValue!$N$2:$O$68,2,FALSE) &amp; ",") &amp; IF(ISBLANK(AO165),"",VLOOKUP(AO165,ComboValue!$N$2:$O$68,2,FALSE) &amp; ",") &amp; IF(ISBLANK(AP165),"",VLOOKUP(AP165,ComboValue!$N$2:$O$68,2,FALSE) &amp; ",") &amp; IF(ISBLANK(AQ165),"",VLOOKUP(AQ165,ComboValue!$N$2:$O$68,2,FALSE) &amp; ",") &amp; IF(ISBLANK(AR165),"",VLOOKUP(AR165,ComboValue!$N$2:$O$68,2,FALSE) &amp; ",") &amp; IF(ISBLANK(AS165),"",VLOOKUP(AS165,ComboValue!$N$2:$O$68,2,FALSE) &amp; ",") &amp; IF(ISBLANK(AT165),"",VLOOKUP(AT165,ComboValue!$N$2:$O$68,2,FALSE) &amp; ",")</f>
        <v/>
      </c>
      <c r="AZ165" s="162" t="str">
        <f t="shared" si="88"/>
        <v/>
      </c>
      <c r="BA165" s="120"/>
      <c r="BB165" s="135" t="str">
        <f t="shared" si="89"/>
        <v/>
      </c>
      <c r="BC165" s="136" t="str">
        <f t="shared" si="90"/>
        <v/>
      </c>
      <c r="BD165" s="136" t="str">
        <f t="shared" si="91"/>
        <v/>
      </c>
      <c r="BE165" s="136" t="str">
        <f t="shared" si="92"/>
        <v/>
      </c>
      <c r="BF165" s="136" t="str">
        <f t="shared" si="93"/>
        <v/>
      </c>
      <c r="BG165" s="136" t="str">
        <f t="shared" si="94"/>
        <v/>
      </c>
      <c r="BH165" s="136" t="str">
        <f t="shared" si="95"/>
        <v/>
      </c>
      <c r="BI165" s="136" t="str">
        <f t="shared" si="96"/>
        <v/>
      </c>
      <c r="BJ165" s="136" t="str">
        <f t="shared" si="97"/>
        <v/>
      </c>
      <c r="BK165" s="136" t="str">
        <f t="shared" si="98"/>
        <v/>
      </c>
      <c r="BL165" s="136" t="str">
        <f t="shared" si="99"/>
        <v/>
      </c>
      <c r="BM165" s="136" t="str">
        <f t="shared" si="100"/>
        <v/>
      </c>
      <c r="BN165" s="136" t="str">
        <f t="shared" si="101"/>
        <v/>
      </c>
      <c r="BO165" s="136" t="str">
        <f t="shared" si="102"/>
        <v/>
      </c>
      <c r="BP165" s="136" t="str">
        <f t="shared" si="103"/>
        <v/>
      </c>
      <c r="BQ165" s="136" t="str">
        <f t="shared" si="104"/>
        <v/>
      </c>
      <c r="BR165" s="136" t="str">
        <f t="shared" si="105"/>
        <v/>
      </c>
      <c r="BS165" s="136" t="str">
        <f t="shared" si="106"/>
        <v/>
      </c>
      <c r="BT165" s="136" t="str">
        <f t="shared" si="107"/>
        <v/>
      </c>
      <c r="BU165" s="136" t="str">
        <f t="shared" si="108"/>
        <v/>
      </c>
      <c r="BV165" s="136" t="str">
        <f t="shared" si="109"/>
        <v/>
      </c>
      <c r="BW165" s="136" t="str">
        <f t="shared" si="110"/>
        <v/>
      </c>
      <c r="BX165" s="136" t="str">
        <f t="shared" si="111"/>
        <v/>
      </c>
      <c r="BY165" s="136" t="str">
        <f t="shared" si="112"/>
        <v/>
      </c>
      <c r="BZ165" s="136" t="str">
        <f t="shared" si="113"/>
        <v/>
      </c>
      <c r="CA165" s="137" t="str">
        <f t="shared" si="114"/>
        <v/>
      </c>
      <c r="CB165" s="135" t="str">
        <f t="shared" si="115"/>
        <v/>
      </c>
      <c r="CC165" s="136" t="str">
        <f t="shared" si="116"/>
        <v/>
      </c>
      <c r="CD165" s="136" t="str">
        <f t="shared" si="117"/>
        <v/>
      </c>
      <c r="CE165" s="136" t="str">
        <f t="shared" si="118"/>
        <v/>
      </c>
      <c r="CF165" s="136" t="str">
        <f t="shared" si="119"/>
        <v/>
      </c>
      <c r="CG165" s="136" t="str">
        <f t="shared" si="120"/>
        <v/>
      </c>
      <c r="CH165" s="136" t="str">
        <f t="shared" si="121"/>
        <v/>
      </c>
      <c r="CI165" s="136" t="str">
        <f t="shared" si="122"/>
        <v/>
      </c>
      <c r="CJ165" s="136" t="str">
        <f t="shared" si="123"/>
        <v/>
      </c>
      <c r="CK165" s="137" t="str">
        <f t="shared" si="124"/>
        <v/>
      </c>
      <c r="CL165" s="135" t="str">
        <f t="shared" si="125"/>
        <v/>
      </c>
      <c r="CM165" s="136" t="str">
        <f t="shared" si="126"/>
        <v/>
      </c>
      <c r="CN165" s="136" t="str">
        <f t="shared" si="127"/>
        <v/>
      </c>
      <c r="CO165" s="137" t="str">
        <f t="shared" si="128"/>
        <v/>
      </c>
      <c r="CP165" s="120"/>
      <c r="CQ165" s="120"/>
      <c r="CR165" s="120"/>
      <c r="CS165" s="120"/>
      <c r="CT165" s="120"/>
      <c r="CU165" s="120"/>
      <c r="CV165" s="120"/>
      <c r="CW165" s="120"/>
      <c r="CX165" s="120"/>
      <c r="CY165" s="120"/>
      <c r="CZ165" s="120"/>
      <c r="DA165" s="120"/>
      <c r="DB165" s="120"/>
    </row>
    <row r="166" spans="1:106" ht="17.399999999999999" thickTop="1" thickBot="1" x14ac:dyDescent="0.45">
      <c r="A166" s="7">
        <v>161</v>
      </c>
      <c r="B166" s="10"/>
      <c r="C166" s="11"/>
      <c r="D166" s="11"/>
      <c r="E166" s="11"/>
      <c r="F166" s="11"/>
      <c r="G166" s="11"/>
      <c r="H166" s="11"/>
      <c r="I166" s="11"/>
      <c r="J166" s="11"/>
      <c r="K166" s="11"/>
      <c r="L166" s="10"/>
      <c r="M166" s="10"/>
      <c r="N166" s="10"/>
      <c r="O166" s="209" t="str">
        <f xml:space="preserve"> IF(ISBLANK(L166),"",VLOOKUP(L166,ComboValue!$E$3:$I$15,5,FALSE))</f>
        <v/>
      </c>
      <c r="P166" s="10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35" t="str">
        <f xml:space="preserve"> IF(ISBLANK(C166),"",VLOOKUP(C166,ComboValue!$B$2:$C$11,2,FALSE) &amp; ",") &amp; IF(ISBLANK(D166),"",VLOOKUP(D166,ComboValue!$B$2:$C$11,2,FALSE) &amp; ",") &amp; IF(ISBLANK(E166),"",VLOOKUP(E166,ComboValue!$B$2:$C$11,2,FALSE) &amp; ",") &amp; IF(ISBLANK(F166),"",VLOOKUP(F166,ComboValue!$B$2:$C$11,2,FALSE) &amp; ",") &amp; IF(ISBLANK(G166),"",VLOOKUP(G166,ComboValue!$B$2:$C$11,2,FALSE) &amp; ",") &amp; IF(ISBLANK(H166),"",VLOOKUP(H166,ComboValue!$B$2:$C$11,2,FALSE) &amp; ",") &amp; IF(ISBLANK(I166),"",VLOOKUP(I166,ComboValue!$B$2:$C$11,2,FALSE) &amp; ",") &amp; IF(ISBLANK(J166),"",VLOOKUP(J166,ComboValue!$B$2:$C$11,2,FALSE) &amp; ",") &amp; IF(ISBLANK(K166),"",VLOOKUP(K166,ComboValue!$B$2:$C$11,2,FALSE) &amp; ",")</f>
        <v/>
      </c>
      <c r="AV166" s="136" t="str">
        <f t="shared" si="87"/>
        <v>Tous_Nl</v>
      </c>
      <c r="AW166" s="136" t="str">
        <f>IF(ISBLANK(L166),"",VLOOKUP(L166,ComboValue!$E$2:$G$15,3,FALSE))</f>
        <v/>
      </c>
      <c r="AX166" s="136" t="str">
        <f>IF(ISBLANK(M166),"",VLOOKUP(M166,ComboValue!$K$2:$L$5,2,FALSE))</f>
        <v/>
      </c>
      <c r="AY166" s="161" t="str">
        <f>IF(ISBLANK(Q166),"",VLOOKUP(Q166,ComboValue!$N$2:$O$68,2,FALSE) &amp; ",") &amp; IF(ISBLANK(R166),"",VLOOKUP(R166,ComboValue!$N$2:$O$68,2,FALSE) &amp; ",") &amp; IF(ISBLANK(S166),"",VLOOKUP(S166,ComboValue!$N$2:$O$68,2,FALSE) &amp; ",") &amp; IF(ISBLANK(T166),"",VLOOKUP(T166,ComboValue!$N$2:$O$68,2,FALSE) &amp; ",") &amp; IF(ISBLANK(U166),"",VLOOKUP(U166,ComboValue!$N$2:$O$68,2,FALSE) &amp; ",") &amp; IF(ISBLANK(V166),"",VLOOKUP(V166,ComboValue!$N$2:$O$68,2,FALSE) &amp; ",") &amp; IF(ISBLANK(W166),"",VLOOKUP(W166,ComboValue!$N$2:$O$68,2,FALSE) &amp; ",") &amp; IF(ISBLANK(X166),"",VLOOKUP(X166,ComboValue!$N$2:$O$68,2,FALSE) &amp; ",") &amp; IF(ISBLANK(Y166),"",VLOOKUP(Y166,ComboValue!$N$2:$O$68,2,FALSE) &amp; ",") &amp; IF(ISBLANK(Z166),"",VLOOKUP(Z166,ComboValue!$N$2:$O$68,2,FALSE) &amp; ",") &amp; IF(ISBLANK(AA166),"",VLOOKUP(AA166,ComboValue!$N$2:$O$68,2,FALSE) &amp; ",") &amp; IF(ISBLANK(AB166),"",VLOOKUP(AB166,ComboValue!$N$2:$O$68,2,FALSE) &amp; ",") &amp; IF(ISBLANK(AC166),"",VLOOKUP(AC166,ComboValue!$N$2:$O$68,2,FALSE) &amp; ",") &amp; IF(ISBLANK(AD166),"",VLOOKUP(AD166,ComboValue!$N$2:$O$68,2,FALSE) &amp; ",") &amp; IF(ISBLANK(AE166),"",VLOOKUP(AE166,ComboValue!$N$2:$O$68,2,FALSE) &amp; ",") &amp; IF(ISBLANK(AF166),"",VLOOKUP(AF166,ComboValue!$N$2:$O$68,2,FALSE) &amp; ",") &amp; IF(ISBLANK(AG166),"",VLOOKUP(AG166,ComboValue!$N$2:$O$68,2,FALSE) &amp; ",") &amp; IF(ISBLANK(AH166),"",VLOOKUP(AH166,ComboValue!$N$2:$O$68,2,FALSE) &amp; ",") &amp; IF(ISBLANK(AI166),"",VLOOKUP(AI166,ComboValue!$N$2:$O$68,2,FALSE) &amp; ",") &amp; IF(ISBLANK(AJ166),"",VLOOKUP(AJ166,ComboValue!$N$2:$O$68,2,FALSE) &amp; ",") &amp; IF(ISBLANK(AK166),"",VLOOKUP(AK166,ComboValue!$N$2:$O$68,2,FALSE) &amp; ",") &amp; IF(ISBLANK(AL166),"",VLOOKUP(AL166,ComboValue!$N$2:$O$68,2,FALSE) &amp; ",") &amp; IF(ISBLANK(AM166),"",VLOOKUP(AM166,ComboValue!$N$2:$O$68,2,FALSE) &amp; ",") &amp; IF(ISBLANK(AN166),"",VLOOKUP(AN166,ComboValue!$N$2:$O$68,2,FALSE) &amp; ",") &amp; IF(ISBLANK(AO166),"",VLOOKUP(AO166,ComboValue!$N$2:$O$68,2,FALSE) &amp; ",") &amp; IF(ISBLANK(AP166),"",VLOOKUP(AP166,ComboValue!$N$2:$O$68,2,FALSE) &amp; ",") &amp; IF(ISBLANK(AQ166),"",VLOOKUP(AQ166,ComboValue!$N$2:$O$68,2,FALSE) &amp; ",") &amp; IF(ISBLANK(AR166),"",VLOOKUP(AR166,ComboValue!$N$2:$O$68,2,FALSE) &amp; ",") &amp; IF(ISBLANK(AS166),"",VLOOKUP(AS166,ComboValue!$N$2:$O$68,2,FALSE) &amp; ",") &amp; IF(ISBLANK(AT166),"",VLOOKUP(AT166,ComboValue!$N$2:$O$68,2,FALSE) &amp; ",")</f>
        <v/>
      </c>
      <c r="AZ166" s="162" t="str">
        <f t="shared" si="88"/>
        <v/>
      </c>
      <c r="BA166" s="120"/>
      <c r="BB166" s="135" t="str">
        <f t="shared" si="89"/>
        <v/>
      </c>
      <c r="BC166" s="136" t="str">
        <f t="shared" si="90"/>
        <v/>
      </c>
      <c r="BD166" s="136" t="str">
        <f t="shared" si="91"/>
        <v/>
      </c>
      <c r="BE166" s="136" t="str">
        <f t="shared" si="92"/>
        <v/>
      </c>
      <c r="BF166" s="136" t="str">
        <f t="shared" si="93"/>
        <v/>
      </c>
      <c r="BG166" s="136" t="str">
        <f t="shared" si="94"/>
        <v/>
      </c>
      <c r="BH166" s="136" t="str">
        <f t="shared" si="95"/>
        <v/>
      </c>
      <c r="BI166" s="136" t="str">
        <f t="shared" si="96"/>
        <v/>
      </c>
      <c r="BJ166" s="136" t="str">
        <f t="shared" si="97"/>
        <v/>
      </c>
      <c r="BK166" s="136" t="str">
        <f t="shared" si="98"/>
        <v/>
      </c>
      <c r="BL166" s="136" t="str">
        <f t="shared" si="99"/>
        <v/>
      </c>
      <c r="BM166" s="136" t="str">
        <f t="shared" si="100"/>
        <v/>
      </c>
      <c r="BN166" s="136" t="str">
        <f t="shared" si="101"/>
        <v/>
      </c>
      <c r="BO166" s="136" t="str">
        <f t="shared" si="102"/>
        <v/>
      </c>
      <c r="BP166" s="136" t="str">
        <f t="shared" si="103"/>
        <v/>
      </c>
      <c r="BQ166" s="136" t="str">
        <f t="shared" si="104"/>
        <v/>
      </c>
      <c r="BR166" s="136" t="str">
        <f t="shared" si="105"/>
        <v/>
      </c>
      <c r="BS166" s="136" t="str">
        <f t="shared" si="106"/>
        <v/>
      </c>
      <c r="BT166" s="136" t="str">
        <f t="shared" si="107"/>
        <v/>
      </c>
      <c r="BU166" s="136" t="str">
        <f t="shared" si="108"/>
        <v/>
      </c>
      <c r="BV166" s="136" t="str">
        <f t="shared" si="109"/>
        <v/>
      </c>
      <c r="BW166" s="136" t="str">
        <f t="shared" si="110"/>
        <v/>
      </c>
      <c r="BX166" s="136" t="str">
        <f t="shared" si="111"/>
        <v/>
      </c>
      <c r="BY166" s="136" t="str">
        <f t="shared" si="112"/>
        <v/>
      </c>
      <c r="BZ166" s="136" t="str">
        <f t="shared" si="113"/>
        <v/>
      </c>
      <c r="CA166" s="137" t="str">
        <f t="shared" si="114"/>
        <v/>
      </c>
      <c r="CB166" s="135" t="str">
        <f t="shared" si="115"/>
        <v/>
      </c>
      <c r="CC166" s="136" t="str">
        <f t="shared" si="116"/>
        <v/>
      </c>
      <c r="CD166" s="136" t="str">
        <f t="shared" si="117"/>
        <v/>
      </c>
      <c r="CE166" s="136" t="str">
        <f t="shared" si="118"/>
        <v/>
      </c>
      <c r="CF166" s="136" t="str">
        <f t="shared" si="119"/>
        <v/>
      </c>
      <c r="CG166" s="136" t="str">
        <f t="shared" si="120"/>
        <v/>
      </c>
      <c r="CH166" s="136" t="str">
        <f t="shared" si="121"/>
        <v/>
      </c>
      <c r="CI166" s="136" t="str">
        <f t="shared" si="122"/>
        <v/>
      </c>
      <c r="CJ166" s="136" t="str">
        <f t="shared" si="123"/>
        <v/>
      </c>
      <c r="CK166" s="137" t="str">
        <f t="shared" si="124"/>
        <v/>
      </c>
      <c r="CL166" s="135" t="str">
        <f t="shared" si="125"/>
        <v/>
      </c>
      <c r="CM166" s="136" t="str">
        <f t="shared" si="126"/>
        <v/>
      </c>
      <c r="CN166" s="136" t="str">
        <f t="shared" si="127"/>
        <v/>
      </c>
      <c r="CO166" s="137" t="str">
        <f t="shared" si="128"/>
        <v/>
      </c>
      <c r="CP166" s="120"/>
      <c r="CQ166" s="120"/>
      <c r="CR166" s="120"/>
      <c r="CS166" s="120"/>
      <c r="CT166" s="120"/>
      <c r="CU166" s="120"/>
      <c r="CV166" s="120"/>
      <c r="CW166" s="120"/>
      <c r="CX166" s="120"/>
      <c r="CY166" s="120"/>
      <c r="CZ166" s="120"/>
      <c r="DA166" s="120"/>
      <c r="DB166" s="120"/>
    </row>
    <row r="167" spans="1:106" ht="17.399999999999999" thickTop="1" thickBot="1" x14ac:dyDescent="0.45">
      <c r="A167" s="7">
        <v>162</v>
      </c>
      <c r="B167" s="10"/>
      <c r="C167" s="11"/>
      <c r="D167" s="11"/>
      <c r="E167" s="11"/>
      <c r="F167" s="11"/>
      <c r="G167" s="11"/>
      <c r="H167" s="11"/>
      <c r="I167" s="11"/>
      <c r="J167" s="11"/>
      <c r="K167" s="11"/>
      <c r="L167" s="10"/>
      <c r="M167" s="10"/>
      <c r="N167" s="10"/>
      <c r="O167" s="209" t="str">
        <f xml:space="preserve"> IF(ISBLANK(L167),"",VLOOKUP(L167,ComboValue!$E$3:$I$15,5,FALSE))</f>
        <v/>
      </c>
      <c r="P167" s="10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35" t="str">
        <f xml:space="preserve"> IF(ISBLANK(C167),"",VLOOKUP(C167,ComboValue!$B$2:$C$11,2,FALSE) &amp; ",") &amp; IF(ISBLANK(D167),"",VLOOKUP(D167,ComboValue!$B$2:$C$11,2,FALSE) &amp; ",") &amp; IF(ISBLANK(E167),"",VLOOKUP(E167,ComboValue!$B$2:$C$11,2,FALSE) &amp; ",") &amp; IF(ISBLANK(F167),"",VLOOKUP(F167,ComboValue!$B$2:$C$11,2,FALSE) &amp; ",") &amp; IF(ISBLANK(G167),"",VLOOKUP(G167,ComboValue!$B$2:$C$11,2,FALSE) &amp; ",") &amp; IF(ISBLANK(H167),"",VLOOKUP(H167,ComboValue!$B$2:$C$11,2,FALSE) &amp; ",") &amp; IF(ISBLANK(I167),"",VLOOKUP(I167,ComboValue!$B$2:$C$11,2,FALSE) &amp; ",") &amp; IF(ISBLANK(J167),"",VLOOKUP(J167,ComboValue!$B$2:$C$11,2,FALSE) &amp; ",") &amp; IF(ISBLANK(K167),"",VLOOKUP(K167,ComboValue!$B$2:$C$11,2,FALSE) &amp; ",")</f>
        <v/>
      </c>
      <c r="AV167" s="136" t="str">
        <f t="shared" si="87"/>
        <v>Tous_Nl</v>
      </c>
      <c r="AW167" s="136" t="str">
        <f>IF(ISBLANK(L167),"",VLOOKUP(L167,ComboValue!$E$2:$G$15,3,FALSE))</f>
        <v/>
      </c>
      <c r="AX167" s="136" t="str">
        <f>IF(ISBLANK(M167),"",VLOOKUP(M167,ComboValue!$K$2:$L$5,2,FALSE))</f>
        <v/>
      </c>
      <c r="AY167" s="161" t="str">
        <f>IF(ISBLANK(Q167),"",VLOOKUP(Q167,ComboValue!$N$2:$O$68,2,FALSE) &amp; ",") &amp; IF(ISBLANK(R167),"",VLOOKUP(R167,ComboValue!$N$2:$O$68,2,FALSE) &amp; ",") &amp; IF(ISBLANK(S167),"",VLOOKUP(S167,ComboValue!$N$2:$O$68,2,FALSE) &amp; ",") &amp; IF(ISBLANK(T167),"",VLOOKUP(T167,ComboValue!$N$2:$O$68,2,FALSE) &amp; ",") &amp; IF(ISBLANK(U167),"",VLOOKUP(U167,ComboValue!$N$2:$O$68,2,FALSE) &amp; ",") &amp; IF(ISBLANK(V167),"",VLOOKUP(V167,ComboValue!$N$2:$O$68,2,FALSE) &amp; ",") &amp; IF(ISBLANK(W167),"",VLOOKUP(W167,ComboValue!$N$2:$O$68,2,FALSE) &amp; ",") &amp; IF(ISBLANK(X167),"",VLOOKUP(X167,ComboValue!$N$2:$O$68,2,FALSE) &amp; ",") &amp; IF(ISBLANK(Y167),"",VLOOKUP(Y167,ComboValue!$N$2:$O$68,2,FALSE) &amp; ",") &amp; IF(ISBLANK(Z167),"",VLOOKUP(Z167,ComboValue!$N$2:$O$68,2,FALSE) &amp; ",") &amp; IF(ISBLANK(AA167),"",VLOOKUP(AA167,ComboValue!$N$2:$O$68,2,FALSE) &amp; ",") &amp; IF(ISBLANK(AB167),"",VLOOKUP(AB167,ComboValue!$N$2:$O$68,2,FALSE) &amp; ",") &amp; IF(ISBLANK(AC167),"",VLOOKUP(AC167,ComboValue!$N$2:$O$68,2,FALSE) &amp; ",") &amp; IF(ISBLANK(AD167),"",VLOOKUP(AD167,ComboValue!$N$2:$O$68,2,FALSE) &amp; ",") &amp; IF(ISBLANK(AE167),"",VLOOKUP(AE167,ComboValue!$N$2:$O$68,2,FALSE) &amp; ",") &amp; IF(ISBLANK(AF167),"",VLOOKUP(AF167,ComboValue!$N$2:$O$68,2,FALSE) &amp; ",") &amp; IF(ISBLANK(AG167),"",VLOOKUP(AG167,ComboValue!$N$2:$O$68,2,FALSE) &amp; ",") &amp; IF(ISBLANK(AH167),"",VLOOKUP(AH167,ComboValue!$N$2:$O$68,2,FALSE) &amp; ",") &amp; IF(ISBLANK(AI167),"",VLOOKUP(AI167,ComboValue!$N$2:$O$68,2,FALSE) &amp; ",") &amp; IF(ISBLANK(AJ167),"",VLOOKUP(AJ167,ComboValue!$N$2:$O$68,2,FALSE) &amp; ",") &amp; IF(ISBLANK(AK167),"",VLOOKUP(AK167,ComboValue!$N$2:$O$68,2,FALSE) &amp; ",") &amp; IF(ISBLANK(AL167),"",VLOOKUP(AL167,ComboValue!$N$2:$O$68,2,FALSE) &amp; ",") &amp; IF(ISBLANK(AM167),"",VLOOKUP(AM167,ComboValue!$N$2:$O$68,2,FALSE) &amp; ",") &amp; IF(ISBLANK(AN167),"",VLOOKUP(AN167,ComboValue!$N$2:$O$68,2,FALSE) &amp; ",") &amp; IF(ISBLANK(AO167),"",VLOOKUP(AO167,ComboValue!$N$2:$O$68,2,FALSE) &amp; ",") &amp; IF(ISBLANK(AP167),"",VLOOKUP(AP167,ComboValue!$N$2:$O$68,2,FALSE) &amp; ",") &amp; IF(ISBLANK(AQ167),"",VLOOKUP(AQ167,ComboValue!$N$2:$O$68,2,FALSE) &amp; ",") &amp; IF(ISBLANK(AR167),"",VLOOKUP(AR167,ComboValue!$N$2:$O$68,2,FALSE) &amp; ",") &amp; IF(ISBLANK(AS167),"",VLOOKUP(AS167,ComboValue!$N$2:$O$68,2,FALSE) &amp; ",") &amp; IF(ISBLANK(AT167),"",VLOOKUP(AT167,ComboValue!$N$2:$O$68,2,FALSE) &amp; ",")</f>
        <v/>
      </c>
      <c r="AZ167" s="162" t="str">
        <f t="shared" si="88"/>
        <v/>
      </c>
      <c r="BA167" s="120"/>
      <c r="BB167" s="135" t="str">
        <f t="shared" si="89"/>
        <v/>
      </c>
      <c r="BC167" s="136" t="str">
        <f t="shared" si="90"/>
        <v/>
      </c>
      <c r="BD167" s="136" t="str">
        <f t="shared" si="91"/>
        <v/>
      </c>
      <c r="BE167" s="136" t="str">
        <f t="shared" si="92"/>
        <v/>
      </c>
      <c r="BF167" s="136" t="str">
        <f t="shared" si="93"/>
        <v/>
      </c>
      <c r="BG167" s="136" t="str">
        <f t="shared" si="94"/>
        <v/>
      </c>
      <c r="BH167" s="136" t="str">
        <f t="shared" si="95"/>
        <v/>
      </c>
      <c r="BI167" s="136" t="str">
        <f t="shared" si="96"/>
        <v/>
      </c>
      <c r="BJ167" s="136" t="str">
        <f t="shared" si="97"/>
        <v/>
      </c>
      <c r="BK167" s="136" t="str">
        <f t="shared" si="98"/>
        <v/>
      </c>
      <c r="BL167" s="136" t="str">
        <f t="shared" si="99"/>
        <v/>
      </c>
      <c r="BM167" s="136" t="str">
        <f t="shared" si="100"/>
        <v/>
      </c>
      <c r="BN167" s="136" t="str">
        <f t="shared" si="101"/>
        <v/>
      </c>
      <c r="BO167" s="136" t="str">
        <f t="shared" si="102"/>
        <v/>
      </c>
      <c r="BP167" s="136" t="str">
        <f t="shared" si="103"/>
        <v/>
      </c>
      <c r="BQ167" s="136" t="str">
        <f t="shared" si="104"/>
        <v/>
      </c>
      <c r="BR167" s="136" t="str">
        <f t="shared" si="105"/>
        <v/>
      </c>
      <c r="BS167" s="136" t="str">
        <f t="shared" si="106"/>
        <v/>
      </c>
      <c r="BT167" s="136" t="str">
        <f t="shared" si="107"/>
        <v/>
      </c>
      <c r="BU167" s="136" t="str">
        <f t="shared" si="108"/>
        <v/>
      </c>
      <c r="BV167" s="136" t="str">
        <f t="shared" si="109"/>
        <v/>
      </c>
      <c r="BW167" s="136" t="str">
        <f t="shared" si="110"/>
        <v/>
      </c>
      <c r="BX167" s="136" t="str">
        <f t="shared" si="111"/>
        <v/>
      </c>
      <c r="BY167" s="136" t="str">
        <f t="shared" si="112"/>
        <v/>
      </c>
      <c r="BZ167" s="136" t="str">
        <f t="shared" si="113"/>
        <v/>
      </c>
      <c r="CA167" s="137" t="str">
        <f t="shared" si="114"/>
        <v/>
      </c>
      <c r="CB167" s="135" t="str">
        <f t="shared" si="115"/>
        <v/>
      </c>
      <c r="CC167" s="136" t="str">
        <f t="shared" si="116"/>
        <v/>
      </c>
      <c r="CD167" s="136" t="str">
        <f t="shared" si="117"/>
        <v/>
      </c>
      <c r="CE167" s="136" t="str">
        <f t="shared" si="118"/>
        <v/>
      </c>
      <c r="CF167" s="136" t="str">
        <f t="shared" si="119"/>
        <v/>
      </c>
      <c r="CG167" s="136" t="str">
        <f t="shared" si="120"/>
        <v/>
      </c>
      <c r="CH167" s="136" t="str">
        <f t="shared" si="121"/>
        <v/>
      </c>
      <c r="CI167" s="136" t="str">
        <f t="shared" si="122"/>
        <v/>
      </c>
      <c r="CJ167" s="136" t="str">
        <f t="shared" si="123"/>
        <v/>
      </c>
      <c r="CK167" s="137" t="str">
        <f t="shared" si="124"/>
        <v/>
      </c>
      <c r="CL167" s="135" t="str">
        <f t="shared" si="125"/>
        <v/>
      </c>
      <c r="CM167" s="136" t="str">
        <f t="shared" si="126"/>
        <v/>
      </c>
      <c r="CN167" s="136" t="str">
        <f t="shared" si="127"/>
        <v/>
      </c>
      <c r="CO167" s="137" t="str">
        <f t="shared" si="128"/>
        <v/>
      </c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</row>
    <row r="168" spans="1:106" ht="17.399999999999999" thickTop="1" thickBot="1" x14ac:dyDescent="0.45">
      <c r="A168" s="7">
        <v>163</v>
      </c>
      <c r="B168" s="10"/>
      <c r="C168" s="11"/>
      <c r="D168" s="11"/>
      <c r="E168" s="11"/>
      <c r="F168" s="11"/>
      <c r="G168" s="11"/>
      <c r="H168" s="11"/>
      <c r="I168" s="11"/>
      <c r="J168" s="11"/>
      <c r="K168" s="11"/>
      <c r="L168" s="10"/>
      <c r="M168" s="10"/>
      <c r="N168" s="10"/>
      <c r="O168" s="209" t="str">
        <f xml:space="preserve"> IF(ISBLANK(L168),"",VLOOKUP(L168,ComboValue!$E$3:$I$15,5,FALSE))</f>
        <v/>
      </c>
      <c r="P168" s="10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35" t="str">
        <f xml:space="preserve"> IF(ISBLANK(C168),"",VLOOKUP(C168,ComboValue!$B$2:$C$11,2,FALSE) &amp; ",") &amp; IF(ISBLANK(D168),"",VLOOKUP(D168,ComboValue!$B$2:$C$11,2,FALSE) &amp; ",") &amp; IF(ISBLANK(E168),"",VLOOKUP(E168,ComboValue!$B$2:$C$11,2,FALSE) &amp; ",") &amp; IF(ISBLANK(F168),"",VLOOKUP(F168,ComboValue!$B$2:$C$11,2,FALSE) &amp; ",") &amp; IF(ISBLANK(G168),"",VLOOKUP(G168,ComboValue!$B$2:$C$11,2,FALSE) &amp; ",") &amp; IF(ISBLANK(H168),"",VLOOKUP(H168,ComboValue!$B$2:$C$11,2,FALSE) &amp; ",") &amp; IF(ISBLANK(I168),"",VLOOKUP(I168,ComboValue!$B$2:$C$11,2,FALSE) &amp; ",") &amp; IF(ISBLANK(J168),"",VLOOKUP(J168,ComboValue!$B$2:$C$11,2,FALSE) &amp; ",") &amp; IF(ISBLANK(K168),"",VLOOKUP(K168,ComboValue!$B$2:$C$11,2,FALSE) &amp; ",")</f>
        <v/>
      </c>
      <c r="AV168" s="136" t="str">
        <f t="shared" si="87"/>
        <v>Tous_Nl</v>
      </c>
      <c r="AW168" s="136" t="str">
        <f>IF(ISBLANK(L168),"",VLOOKUP(L168,ComboValue!$E$2:$G$15,3,FALSE))</f>
        <v/>
      </c>
      <c r="AX168" s="136" t="str">
        <f>IF(ISBLANK(M168),"",VLOOKUP(M168,ComboValue!$K$2:$L$5,2,FALSE))</f>
        <v/>
      </c>
      <c r="AY168" s="161" t="str">
        <f>IF(ISBLANK(Q168),"",VLOOKUP(Q168,ComboValue!$N$2:$O$68,2,FALSE) &amp; ",") &amp; IF(ISBLANK(R168),"",VLOOKUP(R168,ComboValue!$N$2:$O$68,2,FALSE) &amp; ",") &amp; IF(ISBLANK(S168),"",VLOOKUP(S168,ComboValue!$N$2:$O$68,2,FALSE) &amp; ",") &amp; IF(ISBLANK(T168),"",VLOOKUP(T168,ComboValue!$N$2:$O$68,2,FALSE) &amp; ",") &amp; IF(ISBLANK(U168),"",VLOOKUP(U168,ComboValue!$N$2:$O$68,2,FALSE) &amp; ",") &amp; IF(ISBLANK(V168),"",VLOOKUP(V168,ComboValue!$N$2:$O$68,2,FALSE) &amp; ",") &amp; IF(ISBLANK(W168),"",VLOOKUP(W168,ComboValue!$N$2:$O$68,2,FALSE) &amp; ",") &amp; IF(ISBLANK(X168),"",VLOOKUP(X168,ComboValue!$N$2:$O$68,2,FALSE) &amp; ",") &amp; IF(ISBLANK(Y168),"",VLOOKUP(Y168,ComboValue!$N$2:$O$68,2,FALSE) &amp; ",") &amp; IF(ISBLANK(Z168),"",VLOOKUP(Z168,ComboValue!$N$2:$O$68,2,FALSE) &amp; ",") &amp; IF(ISBLANK(AA168),"",VLOOKUP(AA168,ComboValue!$N$2:$O$68,2,FALSE) &amp; ",") &amp; IF(ISBLANK(AB168),"",VLOOKUP(AB168,ComboValue!$N$2:$O$68,2,FALSE) &amp; ",") &amp; IF(ISBLANK(AC168),"",VLOOKUP(AC168,ComboValue!$N$2:$O$68,2,FALSE) &amp; ",") &amp; IF(ISBLANK(AD168),"",VLOOKUP(AD168,ComboValue!$N$2:$O$68,2,FALSE) &amp; ",") &amp; IF(ISBLANK(AE168),"",VLOOKUP(AE168,ComboValue!$N$2:$O$68,2,FALSE) &amp; ",") &amp; IF(ISBLANK(AF168),"",VLOOKUP(AF168,ComboValue!$N$2:$O$68,2,FALSE) &amp; ",") &amp; IF(ISBLANK(AG168),"",VLOOKUP(AG168,ComboValue!$N$2:$O$68,2,FALSE) &amp; ",") &amp; IF(ISBLANK(AH168),"",VLOOKUP(AH168,ComboValue!$N$2:$O$68,2,FALSE) &amp; ",") &amp; IF(ISBLANK(AI168),"",VLOOKUP(AI168,ComboValue!$N$2:$O$68,2,FALSE) &amp; ",") &amp; IF(ISBLANK(AJ168),"",VLOOKUP(AJ168,ComboValue!$N$2:$O$68,2,FALSE) &amp; ",") &amp; IF(ISBLANK(AK168),"",VLOOKUP(AK168,ComboValue!$N$2:$O$68,2,FALSE) &amp; ",") &amp; IF(ISBLANK(AL168),"",VLOOKUP(AL168,ComboValue!$N$2:$O$68,2,FALSE) &amp; ",") &amp; IF(ISBLANK(AM168),"",VLOOKUP(AM168,ComboValue!$N$2:$O$68,2,FALSE) &amp; ",") &amp; IF(ISBLANK(AN168),"",VLOOKUP(AN168,ComboValue!$N$2:$O$68,2,FALSE) &amp; ",") &amp; IF(ISBLANK(AO168),"",VLOOKUP(AO168,ComboValue!$N$2:$O$68,2,FALSE) &amp; ",") &amp; IF(ISBLANK(AP168),"",VLOOKUP(AP168,ComboValue!$N$2:$O$68,2,FALSE) &amp; ",") &amp; IF(ISBLANK(AQ168),"",VLOOKUP(AQ168,ComboValue!$N$2:$O$68,2,FALSE) &amp; ",") &amp; IF(ISBLANK(AR168),"",VLOOKUP(AR168,ComboValue!$N$2:$O$68,2,FALSE) &amp; ",") &amp; IF(ISBLANK(AS168),"",VLOOKUP(AS168,ComboValue!$N$2:$O$68,2,FALSE) &amp; ",") &amp; IF(ISBLANK(AT168),"",VLOOKUP(AT168,ComboValue!$N$2:$O$68,2,FALSE) &amp; ",")</f>
        <v/>
      </c>
      <c r="AZ168" s="162" t="str">
        <f t="shared" si="88"/>
        <v/>
      </c>
      <c r="BA168" s="120"/>
      <c r="BB168" s="135" t="str">
        <f t="shared" si="89"/>
        <v/>
      </c>
      <c r="BC168" s="136" t="str">
        <f t="shared" si="90"/>
        <v/>
      </c>
      <c r="BD168" s="136" t="str">
        <f t="shared" si="91"/>
        <v/>
      </c>
      <c r="BE168" s="136" t="str">
        <f t="shared" si="92"/>
        <v/>
      </c>
      <c r="BF168" s="136" t="str">
        <f t="shared" si="93"/>
        <v/>
      </c>
      <c r="BG168" s="136" t="str">
        <f t="shared" si="94"/>
        <v/>
      </c>
      <c r="BH168" s="136" t="str">
        <f t="shared" si="95"/>
        <v/>
      </c>
      <c r="BI168" s="136" t="str">
        <f t="shared" si="96"/>
        <v/>
      </c>
      <c r="BJ168" s="136" t="str">
        <f t="shared" si="97"/>
        <v/>
      </c>
      <c r="BK168" s="136" t="str">
        <f t="shared" si="98"/>
        <v/>
      </c>
      <c r="BL168" s="136" t="str">
        <f t="shared" si="99"/>
        <v/>
      </c>
      <c r="BM168" s="136" t="str">
        <f t="shared" si="100"/>
        <v/>
      </c>
      <c r="BN168" s="136" t="str">
        <f t="shared" si="101"/>
        <v/>
      </c>
      <c r="BO168" s="136" t="str">
        <f t="shared" si="102"/>
        <v/>
      </c>
      <c r="BP168" s="136" t="str">
        <f t="shared" si="103"/>
        <v/>
      </c>
      <c r="BQ168" s="136" t="str">
        <f t="shared" si="104"/>
        <v/>
      </c>
      <c r="BR168" s="136" t="str">
        <f t="shared" si="105"/>
        <v/>
      </c>
      <c r="BS168" s="136" t="str">
        <f t="shared" si="106"/>
        <v/>
      </c>
      <c r="BT168" s="136" t="str">
        <f t="shared" si="107"/>
        <v/>
      </c>
      <c r="BU168" s="136" t="str">
        <f t="shared" si="108"/>
        <v/>
      </c>
      <c r="BV168" s="136" t="str">
        <f t="shared" si="109"/>
        <v/>
      </c>
      <c r="BW168" s="136" t="str">
        <f t="shared" si="110"/>
        <v/>
      </c>
      <c r="BX168" s="136" t="str">
        <f t="shared" si="111"/>
        <v/>
      </c>
      <c r="BY168" s="136" t="str">
        <f t="shared" si="112"/>
        <v/>
      </c>
      <c r="BZ168" s="136" t="str">
        <f t="shared" si="113"/>
        <v/>
      </c>
      <c r="CA168" s="137" t="str">
        <f t="shared" si="114"/>
        <v/>
      </c>
      <c r="CB168" s="135" t="str">
        <f t="shared" si="115"/>
        <v/>
      </c>
      <c r="CC168" s="136" t="str">
        <f t="shared" si="116"/>
        <v/>
      </c>
      <c r="CD168" s="136" t="str">
        <f t="shared" si="117"/>
        <v/>
      </c>
      <c r="CE168" s="136" t="str">
        <f t="shared" si="118"/>
        <v/>
      </c>
      <c r="CF168" s="136" t="str">
        <f t="shared" si="119"/>
        <v/>
      </c>
      <c r="CG168" s="136" t="str">
        <f t="shared" si="120"/>
        <v/>
      </c>
      <c r="CH168" s="136" t="str">
        <f t="shared" si="121"/>
        <v/>
      </c>
      <c r="CI168" s="136" t="str">
        <f t="shared" si="122"/>
        <v/>
      </c>
      <c r="CJ168" s="136" t="str">
        <f t="shared" si="123"/>
        <v/>
      </c>
      <c r="CK168" s="137" t="str">
        <f t="shared" si="124"/>
        <v/>
      </c>
      <c r="CL168" s="135" t="str">
        <f t="shared" si="125"/>
        <v/>
      </c>
      <c r="CM168" s="136" t="str">
        <f t="shared" si="126"/>
        <v/>
      </c>
      <c r="CN168" s="136" t="str">
        <f t="shared" si="127"/>
        <v/>
      </c>
      <c r="CO168" s="137" t="str">
        <f t="shared" si="128"/>
        <v/>
      </c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</row>
    <row r="169" spans="1:106" ht="17.399999999999999" thickTop="1" thickBot="1" x14ac:dyDescent="0.45">
      <c r="A169" s="7">
        <v>164</v>
      </c>
      <c r="B169" s="10"/>
      <c r="C169" s="11"/>
      <c r="D169" s="11"/>
      <c r="E169" s="11"/>
      <c r="F169" s="11"/>
      <c r="G169" s="11"/>
      <c r="H169" s="11"/>
      <c r="I169" s="11"/>
      <c r="J169" s="11"/>
      <c r="K169" s="11"/>
      <c r="L169" s="10"/>
      <c r="M169" s="10"/>
      <c r="N169" s="10"/>
      <c r="O169" s="209" t="str">
        <f xml:space="preserve"> IF(ISBLANK(L169),"",VLOOKUP(L169,ComboValue!$E$3:$I$15,5,FALSE))</f>
        <v/>
      </c>
      <c r="P169" s="10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35" t="str">
        <f xml:space="preserve"> IF(ISBLANK(C169),"",VLOOKUP(C169,ComboValue!$B$2:$C$11,2,FALSE) &amp; ",") &amp; IF(ISBLANK(D169),"",VLOOKUP(D169,ComboValue!$B$2:$C$11,2,FALSE) &amp; ",") &amp; IF(ISBLANK(E169),"",VLOOKUP(E169,ComboValue!$B$2:$C$11,2,FALSE) &amp; ",") &amp; IF(ISBLANK(F169),"",VLOOKUP(F169,ComboValue!$B$2:$C$11,2,FALSE) &amp; ",") &amp; IF(ISBLANK(G169),"",VLOOKUP(G169,ComboValue!$B$2:$C$11,2,FALSE) &amp; ",") &amp; IF(ISBLANK(H169),"",VLOOKUP(H169,ComboValue!$B$2:$C$11,2,FALSE) &amp; ",") &amp; IF(ISBLANK(I169),"",VLOOKUP(I169,ComboValue!$B$2:$C$11,2,FALSE) &amp; ",") &amp; IF(ISBLANK(J169),"",VLOOKUP(J169,ComboValue!$B$2:$C$11,2,FALSE) &amp; ",") &amp; IF(ISBLANK(K169),"",VLOOKUP(K169,ComboValue!$B$2:$C$11,2,FALSE) &amp; ",")</f>
        <v/>
      </c>
      <c r="AV169" s="136" t="str">
        <f t="shared" si="87"/>
        <v>Tous_Nl</v>
      </c>
      <c r="AW169" s="136" t="str">
        <f>IF(ISBLANK(L169),"",VLOOKUP(L169,ComboValue!$E$2:$G$15,3,FALSE))</f>
        <v/>
      </c>
      <c r="AX169" s="136" t="str">
        <f>IF(ISBLANK(M169),"",VLOOKUP(M169,ComboValue!$K$2:$L$5,2,FALSE))</f>
        <v/>
      </c>
      <c r="AY169" s="161" t="str">
        <f>IF(ISBLANK(Q169),"",VLOOKUP(Q169,ComboValue!$N$2:$O$68,2,FALSE) &amp; ",") &amp; IF(ISBLANK(R169),"",VLOOKUP(R169,ComboValue!$N$2:$O$68,2,FALSE) &amp; ",") &amp; IF(ISBLANK(S169),"",VLOOKUP(S169,ComboValue!$N$2:$O$68,2,FALSE) &amp; ",") &amp; IF(ISBLANK(T169),"",VLOOKUP(T169,ComboValue!$N$2:$O$68,2,FALSE) &amp; ",") &amp; IF(ISBLANK(U169),"",VLOOKUP(U169,ComboValue!$N$2:$O$68,2,FALSE) &amp; ",") &amp; IF(ISBLANK(V169),"",VLOOKUP(V169,ComboValue!$N$2:$O$68,2,FALSE) &amp; ",") &amp; IF(ISBLANK(W169),"",VLOOKUP(W169,ComboValue!$N$2:$O$68,2,FALSE) &amp; ",") &amp; IF(ISBLANK(X169),"",VLOOKUP(X169,ComboValue!$N$2:$O$68,2,FALSE) &amp; ",") &amp; IF(ISBLANK(Y169),"",VLOOKUP(Y169,ComboValue!$N$2:$O$68,2,FALSE) &amp; ",") &amp; IF(ISBLANK(Z169),"",VLOOKUP(Z169,ComboValue!$N$2:$O$68,2,FALSE) &amp; ",") &amp; IF(ISBLANK(AA169),"",VLOOKUP(AA169,ComboValue!$N$2:$O$68,2,FALSE) &amp; ",") &amp; IF(ISBLANK(AB169),"",VLOOKUP(AB169,ComboValue!$N$2:$O$68,2,FALSE) &amp; ",") &amp; IF(ISBLANK(AC169),"",VLOOKUP(AC169,ComboValue!$N$2:$O$68,2,FALSE) &amp; ",") &amp; IF(ISBLANK(AD169),"",VLOOKUP(AD169,ComboValue!$N$2:$O$68,2,FALSE) &amp; ",") &amp; IF(ISBLANK(AE169),"",VLOOKUP(AE169,ComboValue!$N$2:$O$68,2,FALSE) &amp; ",") &amp; IF(ISBLANK(AF169),"",VLOOKUP(AF169,ComboValue!$N$2:$O$68,2,FALSE) &amp; ",") &amp; IF(ISBLANK(AG169),"",VLOOKUP(AG169,ComboValue!$N$2:$O$68,2,FALSE) &amp; ",") &amp; IF(ISBLANK(AH169),"",VLOOKUP(AH169,ComboValue!$N$2:$O$68,2,FALSE) &amp; ",") &amp; IF(ISBLANK(AI169),"",VLOOKUP(AI169,ComboValue!$N$2:$O$68,2,FALSE) &amp; ",") &amp; IF(ISBLANK(AJ169),"",VLOOKUP(AJ169,ComboValue!$N$2:$O$68,2,FALSE) &amp; ",") &amp; IF(ISBLANK(AK169),"",VLOOKUP(AK169,ComboValue!$N$2:$O$68,2,FALSE) &amp; ",") &amp; IF(ISBLANK(AL169),"",VLOOKUP(AL169,ComboValue!$N$2:$O$68,2,FALSE) &amp; ",") &amp; IF(ISBLANK(AM169),"",VLOOKUP(AM169,ComboValue!$N$2:$O$68,2,FALSE) &amp; ",") &amp; IF(ISBLANK(AN169),"",VLOOKUP(AN169,ComboValue!$N$2:$O$68,2,FALSE) &amp; ",") &amp; IF(ISBLANK(AO169),"",VLOOKUP(AO169,ComboValue!$N$2:$O$68,2,FALSE) &amp; ",") &amp; IF(ISBLANK(AP169),"",VLOOKUP(AP169,ComboValue!$N$2:$O$68,2,FALSE) &amp; ",") &amp; IF(ISBLANK(AQ169),"",VLOOKUP(AQ169,ComboValue!$N$2:$O$68,2,FALSE) &amp; ",") &amp; IF(ISBLANK(AR169),"",VLOOKUP(AR169,ComboValue!$N$2:$O$68,2,FALSE) &amp; ",") &amp; IF(ISBLANK(AS169),"",VLOOKUP(AS169,ComboValue!$N$2:$O$68,2,FALSE) &amp; ",") &amp; IF(ISBLANK(AT169),"",VLOOKUP(AT169,ComboValue!$N$2:$O$68,2,FALSE) &amp; ",")</f>
        <v/>
      </c>
      <c r="AZ169" s="162" t="str">
        <f t="shared" si="88"/>
        <v/>
      </c>
      <c r="BA169" s="120"/>
      <c r="BB169" s="135" t="str">
        <f t="shared" si="89"/>
        <v/>
      </c>
      <c r="BC169" s="136" t="str">
        <f t="shared" si="90"/>
        <v/>
      </c>
      <c r="BD169" s="136" t="str">
        <f t="shared" si="91"/>
        <v/>
      </c>
      <c r="BE169" s="136" t="str">
        <f t="shared" si="92"/>
        <v/>
      </c>
      <c r="BF169" s="136" t="str">
        <f t="shared" si="93"/>
        <v/>
      </c>
      <c r="BG169" s="136" t="str">
        <f t="shared" si="94"/>
        <v/>
      </c>
      <c r="BH169" s="136" t="str">
        <f t="shared" si="95"/>
        <v/>
      </c>
      <c r="BI169" s="136" t="str">
        <f t="shared" si="96"/>
        <v/>
      </c>
      <c r="BJ169" s="136" t="str">
        <f t="shared" si="97"/>
        <v/>
      </c>
      <c r="BK169" s="136" t="str">
        <f t="shared" si="98"/>
        <v/>
      </c>
      <c r="BL169" s="136" t="str">
        <f t="shared" si="99"/>
        <v/>
      </c>
      <c r="BM169" s="136" t="str">
        <f t="shared" si="100"/>
        <v/>
      </c>
      <c r="BN169" s="136" t="str">
        <f t="shared" si="101"/>
        <v/>
      </c>
      <c r="BO169" s="136" t="str">
        <f t="shared" si="102"/>
        <v/>
      </c>
      <c r="BP169" s="136" t="str">
        <f t="shared" si="103"/>
        <v/>
      </c>
      <c r="BQ169" s="136" t="str">
        <f t="shared" si="104"/>
        <v/>
      </c>
      <c r="BR169" s="136" t="str">
        <f t="shared" si="105"/>
        <v/>
      </c>
      <c r="BS169" s="136" t="str">
        <f t="shared" si="106"/>
        <v/>
      </c>
      <c r="BT169" s="136" t="str">
        <f t="shared" si="107"/>
        <v/>
      </c>
      <c r="BU169" s="136" t="str">
        <f t="shared" si="108"/>
        <v/>
      </c>
      <c r="BV169" s="136" t="str">
        <f t="shared" si="109"/>
        <v/>
      </c>
      <c r="BW169" s="136" t="str">
        <f t="shared" si="110"/>
        <v/>
      </c>
      <c r="BX169" s="136" t="str">
        <f t="shared" si="111"/>
        <v/>
      </c>
      <c r="BY169" s="136" t="str">
        <f t="shared" si="112"/>
        <v/>
      </c>
      <c r="BZ169" s="136" t="str">
        <f t="shared" si="113"/>
        <v/>
      </c>
      <c r="CA169" s="137" t="str">
        <f t="shared" si="114"/>
        <v/>
      </c>
      <c r="CB169" s="135" t="str">
        <f t="shared" si="115"/>
        <v/>
      </c>
      <c r="CC169" s="136" t="str">
        <f t="shared" si="116"/>
        <v/>
      </c>
      <c r="CD169" s="136" t="str">
        <f t="shared" si="117"/>
        <v/>
      </c>
      <c r="CE169" s="136" t="str">
        <f t="shared" si="118"/>
        <v/>
      </c>
      <c r="CF169" s="136" t="str">
        <f t="shared" si="119"/>
        <v/>
      </c>
      <c r="CG169" s="136" t="str">
        <f t="shared" si="120"/>
        <v/>
      </c>
      <c r="CH169" s="136" t="str">
        <f t="shared" si="121"/>
        <v/>
      </c>
      <c r="CI169" s="136" t="str">
        <f t="shared" si="122"/>
        <v/>
      </c>
      <c r="CJ169" s="136" t="str">
        <f t="shared" si="123"/>
        <v/>
      </c>
      <c r="CK169" s="137" t="str">
        <f t="shared" si="124"/>
        <v/>
      </c>
      <c r="CL169" s="135" t="str">
        <f t="shared" si="125"/>
        <v/>
      </c>
      <c r="CM169" s="136" t="str">
        <f t="shared" si="126"/>
        <v/>
      </c>
      <c r="CN169" s="136" t="str">
        <f t="shared" si="127"/>
        <v/>
      </c>
      <c r="CO169" s="137" t="str">
        <f t="shared" si="128"/>
        <v/>
      </c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</row>
    <row r="170" spans="1:106" ht="17.399999999999999" thickTop="1" thickBot="1" x14ac:dyDescent="0.45">
      <c r="A170" s="7">
        <v>165</v>
      </c>
      <c r="B170" s="10"/>
      <c r="C170" s="11"/>
      <c r="D170" s="11"/>
      <c r="E170" s="11"/>
      <c r="F170" s="11"/>
      <c r="G170" s="11"/>
      <c r="H170" s="11"/>
      <c r="I170" s="11"/>
      <c r="J170" s="11"/>
      <c r="K170" s="11"/>
      <c r="L170" s="10"/>
      <c r="M170" s="10"/>
      <c r="N170" s="10"/>
      <c r="O170" s="209" t="str">
        <f xml:space="preserve"> IF(ISBLANK(L170),"",VLOOKUP(L170,ComboValue!$E$3:$I$15,5,FALSE))</f>
        <v/>
      </c>
      <c r="P170" s="10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35" t="str">
        <f xml:space="preserve"> IF(ISBLANK(C170),"",VLOOKUP(C170,ComboValue!$B$2:$C$11,2,FALSE) &amp; ",") &amp; IF(ISBLANK(D170),"",VLOOKUP(D170,ComboValue!$B$2:$C$11,2,FALSE) &amp; ",") &amp; IF(ISBLANK(E170),"",VLOOKUP(E170,ComboValue!$B$2:$C$11,2,FALSE) &amp; ",") &amp; IF(ISBLANK(F170),"",VLOOKUP(F170,ComboValue!$B$2:$C$11,2,FALSE) &amp; ",") &amp; IF(ISBLANK(G170),"",VLOOKUP(G170,ComboValue!$B$2:$C$11,2,FALSE) &amp; ",") &amp; IF(ISBLANK(H170),"",VLOOKUP(H170,ComboValue!$B$2:$C$11,2,FALSE) &amp; ",") &amp; IF(ISBLANK(I170),"",VLOOKUP(I170,ComboValue!$B$2:$C$11,2,FALSE) &amp; ",") &amp; IF(ISBLANK(J170),"",VLOOKUP(J170,ComboValue!$B$2:$C$11,2,FALSE) &amp; ",") &amp; IF(ISBLANK(K170),"",VLOOKUP(K170,ComboValue!$B$2:$C$11,2,FALSE) &amp; ",")</f>
        <v/>
      </c>
      <c r="AV170" s="136" t="str">
        <f t="shared" si="87"/>
        <v>Tous_Nl</v>
      </c>
      <c r="AW170" s="136" t="str">
        <f>IF(ISBLANK(L170),"",VLOOKUP(L170,ComboValue!$E$2:$G$15,3,FALSE))</f>
        <v/>
      </c>
      <c r="AX170" s="136" t="str">
        <f>IF(ISBLANK(M170),"",VLOOKUP(M170,ComboValue!$K$2:$L$5,2,FALSE))</f>
        <v/>
      </c>
      <c r="AY170" s="161" t="str">
        <f>IF(ISBLANK(Q170),"",VLOOKUP(Q170,ComboValue!$N$2:$O$68,2,FALSE) &amp; ",") &amp; IF(ISBLANK(R170),"",VLOOKUP(R170,ComboValue!$N$2:$O$68,2,FALSE) &amp; ",") &amp; IF(ISBLANK(S170),"",VLOOKUP(S170,ComboValue!$N$2:$O$68,2,FALSE) &amp; ",") &amp; IF(ISBLANK(T170),"",VLOOKUP(T170,ComboValue!$N$2:$O$68,2,FALSE) &amp; ",") &amp; IF(ISBLANK(U170),"",VLOOKUP(U170,ComboValue!$N$2:$O$68,2,FALSE) &amp; ",") &amp; IF(ISBLANK(V170),"",VLOOKUP(V170,ComboValue!$N$2:$O$68,2,FALSE) &amp; ",") &amp; IF(ISBLANK(W170),"",VLOOKUP(W170,ComboValue!$N$2:$O$68,2,FALSE) &amp; ",") &amp; IF(ISBLANK(X170),"",VLOOKUP(X170,ComboValue!$N$2:$O$68,2,FALSE) &amp; ",") &amp; IF(ISBLANK(Y170),"",VLOOKUP(Y170,ComboValue!$N$2:$O$68,2,FALSE) &amp; ",") &amp; IF(ISBLANK(Z170),"",VLOOKUP(Z170,ComboValue!$N$2:$O$68,2,FALSE) &amp; ",") &amp; IF(ISBLANK(AA170),"",VLOOKUP(AA170,ComboValue!$N$2:$O$68,2,FALSE) &amp; ",") &amp; IF(ISBLANK(AB170),"",VLOOKUP(AB170,ComboValue!$N$2:$O$68,2,FALSE) &amp; ",") &amp; IF(ISBLANK(AC170),"",VLOOKUP(AC170,ComboValue!$N$2:$O$68,2,FALSE) &amp; ",") &amp; IF(ISBLANK(AD170),"",VLOOKUP(AD170,ComboValue!$N$2:$O$68,2,FALSE) &amp; ",") &amp; IF(ISBLANK(AE170),"",VLOOKUP(AE170,ComboValue!$N$2:$O$68,2,FALSE) &amp; ",") &amp; IF(ISBLANK(AF170),"",VLOOKUP(AF170,ComboValue!$N$2:$O$68,2,FALSE) &amp; ",") &amp; IF(ISBLANK(AG170),"",VLOOKUP(AG170,ComboValue!$N$2:$O$68,2,FALSE) &amp; ",") &amp; IF(ISBLANK(AH170),"",VLOOKUP(AH170,ComboValue!$N$2:$O$68,2,FALSE) &amp; ",") &amp; IF(ISBLANK(AI170),"",VLOOKUP(AI170,ComboValue!$N$2:$O$68,2,FALSE) &amp; ",") &amp; IF(ISBLANK(AJ170),"",VLOOKUP(AJ170,ComboValue!$N$2:$O$68,2,FALSE) &amp; ",") &amp; IF(ISBLANK(AK170),"",VLOOKUP(AK170,ComboValue!$N$2:$O$68,2,FALSE) &amp; ",") &amp; IF(ISBLANK(AL170),"",VLOOKUP(AL170,ComboValue!$N$2:$O$68,2,FALSE) &amp; ",") &amp; IF(ISBLANK(AM170),"",VLOOKUP(AM170,ComboValue!$N$2:$O$68,2,FALSE) &amp; ",") &amp; IF(ISBLANK(AN170),"",VLOOKUP(AN170,ComboValue!$N$2:$O$68,2,FALSE) &amp; ",") &amp; IF(ISBLANK(AO170),"",VLOOKUP(AO170,ComboValue!$N$2:$O$68,2,FALSE) &amp; ",") &amp; IF(ISBLANK(AP170),"",VLOOKUP(AP170,ComboValue!$N$2:$O$68,2,FALSE) &amp; ",") &amp; IF(ISBLANK(AQ170),"",VLOOKUP(AQ170,ComboValue!$N$2:$O$68,2,FALSE) &amp; ",") &amp; IF(ISBLANK(AR170),"",VLOOKUP(AR170,ComboValue!$N$2:$O$68,2,FALSE) &amp; ",") &amp; IF(ISBLANK(AS170),"",VLOOKUP(AS170,ComboValue!$N$2:$O$68,2,FALSE) &amp; ",") &amp; IF(ISBLANK(AT170),"",VLOOKUP(AT170,ComboValue!$N$2:$O$68,2,FALSE) &amp; ",")</f>
        <v/>
      </c>
      <c r="AZ170" s="162" t="str">
        <f t="shared" si="88"/>
        <v/>
      </c>
      <c r="BA170" s="120"/>
      <c r="BB170" s="135" t="str">
        <f t="shared" si="89"/>
        <v/>
      </c>
      <c r="BC170" s="136" t="str">
        <f t="shared" si="90"/>
        <v/>
      </c>
      <c r="BD170" s="136" t="str">
        <f t="shared" si="91"/>
        <v/>
      </c>
      <c r="BE170" s="136" t="str">
        <f t="shared" si="92"/>
        <v/>
      </c>
      <c r="BF170" s="136" t="str">
        <f t="shared" si="93"/>
        <v/>
      </c>
      <c r="BG170" s="136" t="str">
        <f t="shared" si="94"/>
        <v/>
      </c>
      <c r="BH170" s="136" t="str">
        <f t="shared" si="95"/>
        <v/>
      </c>
      <c r="BI170" s="136" t="str">
        <f t="shared" si="96"/>
        <v/>
      </c>
      <c r="BJ170" s="136" t="str">
        <f t="shared" si="97"/>
        <v/>
      </c>
      <c r="BK170" s="136" t="str">
        <f t="shared" si="98"/>
        <v/>
      </c>
      <c r="BL170" s="136" t="str">
        <f t="shared" si="99"/>
        <v/>
      </c>
      <c r="BM170" s="136" t="str">
        <f t="shared" si="100"/>
        <v/>
      </c>
      <c r="BN170" s="136" t="str">
        <f t="shared" si="101"/>
        <v/>
      </c>
      <c r="BO170" s="136" t="str">
        <f t="shared" si="102"/>
        <v/>
      </c>
      <c r="BP170" s="136" t="str">
        <f t="shared" si="103"/>
        <v/>
      </c>
      <c r="BQ170" s="136" t="str">
        <f t="shared" si="104"/>
        <v/>
      </c>
      <c r="BR170" s="136" t="str">
        <f t="shared" si="105"/>
        <v/>
      </c>
      <c r="BS170" s="136" t="str">
        <f t="shared" si="106"/>
        <v/>
      </c>
      <c r="BT170" s="136" t="str">
        <f t="shared" si="107"/>
        <v/>
      </c>
      <c r="BU170" s="136" t="str">
        <f t="shared" si="108"/>
        <v/>
      </c>
      <c r="BV170" s="136" t="str">
        <f t="shared" si="109"/>
        <v/>
      </c>
      <c r="BW170" s="136" t="str">
        <f t="shared" si="110"/>
        <v/>
      </c>
      <c r="BX170" s="136" t="str">
        <f t="shared" si="111"/>
        <v/>
      </c>
      <c r="BY170" s="136" t="str">
        <f t="shared" si="112"/>
        <v/>
      </c>
      <c r="BZ170" s="136" t="str">
        <f t="shared" si="113"/>
        <v/>
      </c>
      <c r="CA170" s="137" t="str">
        <f t="shared" si="114"/>
        <v/>
      </c>
      <c r="CB170" s="135" t="str">
        <f t="shared" si="115"/>
        <v/>
      </c>
      <c r="CC170" s="136" t="str">
        <f t="shared" si="116"/>
        <v/>
      </c>
      <c r="CD170" s="136" t="str">
        <f t="shared" si="117"/>
        <v/>
      </c>
      <c r="CE170" s="136" t="str">
        <f t="shared" si="118"/>
        <v/>
      </c>
      <c r="CF170" s="136" t="str">
        <f t="shared" si="119"/>
        <v/>
      </c>
      <c r="CG170" s="136" t="str">
        <f t="shared" si="120"/>
        <v/>
      </c>
      <c r="CH170" s="136" t="str">
        <f t="shared" si="121"/>
        <v/>
      </c>
      <c r="CI170" s="136" t="str">
        <f t="shared" si="122"/>
        <v/>
      </c>
      <c r="CJ170" s="136" t="str">
        <f t="shared" si="123"/>
        <v/>
      </c>
      <c r="CK170" s="137" t="str">
        <f t="shared" si="124"/>
        <v/>
      </c>
      <c r="CL170" s="135" t="str">
        <f t="shared" si="125"/>
        <v/>
      </c>
      <c r="CM170" s="136" t="str">
        <f t="shared" si="126"/>
        <v/>
      </c>
      <c r="CN170" s="136" t="str">
        <f t="shared" si="127"/>
        <v/>
      </c>
      <c r="CO170" s="137" t="str">
        <f t="shared" si="128"/>
        <v/>
      </c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</row>
    <row r="171" spans="1:106" ht="17.399999999999999" thickTop="1" thickBot="1" x14ac:dyDescent="0.45">
      <c r="A171" s="7">
        <v>166</v>
      </c>
      <c r="B171" s="10"/>
      <c r="C171" s="11"/>
      <c r="D171" s="11"/>
      <c r="E171" s="11"/>
      <c r="F171" s="11"/>
      <c r="G171" s="11"/>
      <c r="H171" s="11"/>
      <c r="I171" s="11"/>
      <c r="J171" s="11"/>
      <c r="K171" s="11"/>
      <c r="L171" s="10"/>
      <c r="M171" s="10"/>
      <c r="N171" s="10"/>
      <c r="O171" s="209" t="str">
        <f xml:space="preserve"> IF(ISBLANK(L171),"",VLOOKUP(L171,ComboValue!$E$3:$I$15,5,FALSE))</f>
        <v/>
      </c>
      <c r="P171" s="10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35" t="str">
        <f xml:space="preserve"> IF(ISBLANK(C171),"",VLOOKUP(C171,ComboValue!$B$2:$C$11,2,FALSE) &amp; ",") &amp; IF(ISBLANK(D171),"",VLOOKUP(D171,ComboValue!$B$2:$C$11,2,FALSE) &amp; ",") &amp; IF(ISBLANK(E171),"",VLOOKUP(E171,ComboValue!$B$2:$C$11,2,FALSE) &amp; ",") &amp; IF(ISBLANK(F171),"",VLOOKUP(F171,ComboValue!$B$2:$C$11,2,FALSE) &amp; ",") &amp; IF(ISBLANK(G171),"",VLOOKUP(G171,ComboValue!$B$2:$C$11,2,FALSE) &amp; ",") &amp; IF(ISBLANK(H171),"",VLOOKUP(H171,ComboValue!$B$2:$C$11,2,FALSE) &amp; ",") &amp; IF(ISBLANK(I171),"",VLOOKUP(I171,ComboValue!$B$2:$C$11,2,FALSE) &amp; ",") &amp; IF(ISBLANK(J171),"",VLOOKUP(J171,ComboValue!$B$2:$C$11,2,FALSE) &amp; ",") &amp; IF(ISBLANK(K171),"",VLOOKUP(K171,ComboValue!$B$2:$C$11,2,FALSE) &amp; ",")</f>
        <v/>
      </c>
      <c r="AV171" s="136" t="str">
        <f t="shared" si="87"/>
        <v>Tous_Nl</v>
      </c>
      <c r="AW171" s="136" t="str">
        <f>IF(ISBLANK(L171),"",VLOOKUP(L171,ComboValue!$E$2:$G$15,3,FALSE))</f>
        <v/>
      </c>
      <c r="AX171" s="136" t="str">
        <f>IF(ISBLANK(M171),"",VLOOKUP(M171,ComboValue!$K$2:$L$5,2,FALSE))</f>
        <v/>
      </c>
      <c r="AY171" s="161" t="str">
        <f>IF(ISBLANK(Q171),"",VLOOKUP(Q171,ComboValue!$N$2:$O$68,2,FALSE) &amp; ",") &amp; IF(ISBLANK(R171),"",VLOOKUP(R171,ComboValue!$N$2:$O$68,2,FALSE) &amp; ",") &amp; IF(ISBLANK(S171),"",VLOOKUP(S171,ComboValue!$N$2:$O$68,2,FALSE) &amp; ",") &amp; IF(ISBLANK(T171),"",VLOOKUP(T171,ComboValue!$N$2:$O$68,2,FALSE) &amp; ",") &amp; IF(ISBLANK(U171),"",VLOOKUP(U171,ComboValue!$N$2:$O$68,2,FALSE) &amp; ",") &amp; IF(ISBLANK(V171),"",VLOOKUP(V171,ComboValue!$N$2:$O$68,2,FALSE) &amp; ",") &amp; IF(ISBLANK(W171),"",VLOOKUP(W171,ComboValue!$N$2:$O$68,2,FALSE) &amp; ",") &amp; IF(ISBLANK(X171),"",VLOOKUP(X171,ComboValue!$N$2:$O$68,2,FALSE) &amp; ",") &amp; IF(ISBLANK(Y171),"",VLOOKUP(Y171,ComboValue!$N$2:$O$68,2,FALSE) &amp; ",") &amp; IF(ISBLANK(Z171),"",VLOOKUP(Z171,ComboValue!$N$2:$O$68,2,FALSE) &amp; ",") &amp; IF(ISBLANK(AA171),"",VLOOKUP(AA171,ComboValue!$N$2:$O$68,2,FALSE) &amp; ",") &amp; IF(ISBLANK(AB171),"",VLOOKUP(AB171,ComboValue!$N$2:$O$68,2,FALSE) &amp; ",") &amp; IF(ISBLANK(AC171),"",VLOOKUP(AC171,ComboValue!$N$2:$O$68,2,FALSE) &amp; ",") &amp; IF(ISBLANK(AD171),"",VLOOKUP(AD171,ComboValue!$N$2:$O$68,2,FALSE) &amp; ",") &amp; IF(ISBLANK(AE171),"",VLOOKUP(AE171,ComboValue!$N$2:$O$68,2,FALSE) &amp; ",") &amp; IF(ISBLANK(AF171),"",VLOOKUP(AF171,ComboValue!$N$2:$O$68,2,FALSE) &amp; ",") &amp; IF(ISBLANK(AG171),"",VLOOKUP(AG171,ComboValue!$N$2:$O$68,2,FALSE) &amp; ",") &amp; IF(ISBLANK(AH171),"",VLOOKUP(AH171,ComboValue!$N$2:$O$68,2,FALSE) &amp; ",") &amp; IF(ISBLANK(AI171),"",VLOOKUP(AI171,ComboValue!$N$2:$O$68,2,FALSE) &amp; ",") &amp; IF(ISBLANK(AJ171),"",VLOOKUP(AJ171,ComboValue!$N$2:$O$68,2,FALSE) &amp; ",") &amp; IF(ISBLANK(AK171),"",VLOOKUP(AK171,ComboValue!$N$2:$O$68,2,FALSE) &amp; ",") &amp; IF(ISBLANK(AL171),"",VLOOKUP(AL171,ComboValue!$N$2:$O$68,2,FALSE) &amp; ",") &amp; IF(ISBLANK(AM171),"",VLOOKUP(AM171,ComboValue!$N$2:$O$68,2,FALSE) &amp; ",") &amp; IF(ISBLANK(AN171),"",VLOOKUP(AN171,ComboValue!$N$2:$O$68,2,FALSE) &amp; ",") &amp; IF(ISBLANK(AO171),"",VLOOKUP(AO171,ComboValue!$N$2:$O$68,2,FALSE) &amp; ",") &amp; IF(ISBLANK(AP171),"",VLOOKUP(AP171,ComboValue!$N$2:$O$68,2,FALSE) &amp; ",") &amp; IF(ISBLANK(AQ171),"",VLOOKUP(AQ171,ComboValue!$N$2:$O$68,2,FALSE) &amp; ",") &amp; IF(ISBLANK(AR171),"",VLOOKUP(AR171,ComboValue!$N$2:$O$68,2,FALSE) &amp; ",") &amp; IF(ISBLANK(AS171),"",VLOOKUP(AS171,ComboValue!$N$2:$O$68,2,FALSE) &amp; ",") &amp; IF(ISBLANK(AT171),"",VLOOKUP(AT171,ComboValue!$N$2:$O$68,2,FALSE) &amp; ",")</f>
        <v/>
      </c>
      <c r="AZ171" s="162" t="str">
        <f t="shared" si="88"/>
        <v/>
      </c>
      <c r="BA171" s="120"/>
      <c r="BB171" s="135" t="str">
        <f t="shared" si="89"/>
        <v/>
      </c>
      <c r="BC171" s="136" t="str">
        <f t="shared" si="90"/>
        <v/>
      </c>
      <c r="BD171" s="136" t="str">
        <f t="shared" si="91"/>
        <v/>
      </c>
      <c r="BE171" s="136" t="str">
        <f t="shared" si="92"/>
        <v/>
      </c>
      <c r="BF171" s="136" t="str">
        <f t="shared" si="93"/>
        <v/>
      </c>
      <c r="BG171" s="136" t="str">
        <f t="shared" si="94"/>
        <v/>
      </c>
      <c r="BH171" s="136" t="str">
        <f t="shared" si="95"/>
        <v/>
      </c>
      <c r="BI171" s="136" t="str">
        <f t="shared" si="96"/>
        <v/>
      </c>
      <c r="BJ171" s="136" t="str">
        <f t="shared" si="97"/>
        <v/>
      </c>
      <c r="BK171" s="136" t="str">
        <f t="shared" si="98"/>
        <v/>
      </c>
      <c r="BL171" s="136" t="str">
        <f t="shared" si="99"/>
        <v/>
      </c>
      <c r="BM171" s="136" t="str">
        <f t="shared" si="100"/>
        <v/>
      </c>
      <c r="BN171" s="136" t="str">
        <f t="shared" si="101"/>
        <v/>
      </c>
      <c r="BO171" s="136" t="str">
        <f t="shared" si="102"/>
        <v/>
      </c>
      <c r="BP171" s="136" t="str">
        <f t="shared" si="103"/>
        <v/>
      </c>
      <c r="BQ171" s="136" t="str">
        <f t="shared" si="104"/>
        <v/>
      </c>
      <c r="BR171" s="136" t="str">
        <f t="shared" si="105"/>
        <v/>
      </c>
      <c r="BS171" s="136" t="str">
        <f t="shared" si="106"/>
        <v/>
      </c>
      <c r="BT171" s="136" t="str">
        <f t="shared" si="107"/>
        <v/>
      </c>
      <c r="BU171" s="136" t="str">
        <f t="shared" si="108"/>
        <v/>
      </c>
      <c r="BV171" s="136" t="str">
        <f t="shared" si="109"/>
        <v/>
      </c>
      <c r="BW171" s="136" t="str">
        <f t="shared" si="110"/>
        <v/>
      </c>
      <c r="BX171" s="136" t="str">
        <f t="shared" si="111"/>
        <v/>
      </c>
      <c r="BY171" s="136" t="str">
        <f t="shared" si="112"/>
        <v/>
      </c>
      <c r="BZ171" s="136" t="str">
        <f t="shared" si="113"/>
        <v/>
      </c>
      <c r="CA171" s="137" t="str">
        <f t="shared" si="114"/>
        <v/>
      </c>
      <c r="CB171" s="135" t="str">
        <f t="shared" si="115"/>
        <v/>
      </c>
      <c r="CC171" s="136" t="str">
        <f t="shared" si="116"/>
        <v/>
      </c>
      <c r="CD171" s="136" t="str">
        <f t="shared" si="117"/>
        <v/>
      </c>
      <c r="CE171" s="136" t="str">
        <f t="shared" si="118"/>
        <v/>
      </c>
      <c r="CF171" s="136" t="str">
        <f t="shared" si="119"/>
        <v/>
      </c>
      <c r="CG171" s="136" t="str">
        <f t="shared" si="120"/>
        <v/>
      </c>
      <c r="CH171" s="136" t="str">
        <f t="shared" si="121"/>
        <v/>
      </c>
      <c r="CI171" s="136" t="str">
        <f t="shared" si="122"/>
        <v/>
      </c>
      <c r="CJ171" s="136" t="str">
        <f t="shared" si="123"/>
        <v/>
      </c>
      <c r="CK171" s="137" t="str">
        <f t="shared" si="124"/>
        <v/>
      </c>
      <c r="CL171" s="135" t="str">
        <f t="shared" si="125"/>
        <v/>
      </c>
      <c r="CM171" s="136" t="str">
        <f t="shared" si="126"/>
        <v/>
      </c>
      <c r="CN171" s="136" t="str">
        <f t="shared" si="127"/>
        <v/>
      </c>
      <c r="CO171" s="137" t="str">
        <f t="shared" si="128"/>
        <v/>
      </c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</row>
    <row r="172" spans="1:106" ht="17.399999999999999" thickTop="1" thickBot="1" x14ac:dyDescent="0.45">
      <c r="A172" s="7">
        <v>167</v>
      </c>
      <c r="B172" s="10"/>
      <c r="C172" s="11"/>
      <c r="D172" s="11"/>
      <c r="E172" s="11"/>
      <c r="F172" s="11"/>
      <c r="G172" s="11"/>
      <c r="H172" s="11"/>
      <c r="I172" s="11"/>
      <c r="J172" s="11"/>
      <c r="K172" s="11"/>
      <c r="L172" s="10"/>
      <c r="M172" s="10"/>
      <c r="N172" s="10"/>
      <c r="O172" s="209" t="str">
        <f xml:space="preserve"> IF(ISBLANK(L172),"",VLOOKUP(L172,ComboValue!$E$3:$I$15,5,FALSE))</f>
        <v/>
      </c>
      <c r="P172" s="10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35" t="str">
        <f xml:space="preserve"> IF(ISBLANK(C172),"",VLOOKUP(C172,ComboValue!$B$2:$C$11,2,FALSE) &amp; ",") &amp; IF(ISBLANK(D172),"",VLOOKUP(D172,ComboValue!$B$2:$C$11,2,FALSE) &amp; ",") &amp; IF(ISBLANK(E172),"",VLOOKUP(E172,ComboValue!$B$2:$C$11,2,FALSE) &amp; ",") &amp; IF(ISBLANK(F172),"",VLOOKUP(F172,ComboValue!$B$2:$C$11,2,FALSE) &amp; ",") &amp; IF(ISBLANK(G172),"",VLOOKUP(G172,ComboValue!$B$2:$C$11,2,FALSE) &amp; ",") &amp; IF(ISBLANK(H172),"",VLOOKUP(H172,ComboValue!$B$2:$C$11,2,FALSE) &amp; ",") &amp; IF(ISBLANK(I172),"",VLOOKUP(I172,ComboValue!$B$2:$C$11,2,FALSE) &amp; ",") &amp; IF(ISBLANK(J172),"",VLOOKUP(J172,ComboValue!$B$2:$C$11,2,FALSE) &amp; ",") &amp; IF(ISBLANK(K172),"",VLOOKUP(K172,ComboValue!$B$2:$C$11,2,FALSE) &amp; ",")</f>
        <v/>
      </c>
      <c r="AV172" s="136" t="str">
        <f t="shared" si="87"/>
        <v>Tous_Nl</v>
      </c>
      <c r="AW172" s="136" t="str">
        <f>IF(ISBLANK(L172),"",VLOOKUP(L172,ComboValue!$E$2:$G$15,3,FALSE))</f>
        <v/>
      </c>
      <c r="AX172" s="136" t="str">
        <f>IF(ISBLANK(M172),"",VLOOKUP(M172,ComboValue!$K$2:$L$5,2,FALSE))</f>
        <v/>
      </c>
      <c r="AY172" s="161" t="str">
        <f>IF(ISBLANK(Q172),"",VLOOKUP(Q172,ComboValue!$N$2:$O$68,2,FALSE) &amp; ",") &amp; IF(ISBLANK(R172),"",VLOOKUP(R172,ComboValue!$N$2:$O$68,2,FALSE) &amp; ",") &amp; IF(ISBLANK(S172),"",VLOOKUP(S172,ComboValue!$N$2:$O$68,2,FALSE) &amp; ",") &amp; IF(ISBLANK(T172),"",VLOOKUP(T172,ComboValue!$N$2:$O$68,2,FALSE) &amp; ",") &amp; IF(ISBLANK(U172),"",VLOOKUP(U172,ComboValue!$N$2:$O$68,2,FALSE) &amp; ",") &amp; IF(ISBLANK(V172),"",VLOOKUP(V172,ComboValue!$N$2:$O$68,2,FALSE) &amp; ",") &amp; IF(ISBLANK(W172),"",VLOOKUP(W172,ComboValue!$N$2:$O$68,2,FALSE) &amp; ",") &amp; IF(ISBLANK(X172),"",VLOOKUP(X172,ComboValue!$N$2:$O$68,2,FALSE) &amp; ",") &amp; IF(ISBLANK(Y172),"",VLOOKUP(Y172,ComboValue!$N$2:$O$68,2,FALSE) &amp; ",") &amp; IF(ISBLANK(Z172),"",VLOOKUP(Z172,ComboValue!$N$2:$O$68,2,FALSE) &amp; ",") &amp; IF(ISBLANK(AA172),"",VLOOKUP(AA172,ComboValue!$N$2:$O$68,2,FALSE) &amp; ",") &amp; IF(ISBLANK(AB172),"",VLOOKUP(AB172,ComboValue!$N$2:$O$68,2,FALSE) &amp; ",") &amp; IF(ISBLANK(AC172),"",VLOOKUP(AC172,ComboValue!$N$2:$O$68,2,FALSE) &amp; ",") &amp; IF(ISBLANK(AD172),"",VLOOKUP(AD172,ComboValue!$N$2:$O$68,2,FALSE) &amp; ",") &amp; IF(ISBLANK(AE172),"",VLOOKUP(AE172,ComboValue!$N$2:$O$68,2,FALSE) &amp; ",") &amp; IF(ISBLANK(AF172),"",VLOOKUP(AF172,ComboValue!$N$2:$O$68,2,FALSE) &amp; ",") &amp; IF(ISBLANK(AG172),"",VLOOKUP(AG172,ComboValue!$N$2:$O$68,2,FALSE) &amp; ",") &amp; IF(ISBLANK(AH172),"",VLOOKUP(AH172,ComboValue!$N$2:$O$68,2,FALSE) &amp; ",") &amp; IF(ISBLANK(AI172),"",VLOOKUP(AI172,ComboValue!$N$2:$O$68,2,FALSE) &amp; ",") &amp; IF(ISBLANK(AJ172),"",VLOOKUP(AJ172,ComboValue!$N$2:$O$68,2,FALSE) &amp; ",") &amp; IF(ISBLANK(AK172),"",VLOOKUP(AK172,ComboValue!$N$2:$O$68,2,FALSE) &amp; ",") &amp; IF(ISBLANK(AL172),"",VLOOKUP(AL172,ComboValue!$N$2:$O$68,2,FALSE) &amp; ",") &amp; IF(ISBLANK(AM172),"",VLOOKUP(AM172,ComboValue!$N$2:$O$68,2,FALSE) &amp; ",") &amp; IF(ISBLANK(AN172),"",VLOOKUP(AN172,ComboValue!$N$2:$O$68,2,FALSE) &amp; ",") &amp; IF(ISBLANK(AO172),"",VLOOKUP(AO172,ComboValue!$N$2:$O$68,2,FALSE) &amp; ",") &amp; IF(ISBLANK(AP172),"",VLOOKUP(AP172,ComboValue!$N$2:$O$68,2,FALSE) &amp; ",") &amp; IF(ISBLANK(AQ172),"",VLOOKUP(AQ172,ComboValue!$N$2:$O$68,2,FALSE) &amp; ",") &amp; IF(ISBLANK(AR172),"",VLOOKUP(AR172,ComboValue!$N$2:$O$68,2,FALSE) &amp; ",") &amp; IF(ISBLANK(AS172),"",VLOOKUP(AS172,ComboValue!$N$2:$O$68,2,FALSE) &amp; ",") &amp; IF(ISBLANK(AT172),"",VLOOKUP(AT172,ComboValue!$N$2:$O$68,2,FALSE) &amp; ",")</f>
        <v/>
      </c>
      <c r="AZ172" s="162" t="str">
        <f t="shared" si="88"/>
        <v/>
      </c>
      <c r="BA172" s="120"/>
      <c r="BB172" s="135" t="str">
        <f t="shared" si="89"/>
        <v/>
      </c>
      <c r="BC172" s="136" t="str">
        <f t="shared" si="90"/>
        <v/>
      </c>
      <c r="BD172" s="136" t="str">
        <f t="shared" si="91"/>
        <v/>
      </c>
      <c r="BE172" s="136" t="str">
        <f t="shared" si="92"/>
        <v/>
      </c>
      <c r="BF172" s="136" t="str">
        <f t="shared" si="93"/>
        <v/>
      </c>
      <c r="BG172" s="136" t="str">
        <f t="shared" si="94"/>
        <v/>
      </c>
      <c r="BH172" s="136" t="str">
        <f t="shared" si="95"/>
        <v/>
      </c>
      <c r="BI172" s="136" t="str">
        <f t="shared" si="96"/>
        <v/>
      </c>
      <c r="BJ172" s="136" t="str">
        <f t="shared" si="97"/>
        <v/>
      </c>
      <c r="BK172" s="136" t="str">
        <f t="shared" si="98"/>
        <v/>
      </c>
      <c r="BL172" s="136" t="str">
        <f t="shared" si="99"/>
        <v/>
      </c>
      <c r="BM172" s="136" t="str">
        <f t="shared" si="100"/>
        <v/>
      </c>
      <c r="BN172" s="136" t="str">
        <f t="shared" si="101"/>
        <v/>
      </c>
      <c r="BO172" s="136" t="str">
        <f t="shared" si="102"/>
        <v/>
      </c>
      <c r="BP172" s="136" t="str">
        <f t="shared" si="103"/>
        <v/>
      </c>
      <c r="BQ172" s="136" t="str">
        <f t="shared" si="104"/>
        <v/>
      </c>
      <c r="BR172" s="136" t="str">
        <f t="shared" si="105"/>
        <v/>
      </c>
      <c r="BS172" s="136" t="str">
        <f t="shared" si="106"/>
        <v/>
      </c>
      <c r="BT172" s="136" t="str">
        <f t="shared" si="107"/>
        <v/>
      </c>
      <c r="BU172" s="136" t="str">
        <f t="shared" si="108"/>
        <v/>
      </c>
      <c r="BV172" s="136" t="str">
        <f t="shared" si="109"/>
        <v/>
      </c>
      <c r="BW172" s="136" t="str">
        <f t="shared" si="110"/>
        <v/>
      </c>
      <c r="BX172" s="136" t="str">
        <f t="shared" si="111"/>
        <v/>
      </c>
      <c r="BY172" s="136" t="str">
        <f t="shared" si="112"/>
        <v/>
      </c>
      <c r="BZ172" s="136" t="str">
        <f t="shared" si="113"/>
        <v/>
      </c>
      <c r="CA172" s="137" t="str">
        <f t="shared" si="114"/>
        <v/>
      </c>
      <c r="CB172" s="135" t="str">
        <f t="shared" si="115"/>
        <v/>
      </c>
      <c r="CC172" s="136" t="str">
        <f t="shared" si="116"/>
        <v/>
      </c>
      <c r="CD172" s="136" t="str">
        <f t="shared" si="117"/>
        <v/>
      </c>
      <c r="CE172" s="136" t="str">
        <f t="shared" si="118"/>
        <v/>
      </c>
      <c r="CF172" s="136" t="str">
        <f t="shared" si="119"/>
        <v/>
      </c>
      <c r="CG172" s="136" t="str">
        <f t="shared" si="120"/>
        <v/>
      </c>
      <c r="CH172" s="136" t="str">
        <f t="shared" si="121"/>
        <v/>
      </c>
      <c r="CI172" s="136" t="str">
        <f t="shared" si="122"/>
        <v/>
      </c>
      <c r="CJ172" s="136" t="str">
        <f t="shared" si="123"/>
        <v/>
      </c>
      <c r="CK172" s="137" t="str">
        <f t="shared" si="124"/>
        <v/>
      </c>
      <c r="CL172" s="135" t="str">
        <f t="shared" si="125"/>
        <v/>
      </c>
      <c r="CM172" s="136" t="str">
        <f t="shared" si="126"/>
        <v/>
      </c>
      <c r="CN172" s="136" t="str">
        <f t="shared" si="127"/>
        <v/>
      </c>
      <c r="CO172" s="137" t="str">
        <f t="shared" si="128"/>
        <v/>
      </c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</row>
    <row r="173" spans="1:106" ht="17.399999999999999" thickTop="1" thickBot="1" x14ac:dyDescent="0.45">
      <c r="A173" s="7">
        <v>168</v>
      </c>
      <c r="B173" s="10"/>
      <c r="C173" s="11"/>
      <c r="D173" s="11"/>
      <c r="E173" s="11"/>
      <c r="F173" s="11"/>
      <c r="G173" s="11"/>
      <c r="H173" s="11"/>
      <c r="I173" s="11"/>
      <c r="J173" s="11"/>
      <c r="K173" s="11"/>
      <c r="L173" s="10"/>
      <c r="M173" s="10"/>
      <c r="N173" s="10"/>
      <c r="O173" s="209" t="str">
        <f xml:space="preserve"> IF(ISBLANK(L173),"",VLOOKUP(L173,ComboValue!$E$3:$I$15,5,FALSE))</f>
        <v/>
      </c>
      <c r="P173" s="10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35" t="str">
        <f xml:space="preserve"> IF(ISBLANK(C173),"",VLOOKUP(C173,ComboValue!$B$2:$C$11,2,FALSE) &amp; ",") &amp; IF(ISBLANK(D173),"",VLOOKUP(D173,ComboValue!$B$2:$C$11,2,FALSE) &amp; ",") &amp; IF(ISBLANK(E173),"",VLOOKUP(E173,ComboValue!$B$2:$C$11,2,FALSE) &amp; ",") &amp; IF(ISBLANK(F173),"",VLOOKUP(F173,ComboValue!$B$2:$C$11,2,FALSE) &amp; ",") &amp; IF(ISBLANK(G173),"",VLOOKUP(G173,ComboValue!$B$2:$C$11,2,FALSE) &amp; ",") &amp; IF(ISBLANK(H173),"",VLOOKUP(H173,ComboValue!$B$2:$C$11,2,FALSE) &amp; ",") &amp; IF(ISBLANK(I173),"",VLOOKUP(I173,ComboValue!$B$2:$C$11,2,FALSE) &amp; ",") &amp; IF(ISBLANK(J173),"",VLOOKUP(J173,ComboValue!$B$2:$C$11,2,FALSE) &amp; ",") &amp; IF(ISBLANK(K173),"",VLOOKUP(K173,ComboValue!$B$2:$C$11,2,FALSE) &amp; ",")</f>
        <v/>
      </c>
      <c r="AV173" s="136" t="str">
        <f t="shared" si="87"/>
        <v>Tous_Nl</v>
      </c>
      <c r="AW173" s="136" t="str">
        <f>IF(ISBLANK(L173),"",VLOOKUP(L173,ComboValue!$E$2:$G$15,3,FALSE))</f>
        <v/>
      </c>
      <c r="AX173" s="136" t="str">
        <f>IF(ISBLANK(M173),"",VLOOKUP(M173,ComboValue!$K$2:$L$5,2,FALSE))</f>
        <v/>
      </c>
      <c r="AY173" s="161" t="str">
        <f>IF(ISBLANK(Q173),"",VLOOKUP(Q173,ComboValue!$N$2:$O$68,2,FALSE) &amp; ",") &amp; IF(ISBLANK(R173),"",VLOOKUP(R173,ComboValue!$N$2:$O$68,2,FALSE) &amp; ",") &amp; IF(ISBLANK(S173),"",VLOOKUP(S173,ComboValue!$N$2:$O$68,2,FALSE) &amp; ",") &amp; IF(ISBLANK(T173),"",VLOOKUP(T173,ComboValue!$N$2:$O$68,2,FALSE) &amp; ",") &amp; IF(ISBLANK(U173),"",VLOOKUP(U173,ComboValue!$N$2:$O$68,2,FALSE) &amp; ",") &amp; IF(ISBLANK(V173),"",VLOOKUP(V173,ComboValue!$N$2:$O$68,2,FALSE) &amp; ",") &amp; IF(ISBLANK(W173),"",VLOOKUP(W173,ComboValue!$N$2:$O$68,2,FALSE) &amp; ",") &amp; IF(ISBLANK(X173),"",VLOOKUP(X173,ComboValue!$N$2:$O$68,2,FALSE) &amp; ",") &amp; IF(ISBLANK(Y173),"",VLOOKUP(Y173,ComboValue!$N$2:$O$68,2,FALSE) &amp; ",") &amp; IF(ISBLANK(Z173),"",VLOOKUP(Z173,ComboValue!$N$2:$O$68,2,FALSE) &amp; ",") &amp; IF(ISBLANK(AA173),"",VLOOKUP(AA173,ComboValue!$N$2:$O$68,2,FALSE) &amp; ",") &amp; IF(ISBLANK(AB173),"",VLOOKUP(AB173,ComboValue!$N$2:$O$68,2,FALSE) &amp; ",") &amp; IF(ISBLANK(AC173),"",VLOOKUP(AC173,ComboValue!$N$2:$O$68,2,FALSE) &amp; ",") &amp; IF(ISBLANK(AD173),"",VLOOKUP(AD173,ComboValue!$N$2:$O$68,2,FALSE) &amp; ",") &amp; IF(ISBLANK(AE173),"",VLOOKUP(AE173,ComboValue!$N$2:$O$68,2,FALSE) &amp; ",") &amp; IF(ISBLANK(AF173),"",VLOOKUP(AF173,ComboValue!$N$2:$O$68,2,FALSE) &amp; ",") &amp; IF(ISBLANK(AG173),"",VLOOKUP(AG173,ComboValue!$N$2:$O$68,2,FALSE) &amp; ",") &amp; IF(ISBLANK(AH173),"",VLOOKUP(AH173,ComboValue!$N$2:$O$68,2,FALSE) &amp; ",") &amp; IF(ISBLANK(AI173),"",VLOOKUP(AI173,ComboValue!$N$2:$O$68,2,FALSE) &amp; ",") &amp; IF(ISBLANK(AJ173),"",VLOOKUP(AJ173,ComboValue!$N$2:$O$68,2,FALSE) &amp; ",") &amp; IF(ISBLANK(AK173),"",VLOOKUP(AK173,ComboValue!$N$2:$O$68,2,FALSE) &amp; ",") &amp; IF(ISBLANK(AL173),"",VLOOKUP(AL173,ComboValue!$N$2:$O$68,2,FALSE) &amp; ",") &amp; IF(ISBLANK(AM173),"",VLOOKUP(AM173,ComboValue!$N$2:$O$68,2,FALSE) &amp; ",") &amp; IF(ISBLANK(AN173),"",VLOOKUP(AN173,ComboValue!$N$2:$O$68,2,FALSE) &amp; ",") &amp; IF(ISBLANK(AO173),"",VLOOKUP(AO173,ComboValue!$N$2:$O$68,2,FALSE) &amp; ",") &amp; IF(ISBLANK(AP173),"",VLOOKUP(AP173,ComboValue!$N$2:$O$68,2,FALSE) &amp; ",") &amp; IF(ISBLANK(AQ173),"",VLOOKUP(AQ173,ComboValue!$N$2:$O$68,2,FALSE) &amp; ",") &amp; IF(ISBLANK(AR173),"",VLOOKUP(AR173,ComboValue!$N$2:$O$68,2,FALSE) &amp; ",") &amp; IF(ISBLANK(AS173),"",VLOOKUP(AS173,ComboValue!$N$2:$O$68,2,FALSE) &amp; ",") &amp; IF(ISBLANK(AT173),"",VLOOKUP(AT173,ComboValue!$N$2:$O$68,2,FALSE) &amp; ",")</f>
        <v/>
      </c>
      <c r="AZ173" s="162" t="str">
        <f t="shared" si="88"/>
        <v/>
      </c>
      <c r="BA173" s="120"/>
      <c r="BB173" s="135" t="str">
        <f t="shared" si="89"/>
        <v/>
      </c>
      <c r="BC173" s="136" t="str">
        <f t="shared" si="90"/>
        <v/>
      </c>
      <c r="BD173" s="136" t="str">
        <f t="shared" si="91"/>
        <v/>
      </c>
      <c r="BE173" s="136" t="str">
        <f t="shared" si="92"/>
        <v/>
      </c>
      <c r="BF173" s="136" t="str">
        <f t="shared" si="93"/>
        <v/>
      </c>
      <c r="BG173" s="136" t="str">
        <f t="shared" si="94"/>
        <v/>
      </c>
      <c r="BH173" s="136" t="str">
        <f t="shared" si="95"/>
        <v/>
      </c>
      <c r="BI173" s="136" t="str">
        <f t="shared" si="96"/>
        <v/>
      </c>
      <c r="BJ173" s="136" t="str">
        <f t="shared" si="97"/>
        <v/>
      </c>
      <c r="BK173" s="136" t="str">
        <f t="shared" si="98"/>
        <v/>
      </c>
      <c r="BL173" s="136" t="str">
        <f t="shared" si="99"/>
        <v/>
      </c>
      <c r="BM173" s="136" t="str">
        <f t="shared" si="100"/>
        <v/>
      </c>
      <c r="BN173" s="136" t="str">
        <f t="shared" si="101"/>
        <v/>
      </c>
      <c r="BO173" s="136" t="str">
        <f t="shared" si="102"/>
        <v/>
      </c>
      <c r="BP173" s="136" t="str">
        <f t="shared" si="103"/>
        <v/>
      </c>
      <c r="BQ173" s="136" t="str">
        <f t="shared" si="104"/>
        <v/>
      </c>
      <c r="BR173" s="136" t="str">
        <f t="shared" si="105"/>
        <v/>
      </c>
      <c r="BS173" s="136" t="str">
        <f t="shared" si="106"/>
        <v/>
      </c>
      <c r="BT173" s="136" t="str">
        <f t="shared" si="107"/>
        <v/>
      </c>
      <c r="BU173" s="136" t="str">
        <f t="shared" si="108"/>
        <v/>
      </c>
      <c r="BV173" s="136" t="str">
        <f t="shared" si="109"/>
        <v/>
      </c>
      <c r="BW173" s="136" t="str">
        <f t="shared" si="110"/>
        <v/>
      </c>
      <c r="BX173" s="136" t="str">
        <f t="shared" si="111"/>
        <v/>
      </c>
      <c r="BY173" s="136" t="str">
        <f t="shared" si="112"/>
        <v/>
      </c>
      <c r="BZ173" s="136" t="str">
        <f t="shared" si="113"/>
        <v/>
      </c>
      <c r="CA173" s="137" t="str">
        <f t="shared" si="114"/>
        <v/>
      </c>
      <c r="CB173" s="135" t="str">
        <f t="shared" si="115"/>
        <v/>
      </c>
      <c r="CC173" s="136" t="str">
        <f t="shared" si="116"/>
        <v/>
      </c>
      <c r="CD173" s="136" t="str">
        <f t="shared" si="117"/>
        <v/>
      </c>
      <c r="CE173" s="136" t="str">
        <f t="shared" si="118"/>
        <v/>
      </c>
      <c r="CF173" s="136" t="str">
        <f t="shared" si="119"/>
        <v/>
      </c>
      <c r="CG173" s="136" t="str">
        <f t="shared" si="120"/>
        <v/>
      </c>
      <c r="CH173" s="136" t="str">
        <f t="shared" si="121"/>
        <v/>
      </c>
      <c r="CI173" s="136" t="str">
        <f t="shared" si="122"/>
        <v/>
      </c>
      <c r="CJ173" s="136" t="str">
        <f t="shared" si="123"/>
        <v/>
      </c>
      <c r="CK173" s="137" t="str">
        <f t="shared" si="124"/>
        <v/>
      </c>
      <c r="CL173" s="135" t="str">
        <f t="shared" si="125"/>
        <v/>
      </c>
      <c r="CM173" s="136" t="str">
        <f t="shared" si="126"/>
        <v/>
      </c>
      <c r="CN173" s="136" t="str">
        <f t="shared" si="127"/>
        <v/>
      </c>
      <c r="CO173" s="137" t="str">
        <f t="shared" si="128"/>
        <v/>
      </c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</row>
    <row r="174" spans="1:106" ht="17.399999999999999" thickTop="1" thickBot="1" x14ac:dyDescent="0.45">
      <c r="A174" s="7">
        <v>169</v>
      </c>
      <c r="B174" s="10"/>
      <c r="C174" s="11"/>
      <c r="D174" s="11"/>
      <c r="E174" s="11"/>
      <c r="F174" s="11"/>
      <c r="G174" s="11"/>
      <c r="H174" s="11"/>
      <c r="I174" s="11"/>
      <c r="J174" s="11"/>
      <c r="K174" s="11"/>
      <c r="L174" s="10"/>
      <c r="M174" s="10"/>
      <c r="N174" s="10"/>
      <c r="O174" s="209" t="str">
        <f xml:space="preserve"> IF(ISBLANK(L174),"",VLOOKUP(L174,ComboValue!$E$3:$I$15,5,FALSE))</f>
        <v/>
      </c>
      <c r="P174" s="10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35" t="str">
        <f xml:space="preserve"> IF(ISBLANK(C174),"",VLOOKUP(C174,ComboValue!$B$2:$C$11,2,FALSE) &amp; ",") &amp; IF(ISBLANK(D174),"",VLOOKUP(D174,ComboValue!$B$2:$C$11,2,FALSE) &amp; ",") &amp; IF(ISBLANK(E174),"",VLOOKUP(E174,ComboValue!$B$2:$C$11,2,FALSE) &amp; ",") &amp; IF(ISBLANK(F174),"",VLOOKUP(F174,ComboValue!$B$2:$C$11,2,FALSE) &amp; ",") &amp; IF(ISBLANK(G174),"",VLOOKUP(G174,ComboValue!$B$2:$C$11,2,FALSE) &amp; ",") &amp; IF(ISBLANK(H174),"",VLOOKUP(H174,ComboValue!$B$2:$C$11,2,FALSE) &amp; ",") &amp; IF(ISBLANK(I174),"",VLOOKUP(I174,ComboValue!$B$2:$C$11,2,FALSE) &amp; ",") &amp; IF(ISBLANK(J174),"",VLOOKUP(J174,ComboValue!$B$2:$C$11,2,FALSE) &amp; ",") &amp; IF(ISBLANK(K174),"",VLOOKUP(K174,ComboValue!$B$2:$C$11,2,FALSE) &amp; ",")</f>
        <v/>
      </c>
      <c r="AV174" s="136" t="str">
        <f t="shared" si="87"/>
        <v>Tous_Nl</v>
      </c>
      <c r="AW174" s="136" t="str">
        <f>IF(ISBLANK(L174),"",VLOOKUP(L174,ComboValue!$E$2:$G$15,3,FALSE))</f>
        <v/>
      </c>
      <c r="AX174" s="136" t="str">
        <f>IF(ISBLANK(M174),"",VLOOKUP(M174,ComboValue!$K$2:$L$5,2,FALSE))</f>
        <v/>
      </c>
      <c r="AY174" s="161" t="str">
        <f>IF(ISBLANK(Q174),"",VLOOKUP(Q174,ComboValue!$N$2:$O$68,2,FALSE) &amp; ",") &amp; IF(ISBLANK(R174),"",VLOOKUP(R174,ComboValue!$N$2:$O$68,2,FALSE) &amp; ",") &amp; IF(ISBLANK(S174),"",VLOOKUP(S174,ComboValue!$N$2:$O$68,2,FALSE) &amp; ",") &amp; IF(ISBLANK(T174),"",VLOOKUP(T174,ComboValue!$N$2:$O$68,2,FALSE) &amp; ",") &amp; IF(ISBLANK(U174),"",VLOOKUP(U174,ComboValue!$N$2:$O$68,2,FALSE) &amp; ",") &amp; IF(ISBLANK(V174),"",VLOOKUP(V174,ComboValue!$N$2:$O$68,2,FALSE) &amp; ",") &amp; IF(ISBLANK(W174),"",VLOOKUP(W174,ComboValue!$N$2:$O$68,2,FALSE) &amp; ",") &amp; IF(ISBLANK(X174),"",VLOOKUP(X174,ComboValue!$N$2:$O$68,2,FALSE) &amp; ",") &amp; IF(ISBLANK(Y174),"",VLOOKUP(Y174,ComboValue!$N$2:$O$68,2,FALSE) &amp; ",") &amp; IF(ISBLANK(Z174),"",VLOOKUP(Z174,ComboValue!$N$2:$O$68,2,FALSE) &amp; ",") &amp; IF(ISBLANK(AA174),"",VLOOKUP(AA174,ComboValue!$N$2:$O$68,2,FALSE) &amp; ",") &amp; IF(ISBLANK(AB174),"",VLOOKUP(AB174,ComboValue!$N$2:$O$68,2,FALSE) &amp; ",") &amp; IF(ISBLANK(AC174),"",VLOOKUP(AC174,ComboValue!$N$2:$O$68,2,FALSE) &amp; ",") &amp; IF(ISBLANK(AD174),"",VLOOKUP(AD174,ComboValue!$N$2:$O$68,2,FALSE) &amp; ",") &amp; IF(ISBLANK(AE174),"",VLOOKUP(AE174,ComboValue!$N$2:$O$68,2,FALSE) &amp; ",") &amp; IF(ISBLANK(AF174),"",VLOOKUP(AF174,ComboValue!$N$2:$O$68,2,FALSE) &amp; ",") &amp; IF(ISBLANK(AG174),"",VLOOKUP(AG174,ComboValue!$N$2:$O$68,2,FALSE) &amp; ",") &amp; IF(ISBLANK(AH174),"",VLOOKUP(AH174,ComboValue!$N$2:$O$68,2,FALSE) &amp; ",") &amp; IF(ISBLANK(AI174),"",VLOOKUP(AI174,ComboValue!$N$2:$O$68,2,FALSE) &amp; ",") &amp; IF(ISBLANK(AJ174),"",VLOOKUP(AJ174,ComboValue!$N$2:$O$68,2,FALSE) &amp; ",") &amp; IF(ISBLANK(AK174),"",VLOOKUP(AK174,ComboValue!$N$2:$O$68,2,FALSE) &amp; ",") &amp; IF(ISBLANK(AL174),"",VLOOKUP(AL174,ComboValue!$N$2:$O$68,2,FALSE) &amp; ",") &amp; IF(ISBLANK(AM174),"",VLOOKUP(AM174,ComboValue!$N$2:$O$68,2,FALSE) &amp; ",") &amp; IF(ISBLANK(AN174),"",VLOOKUP(AN174,ComboValue!$N$2:$O$68,2,FALSE) &amp; ",") &amp; IF(ISBLANK(AO174),"",VLOOKUP(AO174,ComboValue!$N$2:$O$68,2,FALSE) &amp; ",") &amp; IF(ISBLANK(AP174),"",VLOOKUP(AP174,ComboValue!$N$2:$O$68,2,FALSE) &amp; ",") &amp; IF(ISBLANK(AQ174),"",VLOOKUP(AQ174,ComboValue!$N$2:$O$68,2,FALSE) &amp; ",") &amp; IF(ISBLANK(AR174),"",VLOOKUP(AR174,ComboValue!$N$2:$O$68,2,FALSE) &amp; ",") &amp; IF(ISBLANK(AS174),"",VLOOKUP(AS174,ComboValue!$N$2:$O$68,2,FALSE) &amp; ",") &amp; IF(ISBLANK(AT174),"",VLOOKUP(AT174,ComboValue!$N$2:$O$68,2,FALSE) &amp; ",")</f>
        <v/>
      </c>
      <c r="AZ174" s="162" t="str">
        <f t="shared" si="88"/>
        <v/>
      </c>
      <c r="BA174" s="120"/>
      <c r="BB174" s="135" t="str">
        <f t="shared" si="89"/>
        <v/>
      </c>
      <c r="BC174" s="136" t="str">
        <f t="shared" si="90"/>
        <v/>
      </c>
      <c r="BD174" s="136" t="str">
        <f t="shared" si="91"/>
        <v/>
      </c>
      <c r="BE174" s="136" t="str">
        <f t="shared" si="92"/>
        <v/>
      </c>
      <c r="BF174" s="136" t="str">
        <f t="shared" si="93"/>
        <v/>
      </c>
      <c r="BG174" s="136" t="str">
        <f t="shared" si="94"/>
        <v/>
      </c>
      <c r="BH174" s="136" t="str">
        <f t="shared" si="95"/>
        <v/>
      </c>
      <c r="BI174" s="136" t="str">
        <f t="shared" si="96"/>
        <v/>
      </c>
      <c r="BJ174" s="136" t="str">
        <f t="shared" si="97"/>
        <v/>
      </c>
      <c r="BK174" s="136" t="str">
        <f t="shared" si="98"/>
        <v/>
      </c>
      <c r="BL174" s="136" t="str">
        <f t="shared" si="99"/>
        <v/>
      </c>
      <c r="BM174" s="136" t="str">
        <f t="shared" si="100"/>
        <v/>
      </c>
      <c r="BN174" s="136" t="str">
        <f t="shared" si="101"/>
        <v/>
      </c>
      <c r="BO174" s="136" t="str">
        <f t="shared" si="102"/>
        <v/>
      </c>
      <c r="BP174" s="136" t="str">
        <f t="shared" si="103"/>
        <v/>
      </c>
      <c r="BQ174" s="136" t="str">
        <f t="shared" si="104"/>
        <v/>
      </c>
      <c r="BR174" s="136" t="str">
        <f t="shared" si="105"/>
        <v/>
      </c>
      <c r="BS174" s="136" t="str">
        <f t="shared" si="106"/>
        <v/>
      </c>
      <c r="BT174" s="136" t="str">
        <f t="shared" si="107"/>
        <v/>
      </c>
      <c r="BU174" s="136" t="str">
        <f t="shared" si="108"/>
        <v/>
      </c>
      <c r="BV174" s="136" t="str">
        <f t="shared" si="109"/>
        <v/>
      </c>
      <c r="BW174" s="136" t="str">
        <f t="shared" si="110"/>
        <v/>
      </c>
      <c r="BX174" s="136" t="str">
        <f t="shared" si="111"/>
        <v/>
      </c>
      <c r="BY174" s="136" t="str">
        <f t="shared" si="112"/>
        <v/>
      </c>
      <c r="BZ174" s="136" t="str">
        <f t="shared" si="113"/>
        <v/>
      </c>
      <c r="CA174" s="137" t="str">
        <f t="shared" si="114"/>
        <v/>
      </c>
      <c r="CB174" s="135" t="str">
        <f t="shared" si="115"/>
        <v/>
      </c>
      <c r="CC174" s="136" t="str">
        <f t="shared" si="116"/>
        <v/>
      </c>
      <c r="CD174" s="136" t="str">
        <f t="shared" si="117"/>
        <v/>
      </c>
      <c r="CE174" s="136" t="str">
        <f t="shared" si="118"/>
        <v/>
      </c>
      <c r="CF174" s="136" t="str">
        <f t="shared" si="119"/>
        <v/>
      </c>
      <c r="CG174" s="136" t="str">
        <f t="shared" si="120"/>
        <v/>
      </c>
      <c r="CH174" s="136" t="str">
        <f t="shared" si="121"/>
        <v/>
      </c>
      <c r="CI174" s="136" t="str">
        <f t="shared" si="122"/>
        <v/>
      </c>
      <c r="CJ174" s="136" t="str">
        <f t="shared" si="123"/>
        <v/>
      </c>
      <c r="CK174" s="137" t="str">
        <f t="shared" si="124"/>
        <v/>
      </c>
      <c r="CL174" s="135" t="str">
        <f t="shared" si="125"/>
        <v/>
      </c>
      <c r="CM174" s="136" t="str">
        <f t="shared" si="126"/>
        <v/>
      </c>
      <c r="CN174" s="136" t="str">
        <f t="shared" si="127"/>
        <v/>
      </c>
      <c r="CO174" s="137" t="str">
        <f t="shared" si="128"/>
        <v/>
      </c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</row>
    <row r="175" spans="1:106" ht="17.399999999999999" thickTop="1" thickBot="1" x14ac:dyDescent="0.45">
      <c r="A175" s="7">
        <v>170</v>
      </c>
      <c r="B175" s="10"/>
      <c r="C175" s="11"/>
      <c r="D175" s="11"/>
      <c r="E175" s="11"/>
      <c r="F175" s="11"/>
      <c r="G175" s="11"/>
      <c r="H175" s="11"/>
      <c r="I175" s="11"/>
      <c r="J175" s="11"/>
      <c r="K175" s="11"/>
      <c r="L175" s="10"/>
      <c r="M175" s="10"/>
      <c r="N175" s="10"/>
      <c r="O175" s="209" t="str">
        <f xml:space="preserve"> IF(ISBLANK(L175),"",VLOOKUP(L175,ComboValue!$E$3:$I$15,5,FALSE))</f>
        <v/>
      </c>
      <c r="P175" s="10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35" t="str">
        <f xml:space="preserve"> IF(ISBLANK(C175),"",VLOOKUP(C175,ComboValue!$B$2:$C$11,2,FALSE) &amp; ",") &amp; IF(ISBLANK(D175),"",VLOOKUP(D175,ComboValue!$B$2:$C$11,2,FALSE) &amp; ",") &amp; IF(ISBLANK(E175),"",VLOOKUP(E175,ComboValue!$B$2:$C$11,2,FALSE) &amp; ",") &amp; IF(ISBLANK(F175),"",VLOOKUP(F175,ComboValue!$B$2:$C$11,2,FALSE) &amp; ",") &amp; IF(ISBLANK(G175),"",VLOOKUP(G175,ComboValue!$B$2:$C$11,2,FALSE) &amp; ",") &amp; IF(ISBLANK(H175),"",VLOOKUP(H175,ComboValue!$B$2:$C$11,2,FALSE) &amp; ",") &amp; IF(ISBLANK(I175),"",VLOOKUP(I175,ComboValue!$B$2:$C$11,2,FALSE) &amp; ",") &amp; IF(ISBLANK(J175),"",VLOOKUP(J175,ComboValue!$B$2:$C$11,2,FALSE) &amp; ",") &amp; IF(ISBLANK(K175),"",VLOOKUP(K175,ComboValue!$B$2:$C$11,2,FALSE) &amp; ",")</f>
        <v/>
      </c>
      <c r="AV175" s="136" t="str">
        <f t="shared" si="87"/>
        <v>Tous_Nl</v>
      </c>
      <c r="AW175" s="136" t="str">
        <f>IF(ISBLANK(L175),"",VLOOKUP(L175,ComboValue!$E$2:$G$15,3,FALSE))</f>
        <v/>
      </c>
      <c r="AX175" s="136" t="str">
        <f>IF(ISBLANK(M175),"",VLOOKUP(M175,ComboValue!$K$2:$L$5,2,FALSE))</f>
        <v/>
      </c>
      <c r="AY175" s="161" t="str">
        <f>IF(ISBLANK(Q175),"",VLOOKUP(Q175,ComboValue!$N$2:$O$68,2,FALSE) &amp; ",") &amp; IF(ISBLANK(R175),"",VLOOKUP(R175,ComboValue!$N$2:$O$68,2,FALSE) &amp; ",") &amp; IF(ISBLANK(S175),"",VLOOKUP(S175,ComboValue!$N$2:$O$68,2,FALSE) &amp; ",") &amp; IF(ISBLANK(T175),"",VLOOKUP(T175,ComboValue!$N$2:$O$68,2,FALSE) &amp; ",") &amp; IF(ISBLANK(U175),"",VLOOKUP(U175,ComboValue!$N$2:$O$68,2,FALSE) &amp; ",") &amp; IF(ISBLANK(V175),"",VLOOKUP(V175,ComboValue!$N$2:$O$68,2,FALSE) &amp; ",") &amp; IF(ISBLANK(W175),"",VLOOKUP(W175,ComboValue!$N$2:$O$68,2,FALSE) &amp; ",") &amp; IF(ISBLANK(X175),"",VLOOKUP(X175,ComboValue!$N$2:$O$68,2,FALSE) &amp; ",") &amp; IF(ISBLANK(Y175),"",VLOOKUP(Y175,ComboValue!$N$2:$O$68,2,FALSE) &amp; ",") &amp; IF(ISBLANK(Z175),"",VLOOKUP(Z175,ComboValue!$N$2:$O$68,2,FALSE) &amp; ",") &amp; IF(ISBLANK(AA175),"",VLOOKUP(AA175,ComboValue!$N$2:$O$68,2,FALSE) &amp; ",") &amp; IF(ISBLANK(AB175),"",VLOOKUP(AB175,ComboValue!$N$2:$O$68,2,FALSE) &amp; ",") &amp; IF(ISBLANK(AC175),"",VLOOKUP(AC175,ComboValue!$N$2:$O$68,2,FALSE) &amp; ",") &amp; IF(ISBLANK(AD175),"",VLOOKUP(AD175,ComboValue!$N$2:$O$68,2,FALSE) &amp; ",") &amp; IF(ISBLANK(AE175),"",VLOOKUP(AE175,ComboValue!$N$2:$O$68,2,FALSE) &amp; ",") &amp; IF(ISBLANK(AF175),"",VLOOKUP(AF175,ComboValue!$N$2:$O$68,2,FALSE) &amp; ",") &amp; IF(ISBLANK(AG175),"",VLOOKUP(AG175,ComboValue!$N$2:$O$68,2,FALSE) &amp; ",") &amp; IF(ISBLANK(AH175),"",VLOOKUP(AH175,ComboValue!$N$2:$O$68,2,FALSE) &amp; ",") &amp; IF(ISBLANK(AI175),"",VLOOKUP(AI175,ComboValue!$N$2:$O$68,2,FALSE) &amp; ",") &amp; IF(ISBLANK(AJ175),"",VLOOKUP(AJ175,ComboValue!$N$2:$O$68,2,FALSE) &amp; ",") &amp; IF(ISBLANK(AK175),"",VLOOKUP(AK175,ComboValue!$N$2:$O$68,2,FALSE) &amp; ",") &amp; IF(ISBLANK(AL175),"",VLOOKUP(AL175,ComboValue!$N$2:$O$68,2,FALSE) &amp; ",") &amp; IF(ISBLANK(AM175),"",VLOOKUP(AM175,ComboValue!$N$2:$O$68,2,FALSE) &amp; ",") &amp; IF(ISBLANK(AN175),"",VLOOKUP(AN175,ComboValue!$N$2:$O$68,2,FALSE) &amp; ",") &amp; IF(ISBLANK(AO175),"",VLOOKUP(AO175,ComboValue!$N$2:$O$68,2,FALSE) &amp; ",") &amp; IF(ISBLANK(AP175),"",VLOOKUP(AP175,ComboValue!$N$2:$O$68,2,FALSE) &amp; ",") &amp; IF(ISBLANK(AQ175),"",VLOOKUP(AQ175,ComboValue!$N$2:$O$68,2,FALSE) &amp; ",") &amp; IF(ISBLANK(AR175),"",VLOOKUP(AR175,ComboValue!$N$2:$O$68,2,FALSE) &amp; ",") &amp; IF(ISBLANK(AS175),"",VLOOKUP(AS175,ComboValue!$N$2:$O$68,2,FALSE) &amp; ",") &amp; IF(ISBLANK(AT175),"",VLOOKUP(AT175,ComboValue!$N$2:$O$68,2,FALSE) &amp; ",")</f>
        <v/>
      </c>
      <c r="AZ175" s="162" t="str">
        <f t="shared" si="88"/>
        <v/>
      </c>
      <c r="BA175" s="120"/>
      <c r="BB175" s="135" t="str">
        <f t="shared" si="89"/>
        <v/>
      </c>
      <c r="BC175" s="136" t="str">
        <f t="shared" si="90"/>
        <v/>
      </c>
      <c r="BD175" s="136" t="str">
        <f t="shared" si="91"/>
        <v/>
      </c>
      <c r="BE175" s="136" t="str">
        <f t="shared" si="92"/>
        <v/>
      </c>
      <c r="BF175" s="136" t="str">
        <f t="shared" si="93"/>
        <v/>
      </c>
      <c r="BG175" s="136" t="str">
        <f t="shared" si="94"/>
        <v/>
      </c>
      <c r="BH175" s="136" t="str">
        <f t="shared" si="95"/>
        <v/>
      </c>
      <c r="BI175" s="136" t="str">
        <f t="shared" si="96"/>
        <v/>
      </c>
      <c r="BJ175" s="136" t="str">
        <f t="shared" si="97"/>
        <v/>
      </c>
      <c r="BK175" s="136" t="str">
        <f t="shared" si="98"/>
        <v/>
      </c>
      <c r="BL175" s="136" t="str">
        <f t="shared" si="99"/>
        <v/>
      </c>
      <c r="BM175" s="136" t="str">
        <f t="shared" si="100"/>
        <v/>
      </c>
      <c r="BN175" s="136" t="str">
        <f t="shared" si="101"/>
        <v/>
      </c>
      <c r="BO175" s="136" t="str">
        <f t="shared" si="102"/>
        <v/>
      </c>
      <c r="BP175" s="136" t="str">
        <f t="shared" si="103"/>
        <v/>
      </c>
      <c r="BQ175" s="136" t="str">
        <f t="shared" si="104"/>
        <v/>
      </c>
      <c r="BR175" s="136" t="str">
        <f t="shared" si="105"/>
        <v/>
      </c>
      <c r="BS175" s="136" t="str">
        <f t="shared" si="106"/>
        <v/>
      </c>
      <c r="BT175" s="136" t="str">
        <f t="shared" si="107"/>
        <v/>
      </c>
      <c r="BU175" s="136" t="str">
        <f t="shared" si="108"/>
        <v/>
      </c>
      <c r="BV175" s="136" t="str">
        <f t="shared" si="109"/>
        <v/>
      </c>
      <c r="BW175" s="136" t="str">
        <f t="shared" si="110"/>
        <v/>
      </c>
      <c r="BX175" s="136" t="str">
        <f t="shared" si="111"/>
        <v/>
      </c>
      <c r="BY175" s="136" t="str">
        <f t="shared" si="112"/>
        <v/>
      </c>
      <c r="BZ175" s="136" t="str">
        <f t="shared" si="113"/>
        <v/>
      </c>
      <c r="CA175" s="137" t="str">
        <f t="shared" si="114"/>
        <v/>
      </c>
      <c r="CB175" s="135" t="str">
        <f t="shared" si="115"/>
        <v/>
      </c>
      <c r="CC175" s="136" t="str">
        <f t="shared" si="116"/>
        <v/>
      </c>
      <c r="CD175" s="136" t="str">
        <f t="shared" si="117"/>
        <v/>
      </c>
      <c r="CE175" s="136" t="str">
        <f t="shared" si="118"/>
        <v/>
      </c>
      <c r="CF175" s="136" t="str">
        <f t="shared" si="119"/>
        <v/>
      </c>
      <c r="CG175" s="136" t="str">
        <f t="shared" si="120"/>
        <v/>
      </c>
      <c r="CH175" s="136" t="str">
        <f t="shared" si="121"/>
        <v/>
      </c>
      <c r="CI175" s="136" t="str">
        <f t="shared" si="122"/>
        <v/>
      </c>
      <c r="CJ175" s="136" t="str">
        <f t="shared" si="123"/>
        <v/>
      </c>
      <c r="CK175" s="137" t="str">
        <f t="shared" si="124"/>
        <v/>
      </c>
      <c r="CL175" s="135" t="str">
        <f t="shared" si="125"/>
        <v/>
      </c>
      <c r="CM175" s="136" t="str">
        <f t="shared" si="126"/>
        <v/>
      </c>
      <c r="CN175" s="136" t="str">
        <f t="shared" si="127"/>
        <v/>
      </c>
      <c r="CO175" s="137" t="str">
        <f t="shared" si="128"/>
        <v/>
      </c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</row>
    <row r="176" spans="1:106" ht="17.399999999999999" thickTop="1" thickBot="1" x14ac:dyDescent="0.45">
      <c r="A176" s="7">
        <v>171</v>
      </c>
      <c r="B176" s="10"/>
      <c r="C176" s="11"/>
      <c r="D176" s="11"/>
      <c r="E176" s="11"/>
      <c r="F176" s="11"/>
      <c r="G176" s="11"/>
      <c r="H176" s="11"/>
      <c r="I176" s="11"/>
      <c r="J176" s="11"/>
      <c r="K176" s="11"/>
      <c r="L176" s="10"/>
      <c r="M176" s="10"/>
      <c r="N176" s="10"/>
      <c r="O176" s="209" t="str">
        <f xml:space="preserve"> IF(ISBLANK(L176),"",VLOOKUP(L176,ComboValue!$E$3:$I$15,5,FALSE))</f>
        <v/>
      </c>
      <c r="P176" s="10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35" t="str">
        <f xml:space="preserve"> IF(ISBLANK(C176),"",VLOOKUP(C176,ComboValue!$B$2:$C$11,2,FALSE) &amp; ",") &amp; IF(ISBLANK(D176),"",VLOOKUP(D176,ComboValue!$B$2:$C$11,2,FALSE) &amp; ",") &amp; IF(ISBLANK(E176),"",VLOOKUP(E176,ComboValue!$B$2:$C$11,2,FALSE) &amp; ",") &amp; IF(ISBLANK(F176),"",VLOOKUP(F176,ComboValue!$B$2:$C$11,2,FALSE) &amp; ",") &amp; IF(ISBLANK(G176),"",VLOOKUP(G176,ComboValue!$B$2:$C$11,2,FALSE) &amp; ",") &amp; IF(ISBLANK(H176),"",VLOOKUP(H176,ComboValue!$B$2:$C$11,2,FALSE) &amp; ",") &amp; IF(ISBLANK(I176),"",VLOOKUP(I176,ComboValue!$B$2:$C$11,2,FALSE) &amp; ",") &amp; IF(ISBLANK(J176),"",VLOOKUP(J176,ComboValue!$B$2:$C$11,2,FALSE) &amp; ",") &amp; IF(ISBLANK(K176),"",VLOOKUP(K176,ComboValue!$B$2:$C$11,2,FALSE) &amp; ",")</f>
        <v/>
      </c>
      <c r="AV176" s="136" t="str">
        <f t="shared" si="87"/>
        <v>Tous_Nl</v>
      </c>
      <c r="AW176" s="136" t="str">
        <f>IF(ISBLANK(L176),"",VLOOKUP(L176,ComboValue!$E$2:$G$15,3,FALSE))</f>
        <v/>
      </c>
      <c r="AX176" s="136" t="str">
        <f>IF(ISBLANK(M176),"",VLOOKUP(M176,ComboValue!$K$2:$L$5,2,FALSE))</f>
        <v/>
      </c>
      <c r="AY176" s="161" t="str">
        <f>IF(ISBLANK(Q176),"",VLOOKUP(Q176,ComboValue!$N$2:$O$68,2,FALSE) &amp; ",") &amp; IF(ISBLANK(R176),"",VLOOKUP(R176,ComboValue!$N$2:$O$68,2,FALSE) &amp; ",") &amp; IF(ISBLANK(S176),"",VLOOKUP(S176,ComboValue!$N$2:$O$68,2,FALSE) &amp; ",") &amp; IF(ISBLANK(T176),"",VLOOKUP(T176,ComboValue!$N$2:$O$68,2,FALSE) &amp; ",") &amp; IF(ISBLANK(U176),"",VLOOKUP(U176,ComboValue!$N$2:$O$68,2,FALSE) &amp; ",") &amp; IF(ISBLANK(V176),"",VLOOKUP(V176,ComboValue!$N$2:$O$68,2,FALSE) &amp; ",") &amp; IF(ISBLANK(W176),"",VLOOKUP(W176,ComboValue!$N$2:$O$68,2,FALSE) &amp; ",") &amp; IF(ISBLANK(X176),"",VLOOKUP(X176,ComboValue!$N$2:$O$68,2,FALSE) &amp; ",") &amp; IF(ISBLANK(Y176),"",VLOOKUP(Y176,ComboValue!$N$2:$O$68,2,FALSE) &amp; ",") &amp; IF(ISBLANK(Z176),"",VLOOKUP(Z176,ComboValue!$N$2:$O$68,2,FALSE) &amp; ",") &amp; IF(ISBLANK(AA176),"",VLOOKUP(AA176,ComboValue!$N$2:$O$68,2,FALSE) &amp; ",") &amp; IF(ISBLANK(AB176),"",VLOOKUP(AB176,ComboValue!$N$2:$O$68,2,FALSE) &amp; ",") &amp; IF(ISBLANK(AC176),"",VLOOKUP(AC176,ComboValue!$N$2:$O$68,2,FALSE) &amp; ",") &amp; IF(ISBLANK(AD176),"",VLOOKUP(AD176,ComboValue!$N$2:$O$68,2,FALSE) &amp; ",") &amp; IF(ISBLANK(AE176),"",VLOOKUP(AE176,ComboValue!$N$2:$O$68,2,FALSE) &amp; ",") &amp; IF(ISBLANK(AF176),"",VLOOKUP(AF176,ComboValue!$N$2:$O$68,2,FALSE) &amp; ",") &amp; IF(ISBLANK(AG176),"",VLOOKUP(AG176,ComboValue!$N$2:$O$68,2,FALSE) &amp; ",") &amp; IF(ISBLANK(AH176),"",VLOOKUP(AH176,ComboValue!$N$2:$O$68,2,FALSE) &amp; ",") &amp; IF(ISBLANK(AI176),"",VLOOKUP(AI176,ComboValue!$N$2:$O$68,2,FALSE) &amp; ",") &amp; IF(ISBLANK(AJ176),"",VLOOKUP(AJ176,ComboValue!$N$2:$O$68,2,FALSE) &amp; ",") &amp; IF(ISBLANK(AK176),"",VLOOKUP(AK176,ComboValue!$N$2:$O$68,2,FALSE) &amp; ",") &amp; IF(ISBLANK(AL176),"",VLOOKUP(AL176,ComboValue!$N$2:$O$68,2,FALSE) &amp; ",") &amp; IF(ISBLANK(AM176),"",VLOOKUP(AM176,ComboValue!$N$2:$O$68,2,FALSE) &amp; ",") &amp; IF(ISBLANK(AN176),"",VLOOKUP(AN176,ComboValue!$N$2:$O$68,2,FALSE) &amp; ",") &amp; IF(ISBLANK(AO176),"",VLOOKUP(AO176,ComboValue!$N$2:$O$68,2,FALSE) &amp; ",") &amp; IF(ISBLANK(AP176),"",VLOOKUP(AP176,ComboValue!$N$2:$O$68,2,FALSE) &amp; ",") &amp; IF(ISBLANK(AQ176),"",VLOOKUP(AQ176,ComboValue!$N$2:$O$68,2,FALSE) &amp; ",") &amp; IF(ISBLANK(AR176),"",VLOOKUP(AR176,ComboValue!$N$2:$O$68,2,FALSE) &amp; ",") &amp; IF(ISBLANK(AS176),"",VLOOKUP(AS176,ComboValue!$N$2:$O$68,2,FALSE) &amp; ",") &amp; IF(ISBLANK(AT176),"",VLOOKUP(AT176,ComboValue!$N$2:$O$68,2,FALSE) &amp; ",")</f>
        <v/>
      </c>
      <c r="AZ176" s="162" t="str">
        <f t="shared" si="88"/>
        <v/>
      </c>
      <c r="BA176" s="120"/>
      <c r="BB176" s="135" t="str">
        <f t="shared" si="89"/>
        <v/>
      </c>
      <c r="BC176" s="136" t="str">
        <f t="shared" si="90"/>
        <v/>
      </c>
      <c r="BD176" s="136" t="str">
        <f t="shared" si="91"/>
        <v/>
      </c>
      <c r="BE176" s="136" t="str">
        <f t="shared" si="92"/>
        <v/>
      </c>
      <c r="BF176" s="136" t="str">
        <f t="shared" si="93"/>
        <v/>
      </c>
      <c r="BG176" s="136" t="str">
        <f t="shared" si="94"/>
        <v/>
      </c>
      <c r="BH176" s="136" t="str">
        <f t="shared" si="95"/>
        <v/>
      </c>
      <c r="BI176" s="136" t="str">
        <f t="shared" si="96"/>
        <v/>
      </c>
      <c r="BJ176" s="136" t="str">
        <f t="shared" si="97"/>
        <v/>
      </c>
      <c r="BK176" s="136" t="str">
        <f t="shared" si="98"/>
        <v/>
      </c>
      <c r="BL176" s="136" t="str">
        <f t="shared" si="99"/>
        <v/>
      </c>
      <c r="BM176" s="136" t="str">
        <f t="shared" si="100"/>
        <v/>
      </c>
      <c r="BN176" s="136" t="str">
        <f t="shared" si="101"/>
        <v/>
      </c>
      <c r="BO176" s="136" t="str">
        <f t="shared" si="102"/>
        <v/>
      </c>
      <c r="BP176" s="136" t="str">
        <f t="shared" si="103"/>
        <v/>
      </c>
      <c r="BQ176" s="136" t="str">
        <f t="shared" si="104"/>
        <v/>
      </c>
      <c r="BR176" s="136" t="str">
        <f t="shared" si="105"/>
        <v/>
      </c>
      <c r="BS176" s="136" t="str">
        <f t="shared" si="106"/>
        <v/>
      </c>
      <c r="BT176" s="136" t="str">
        <f t="shared" si="107"/>
        <v/>
      </c>
      <c r="BU176" s="136" t="str">
        <f t="shared" si="108"/>
        <v/>
      </c>
      <c r="BV176" s="136" t="str">
        <f t="shared" si="109"/>
        <v/>
      </c>
      <c r="BW176" s="136" t="str">
        <f t="shared" si="110"/>
        <v/>
      </c>
      <c r="BX176" s="136" t="str">
        <f t="shared" si="111"/>
        <v/>
      </c>
      <c r="BY176" s="136" t="str">
        <f t="shared" si="112"/>
        <v/>
      </c>
      <c r="BZ176" s="136" t="str">
        <f t="shared" si="113"/>
        <v/>
      </c>
      <c r="CA176" s="137" t="str">
        <f t="shared" si="114"/>
        <v/>
      </c>
      <c r="CB176" s="135" t="str">
        <f t="shared" si="115"/>
        <v/>
      </c>
      <c r="CC176" s="136" t="str">
        <f t="shared" si="116"/>
        <v/>
      </c>
      <c r="CD176" s="136" t="str">
        <f t="shared" si="117"/>
        <v/>
      </c>
      <c r="CE176" s="136" t="str">
        <f t="shared" si="118"/>
        <v/>
      </c>
      <c r="CF176" s="136" t="str">
        <f t="shared" si="119"/>
        <v/>
      </c>
      <c r="CG176" s="136" t="str">
        <f t="shared" si="120"/>
        <v/>
      </c>
      <c r="CH176" s="136" t="str">
        <f t="shared" si="121"/>
        <v/>
      </c>
      <c r="CI176" s="136" t="str">
        <f t="shared" si="122"/>
        <v/>
      </c>
      <c r="CJ176" s="136" t="str">
        <f t="shared" si="123"/>
        <v/>
      </c>
      <c r="CK176" s="137" t="str">
        <f t="shared" si="124"/>
        <v/>
      </c>
      <c r="CL176" s="135" t="str">
        <f t="shared" si="125"/>
        <v/>
      </c>
      <c r="CM176" s="136" t="str">
        <f t="shared" si="126"/>
        <v/>
      </c>
      <c r="CN176" s="136" t="str">
        <f t="shared" si="127"/>
        <v/>
      </c>
      <c r="CO176" s="137" t="str">
        <f t="shared" si="128"/>
        <v/>
      </c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</row>
    <row r="177" spans="1:106" ht="17.399999999999999" thickTop="1" thickBot="1" x14ac:dyDescent="0.45">
      <c r="A177" s="7">
        <v>172</v>
      </c>
      <c r="B177" s="10"/>
      <c r="C177" s="11"/>
      <c r="D177" s="11"/>
      <c r="E177" s="11"/>
      <c r="F177" s="11"/>
      <c r="G177" s="11"/>
      <c r="H177" s="11"/>
      <c r="I177" s="11"/>
      <c r="J177" s="11"/>
      <c r="K177" s="11"/>
      <c r="L177" s="10"/>
      <c r="M177" s="10"/>
      <c r="N177" s="10"/>
      <c r="O177" s="209" t="str">
        <f xml:space="preserve"> IF(ISBLANK(L177),"",VLOOKUP(L177,ComboValue!$E$3:$I$15,5,FALSE))</f>
        <v/>
      </c>
      <c r="P177" s="10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35" t="str">
        <f xml:space="preserve"> IF(ISBLANK(C177),"",VLOOKUP(C177,ComboValue!$B$2:$C$11,2,FALSE) &amp; ",") &amp; IF(ISBLANK(D177),"",VLOOKUP(D177,ComboValue!$B$2:$C$11,2,FALSE) &amp; ",") &amp; IF(ISBLANK(E177),"",VLOOKUP(E177,ComboValue!$B$2:$C$11,2,FALSE) &amp; ",") &amp; IF(ISBLANK(F177),"",VLOOKUP(F177,ComboValue!$B$2:$C$11,2,FALSE) &amp; ",") &amp; IF(ISBLANK(G177),"",VLOOKUP(G177,ComboValue!$B$2:$C$11,2,FALSE) &amp; ",") &amp; IF(ISBLANK(H177),"",VLOOKUP(H177,ComboValue!$B$2:$C$11,2,FALSE) &amp; ",") &amp; IF(ISBLANK(I177),"",VLOOKUP(I177,ComboValue!$B$2:$C$11,2,FALSE) &amp; ",") &amp; IF(ISBLANK(J177),"",VLOOKUP(J177,ComboValue!$B$2:$C$11,2,FALSE) &amp; ",") &amp; IF(ISBLANK(K177),"",VLOOKUP(K177,ComboValue!$B$2:$C$11,2,FALSE) &amp; ",")</f>
        <v/>
      </c>
      <c r="AV177" s="136" t="str">
        <f t="shared" si="87"/>
        <v>Tous_Nl</v>
      </c>
      <c r="AW177" s="136" t="str">
        <f>IF(ISBLANK(L177),"",VLOOKUP(L177,ComboValue!$E$2:$G$15,3,FALSE))</f>
        <v/>
      </c>
      <c r="AX177" s="136" t="str">
        <f>IF(ISBLANK(M177),"",VLOOKUP(M177,ComboValue!$K$2:$L$5,2,FALSE))</f>
        <v/>
      </c>
      <c r="AY177" s="161" t="str">
        <f>IF(ISBLANK(Q177),"",VLOOKUP(Q177,ComboValue!$N$2:$O$68,2,FALSE) &amp; ",") &amp; IF(ISBLANK(R177),"",VLOOKUP(R177,ComboValue!$N$2:$O$68,2,FALSE) &amp; ",") &amp; IF(ISBLANK(S177),"",VLOOKUP(S177,ComboValue!$N$2:$O$68,2,FALSE) &amp; ",") &amp; IF(ISBLANK(T177),"",VLOOKUP(T177,ComboValue!$N$2:$O$68,2,FALSE) &amp; ",") &amp; IF(ISBLANK(U177),"",VLOOKUP(U177,ComboValue!$N$2:$O$68,2,FALSE) &amp; ",") &amp; IF(ISBLANK(V177),"",VLOOKUP(V177,ComboValue!$N$2:$O$68,2,FALSE) &amp; ",") &amp; IF(ISBLANK(W177),"",VLOOKUP(W177,ComboValue!$N$2:$O$68,2,FALSE) &amp; ",") &amp; IF(ISBLANK(X177),"",VLOOKUP(X177,ComboValue!$N$2:$O$68,2,FALSE) &amp; ",") &amp; IF(ISBLANK(Y177),"",VLOOKUP(Y177,ComboValue!$N$2:$O$68,2,FALSE) &amp; ",") &amp; IF(ISBLANK(Z177),"",VLOOKUP(Z177,ComboValue!$N$2:$O$68,2,FALSE) &amp; ",") &amp; IF(ISBLANK(AA177),"",VLOOKUP(AA177,ComboValue!$N$2:$O$68,2,FALSE) &amp; ",") &amp; IF(ISBLANK(AB177),"",VLOOKUP(AB177,ComboValue!$N$2:$O$68,2,FALSE) &amp; ",") &amp; IF(ISBLANK(AC177),"",VLOOKUP(AC177,ComboValue!$N$2:$O$68,2,FALSE) &amp; ",") &amp; IF(ISBLANK(AD177),"",VLOOKUP(AD177,ComboValue!$N$2:$O$68,2,FALSE) &amp; ",") &amp; IF(ISBLANK(AE177),"",VLOOKUP(AE177,ComboValue!$N$2:$O$68,2,FALSE) &amp; ",") &amp; IF(ISBLANK(AF177),"",VLOOKUP(AF177,ComboValue!$N$2:$O$68,2,FALSE) &amp; ",") &amp; IF(ISBLANK(AG177),"",VLOOKUP(AG177,ComboValue!$N$2:$O$68,2,FALSE) &amp; ",") &amp; IF(ISBLANK(AH177),"",VLOOKUP(AH177,ComboValue!$N$2:$O$68,2,FALSE) &amp; ",") &amp; IF(ISBLANK(AI177),"",VLOOKUP(AI177,ComboValue!$N$2:$O$68,2,FALSE) &amp; ",") &amp; IF(ISBLANK(AJ177),"",VLOOKUP(AJ177,ComboValue!$N$2:$O$68,2,FALSE) &amp; ",") &amp; IF(ISBLANK(AK177),"",VLOOKUP(AK177,ComboValue!$N$2:$O$68,2,FALSE) &amp; ",") &amp; IF(ISBLANK(AL177),"",VLOOKUP(AL177,ComboValue!$N$2:$O$68,2,FALSE) &amp; ",") &amp; IF(ISBLANK(AM177),"",VLOOKUP(AM177,ComboValue!$N$2:$O$68,2,FALSE) &amp; ",") &amp; IF(ISBLANK(AN177),"",VLOOKUP(AN177,ComboValue!$N$2:$O$68,2,FALSE) &amp; ",") &amp; IF(ISBLANK(AO177),"",VLOOKUP(AO177,ComboValue!$N$2:$O$68,2,FALSE) &amp; ",") &amp; IF(ISBLANK(AP177),"",VLOOKUP(AP177,ComboValue!$N$2:$O$68,2,FALSE) &amp; ",") &amp; IF(ISBLANK(AQ177),"",VLOOKUP(AQ177,ComboValue!$N$2:$O$68,2,FALSE) &amp; ",") &amp; IF(ISBLANK(AR177),"",VLOOKUP(AR177,ComboValue!$N$2:$O$68,2,FALSE) &amp; ",") &amp; IF(ISBLANK(AS177),"",VLOOKUP(AS177,ComboValue!$N$2:$O$68,2,FALSE) &amp; ",") &amp; IF(ISBLANK(AT177),"",VLOOKUP(AT177,ComboValue!$N$2:$O$68,2,FALSE) &amp; ",")</f>
        <v/>
      </c>
      <c r="AZ177" s="162" t="str">
        <f t="shared" si="88"/>
        <v/>
      </c>
      <c r="BA177" s="120"/>
      <c r="BB177" s="135" t="str">
        <f t="shared" si="89"/>
        <v/>
      </c>
      <c r="BC177" s="136" t="str">
        <f t="shared" si="90"/>
        <v/>
      </c>
      <c r="BD177" s="136" t="str">
        <f t="shared" si="91"/>
        <v/>
      </c>
      <c r="BE177" s="136" t="str">
        <f t="shared" si="92"/>
        <v/>
      </c>
      <c r="BF177" s="136" t="str">
        <f t="shared" si="93"/>
        <v/>
      </c>
      <c r="BG177" s="136" t="str">
        <f t="shared" si="94"/>
        <v/>
      </c>
      <c r="BH177" s="136" t="str">
        <f t="shared" si="95"/>
        <v/>
      </c>
      <c r="BI177" s="136" t="str">
        <f t="shared" si="96"/>
        <v/>
      </c>
      <c r="BJ177" s="136" t="str">
        <f t="shared" si="97"/>
        <v/>
      </c>
      <c r="BK177" s="136" t="str">
        <f t="shared" si="98"/>
        <v/>
      </c>
      <c r="BL177" s="136" t="str">
        <f t="shared" si="99"/>
        <v/>
      </c>
      <c r="BM177" s="136" t="str">
        <f t="shared" si="100"/>
        <v/>
      </c>
      <c r="BN177" s="136" t="str">
        <f t="shared" si="101"/>
        <v/>
      </c>
      <c r="BO177" s="136" t="str">
        <f t="shared" si="102"/>
        <v/>
      </c>
      <c r="BP177" s="136" t="str">
        <f t="shared" si="103"/>
        <v/>
      </c>
      <c r="BQ177" s="136" t="str">
        <f t="shared" si="104"/>
        <v/>
      </c>
      <c r="BR177" s="136" t="str">
        <f t="shared" si="105"/>
        <v/>
      </c>
      <c r="BS177" s="136" t="str">
        <f t="shared" si="106"/>
        <v/>
      </c>
      <c r="BT177" s="136" t="str">
        <f t="shared" si="107"/>
        <v/>
      </c>
      <c r="BU177" s="136" t="str">
        <f t="shared" si="108"/>
        <v/>
      </c>
      <c r="BV177" s="136" t="str">
        <f t="shared" si="109"/>
        <v/>
      </c>
      <c r="BW177" s="136" t="str">
        <f t="shared" si="110"/>
        <v/>
      </c>
      <c r="BX177" s="136" t="str">
        <f t="shared" si="111"/>
        <v/>
      </c>
      <c r="BY177" s="136" t="str">
        <f t="shared" si="112"/>
        <v/>
      </c>
      <c r="BZ177" s="136" t="str">
        <f t="shared" si="113"/>
        <v/>
      </c>
      <c r="CA177" s="137" t="str">
        <f t="shared" si="114"/>
        <v/>
      </c>
      <c r="CB177" s="135" t="str">
        <f t="shared" si="115"/>
        <v/>
      </c>
      <c r="CC177" s="136" t="str">
        <f t="shared" si="116"/>
        <v/>
      </c>
      <c r="CD177" s="136" t="str">
        <f t="shared" si="117"/>
        <v/>
      </c>
      <c r="CE177" s="136" t="str">
        <f t="shared" si="118"/>
        <v/>
      </c>
      <c r="CF177" s="136" t="str">
        <f t="shared" si="119"/>
        <v/>
      </c>
      <c r="CG177" s="136" t="str">
        <f t="shared" si="120"/>
        <v/>
      </c>
      <c r="CH177" s="136" t="str">
        <f t="shared" si="121"/>
        <v/>
      </c>
      <c r="CI177" s="136" t="str">
        <f t="shared" si="122"/>
        <v/>
      </c>
      <c r="CJ177" s="136" t="str">
        <f t="shared" si="123"/>
        <v/>
      </c>
      <c r="CK177" s="137" t="str">
        <f t="shared" si="124"/>
        <v/>
      </c>
      <c r="CL177" s="135" t="str">
        <f t="shared" si="125"/>
        <v/>
      </c>
      <c r="CM177" s="136" t="str">
        <f t="shared" si="126"/>
        <v/>
      </c>
      <c r="CN177" s="136" t="str">
        <f t="shared" si="127"/>
        <v/>
      </c>
      <c r="CO177" s="137" t="str">
        <f t="shared" si="128"/>
        <v/>
      </c>
      <c r="CP177" s="120"/>
      <c r="CQ177" s="120"/>
      <c r="CR177" s="120"/>
      <c r="CS177" s="120"/>
      <c r="CT177" s="120"/>
      <c r="CU177" s="120"/>
      <c r="CV177" s="120"/>
      <c r="CW177" s="120"/>
      <c r="CX177" s="120"/>
      <c r="CY177" s="120"/>
      <c r="CZ177" s="120"/>
      <c r="DA177" s="120"/>
      <c r="DB177" s="120"/>
    </row>
    <row r="178" spans="1:106" ht="17.399999999999999" thickTop="1" thickBot="1" x14ac:dyDescent="0.45">
      <c r="A178" s="7">
        <v>173</v>
      </c>
      <c r="B178" s="10"/>
      <c r="C178" s="11"/>
      <c r="D178" s="11"/>
      <c r="E178" s="11"/>
      <c r="F178" s="11"/>
      <c r="G178" s="11"/>
      <c r="H178" s="11"/>
      <c r="I178" s="11"/>
      <c r="J178" s="11"/>
      <c r="K178" s="11"/>
      <c r="L178" s="10"/>
      <c r="M178" s="10"/>
      <c r="N178" s="10"/>
      <c r="O178" s="209" t="str">
        <f xml:space="preserve"> IF(ISBLANK(L178),"",VLOOKUP(L178,ComboValue!$E$3:$I$15,5,FALSE))</f>
        <v/>
      </c>
      <c r="P178" s="10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35" t="str">
        <f xml:space="preserve"> IF(ISBLANK(C178),"",VLOOKUP(C178,ComboValue!$B$2:$C$11,2,FALSE) &amp; ",") &amp; IF(ISBLANK(D178),"",VLOOKUP(D178,ComboValue!$B$2:$C$11,2,FALSE) &amp; ",") &amp; IF(ISBLANK(E178),"",VLOOKUP(E178,ComboValue!$B$2:$C$11,2,FALSE) &amp; ",") &amp; IF(ISBLANK(F178),"",VLOOKUP(F178,ComboValue!$B$2:$C$11,2,FALSE) &amp; ",") &amp; IF(ISBLANK(G178),"",VLOOKUP(G178,ComboValue!$B$2:$C$11,2,FALSE) &amp; ",") &amp; IF(ISBLANK(H178),"",VLOOKUP(H178,ComboValue!$B$2:$C$11,2,FALSE) &amp; ",") &amp; IF(ISBLANK(I178),"",VLOOKUP(I178,ComboValue!$B$2:$C$11,2,FALSE) &amp; ",") &amp; IF(ISBLANK(J178),"",VLOOKUP(J178,ComboValue!$B$2:$C$11,2,FALSE) &amp; ",") &amp; IF(ISBLANK(K178),"",VLOOKUP(K178,ComboValue!$B$2:$C$11,2,FALSE) &amp; ",")</f>
        <v/>
      </c>
      <c r="AV178" s="136" t="str">
        <f t="shared" si="87"/>
        <v>Tous_Nl</v>
      </c>
      <c r="AW178" s="136" t="str">
        <f>IF(ISBLANK(L178),"",VLOOKUP(L178,ComboValue!$E$2:$G$15,3,FALSE))</f>
        <v/>
      </c>
      <c r="AX178" s="136" t="str">
        <f>IF(ISBLANK(M178),"",VLOOKUP(M178,ComboValue!$K$2:$L$5,2,FALSE))</f>
        <v/>
      </c>
      <c r="AY178" s="161" t="str">
        <f>IF(ISBLANK(Q178),"",VLOOKUP(Q178,ComboValue!$N$2:$O$68,2,FALSE) &amp; ",") &amp; IF(ISBLANK(R178),"",VLOOKUP(R178,ComboValue!$N$2:$O$68,2,FALSE) &amp; ",") &amp; IF(ISBLANK(S178),"",VLOOKUP(S178,ComboValue!$N$2:$O$68,2,FALSE) &amp; ",") &amp; IF(ISBLANK(T178),"",VLOOKUP(T178,ComboValue!$N$2:$O$68,2,FALSE) &amp; ",") &amp; IF(ISBLANK(U178),"",VLOOKUP(U178,ComboValue!$N$2:$O$68,2,FALSE) &amp; ",") &amp; IF(ISBLANK(V178),"",VLOOKUP(V178,ComboValue!$N$2:$O$68,2,FALSE) &amp; ",") &amp; IF(ISBLANK(W178),"",VLOOKUP(W178,ComboValue!$N$2:$O$68,2,FALSE) &amp; ",") &amp; IF(ISBLANK(X178),"",VLOOKUP(X178,ComboValue!$N$2:$O$68,2,FALSE) &amp; ",") &amp; IF(ISBLANK(Y178),"",VLOOKUP(Y178,ComboValue!$N$2:$O$68,2,FALSE) &amp; ",") &amp; IF(ISBLANK(Z178),"",VLOOKUP(Z178,ComboValue!$N$2:$O$68,2,FALSE) &amp; ",") &amp; IF(ISBLANK(AA178),"",VLOOKUP(AA178,ComboValue!$N$2:$O$68,2,FALSE) &amp; ",") &amp; IF(ISBLANK(AB178),"",VLOOKUP(AB178,ComboValue!$N$2:$O$68,2,FALSE) &amp; ",") &amp; IF(ISBLANK(AC178),"",VLOOKUP(AC178,ComboValue!$N$2:$O$68,2,FALSE) &amp; ",") &amp; IF(ISBLANK(AD178),"",VLOOKUP(AD178,ComboValue!$N$2:$O$68,2,FALSE) &amp; ",") &amp; IF(ISBLANK(AE178),"",VLOOKUP(AE178,ComboValue!$N$2:$O$68,2,FALSE) &amp; ",") &amp; IF(ISBLANK(AF178),"",VLOOKUP(AF178,ComboValue!$N$2:$O$68,2,FALSE) &amp; ",") &amp; IF(ISBLANK(AG178),"",VLOOKUP(AG178,ComboValue!$N$2:$O$68,2,FALSE) &amp; ",") &amp; IF(ISBLANK(AH178),"",VLOOKUP(AH178,ComboValue!$N$2:$O$68,2,FALSE) &amp; ",") &amp; IF(ISBLANK(AI178),"",VLOOKUP(AI178,ComboValue!$N$2:$O$68,2,FALSE) &amp; ",") &amp; IF(ISBLANK(AJ178),"",VLOOKUP(AJ178,ComboValue!$N$2:$O$68,2,FALSE) &amp; ",") &amp; IF(ISBLANK(AK178),"",VLOOKUP(AK178,ComboValue!$N$2:$O$68,2,FALSE) &amp; ",") &amp; IF(ISBLANK(AL178),"",VLOOKUP(AL178,ComboValue!$N$2:$O$68,2,FALSE) &amp; ",") &amp; IF(ISBLANK(AM178),"",VLOOKUP(AM178,ComboValue!$N$2:$O$68,2,FALSE) &amp; ",") &amp; IF(ISBLANK(AN178),"",VLOOKUP(AN178,ComboValue!$N$2:$O$68,2,FALSE) &amp; ",") &amp; IF(ISBLANK(AO178),"",VLOOKUP(AO178,ComboValue!$N$2:$O$68,2,FALSE) &amp; ",") &amp; IF(ISBLANK(AP178),"",VLOOKUP(AP178,ComboValue!$N$2:$O$68,2,FALSE) &amp; ",") &amp; IF(ISBLANK(AQ178),"",VLOOKUP(AQ178,ComboValue!$N$2:$O$68,2,FALSE) &amp; ",") &amp; IF(ISBLANK(AR178),"",VLOOKUP(AR178,ComboValue!$N$2:$O$68,2,FALSE) &amp; ",") &amp; IF(ISBLANK(AS178),"",VLOOKUP(AS178,ComboValue!$N$2:$O$68,2,FALSE) &amp; ",") &amp; IF(ISBLANK(AT178),"",VLOOKUP(AT178,ComboValue!$N$2:$O$68,2,FALSE) &amp; ",")</f>
        <v/>
      </c>
      <c r="AZ178" s="162" t="str">
        <f t="shared" si="88"/>
        <v/>
      </c>
      <c r="BA178" s="120"/>
      <c r="BB178" s="135" t="str">
        <f t="shared" si="89"/>
        <v/>
      </c>
      <c r="BC178" s="136" t="str">
        <f t="shared" si="90"/>
        <v/>
      </c>
      <c r="BD178" s="136" t="str">
        <f t="shared" si="91"/>
        <v/>
      </c>
      <c r="BE178" s="136" t="str">
        <f t="shared" si="92"/>
        <v/>
      </c>
      <c r="BF178" s="136" t="str">
        <f t="shared" si="93"/>
        <v/>
      </c>
      <c r="BG178" s="136" t="str">
        <f t="shared" si="94"/>
        <v/>
      </c>
      <c r="BH178" s="136" t="str">
        <f t="shared" si="95"/>
        <v/>
      </c>
      <c r="BI178" s="136" t="str">
        <f t="shared" si="96"/>
        <v/>
      </c>
      <c r="BJ178" s="136" t="str">
        <f t="shared" si="97"/>
        <v/>
      </c>
      <c r="BK178" s="136" t="str">
        <f t="shared" si="98"/>
        <v/>
      </c>
      <c r="BL178" s="136" t="str">
        <f t="shared" si="99"/>
        <v/>
      </c>
      <c r="BM178" s="136" t="str">
        <f t="shared" si="100"/>
        <v/>
      </c>
      <c r="BN178" s="136" t="str">
        <f t="shared" si="101"/>
        <v/>
      </c>
      <c r="BO178" s="136" t="str">
        <f t="shared" si="102"/>
        <v/>
      </c>
      <c r="BP178" s="136" t="str">
        <f t="shared" si="103"/>
        <v/>
      </c>
      <c r="BQ178" s="136" t="str">
        <f t="shared" si="104"/>
        <v/>
      </c>
      <c r="BR178" s="136" t="str">
        <f t="shared" si="105"/>
        <v/>
      </c>
      <c r="BS178" s="136" t="str">
        <f t="shared" si="106"/>
        <v/>
      </c>
      <c r="BT178" s="136" t="str">
        <f t="shared" si="107"/>
        <v/>
      </c>
      <c r="BU178" s="136" t="str">
        <f t="shared" si="108"/>
        <v/>
      </c>
      <c r="BV178" s="136" t="str">
        <f t="shared" si="109"/>
        <v/>
      </c>
      <c r="BW178" s="136" t="str">
        <f t="shared" si="110"/>
        <v/>
      </c>
      <c r="BX178" s="136" t="str">
        <f t="shared" si="111"/>
        <v/>
      </c>
      <c r="BY178" s="136" t="str">
        <f t="shared" si="112"/>
        <v/>
      </c>
      <c r="BZ178" s="136" t="str">
        <f t="shared" si="113"/>
        <v/>
      </c>
      <c r="CA178" s="137" t="str">
        <f t="shared" si="114"/>
        <v/>
      </c>
      <c r="CB178" s="135" t="str">
        <f t="shared" si="115"/>
        <v/>
      </c>
      <c r="CC178" s="136" t="str">
        <f t="shared" si="116"/>
        <v/>
      </c>
      <c r="CD178" s="136" t="str">
        <f t="shared" si="117"/>
        <v/>
      </c>
      <c r="CE178" s="136" t="str">
        <f t="shared" si="118"/>
        <v/>
      </c>
      <c r="CF178" s="136" t="str">
        <f t="shared" si="119"/>
        <v/>
      </c>
      <c r="CG178" s="136" t="str">
        <f t="shared" si="120"/>
        <v/>
      </c>
      <c r="CH178" s="136" t="str">
        <f t="shared" si="121"/>
        <v/>
      </c>
      <c r="CI178" s="136" t="str">
        <f t="shared" si="122"/>
        <v/>
      </c>
      <c r="CJ178" s="136" t="str">
        <f t="shared" si="123"/>
        <v/>
      </c>
      <c r="CK178" s="137" t="str">
        <f t="shared" si="124"/>
        <v/>
      </c>
      <c r="CL178" s="135" t="str">
        <f t="shared" si="125"/>
        <v/>
      </c>
      <c r="CM178" s="136" t="str">
        <f t="shared" si="126"/>
        <v/>
      </c>
      <c r="CN178" s="136" t="str">
        <f t="shared" si="127"/>
        <v/>
      </c>
      <c r="CO178" s="137" t="str">
        <f t="shared" si="128"/>
        <v/>
      </c>
      <c r="CP178" s="120"/>
      <c r="CQ178" s="120"/>
      <c r="CR178" s="120"/>
      <c r="CS178" s="120"/>
      <c r="CT178" s="120"/>
      <c r="CU178" s="120"/>
      <c r="CV178" s="120"/>
      <c r="CW178" s="120"/>
      <c r="CX178" s="120"/>
      <c r="CY178" s="120"/>
      <c r="CZ178" s="120"/>
      <c r="DA178" s="120"/>
      <c r="DB178" s="120"/>
    </row>
    <row r="179" spans="1:106" ht="17.399999999999999" thickTop="1" thickBot="1" x14ac:dyDescent="0.45">
      <c r="A179" s="7">
        <v>174</v>
      </c>
      <c r="B179" s="10"/>
      <c r="C179" s="11"/>
      <c r="D179" s="11"/>
      <c r="E179" s="11"/>
      <c r="F179" s="11"/>
      <c r="G179" s="11"/>
      <c r="H179" s="11"/>
      <c r="I179" s="11"/>
      <c r="J179" s="11"/>
      <c r="K179" s="11"/>
      <c r="L179" s="10"/>
      <c r="M179" s="10"/>
      <c r="N179" s="10"/>
      <c r="O179" s="209" t="str">
        <f xml:space="preserve"> IF(ISBLANK(L179),"",VLOOKUP(L179,ComboValue!$E$3:$I$15,5,FALSE))</f>
        <v/>
      </c>
      <c r="P179" s="10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35" t="str">
        <f xml:space="preserve"> IF(ISBLANK(C179),"",VLOOKUP(C179,ComboValue!$B$2:$C$11,2,FALSE) &amp; ",") &amp; IF(ISBLANK(D179),"",VLOOKUP(D179,ComboValue!$B$2:$C$11,2,FALSE) &amp; ",") &amp; IF(ISBLANK(E179),"",VLOOKUP(E179,ComboValue!$B$2:$C$11,2,FALSE) &amp; ",") &amp; IF(ISBLANK(F179),"",VLOOKUP(F179,ComboValue!$B$2:$C$11,2,FALSE) &amp; ",") &amp; IF(ISBLANK(G179),"",VLOOKUP(G179,ComboValue!$B$2:$C$11,2,FALSE) &amp; ",") &amp; IF(ISBLANK(H179),"",VLOOKUP(H179,ComboValue!$B$2:$C$11,2,FALSE) &amp; ",") &amp; IF(ISBLANK(I179),"",VLOOKUP(I179,ComboValue!$B$2:$C$11,2,FALSE) &amp; ",") &amp; IF(ISBLANK(J179),"",VLOOKUP(J179,ComboValue!$B$2:$C$11,2,FALSE) &amp; ",") &amp; IF(ISBLANK(K179),"",VLOOKUP(K179,ComboValue!$B$2:$C$11,2,FALSE) &amp; ",")</f>
        <v/>
      </c>
      <c r="AV179" s="136" t="str">
        <f t="shared" si="87"/>
        <v>Tous_Nl</v>
      </c>
      <c r="AW179" s="136" t="str">
        <f>IF(ISBLANK(L179),"",VLOOKUP(L179,ComboValue!$E$2:$G$15,3,FALSE))</f>
        <v/>
      </c>
      <c r="AX179" s="136" t="str">
        <f>IF(ISBLANK(M179),"",VLOOKUP(M179,ComboValue!$K$2:$L$5,2,FALSE))</f>
        <v/>
      </c>
      <c r="AY179" s="161" t="str">
        <f>IF(ISBLANK(Q179),"",VLOOKUP(Q179,ComboValue!$N$2:$O$68,2,FALSE) &amp; ",") &amp; IF(ISBLANK(R179),"",VLOOKUP(R179,ComboValue!$N$2:$O$68,2,FALSE) &amp; ",") &amp; IF(ISBLANK(S179),"",VLOOKUP(S179,ComboValue!$N$2:$O$68,2,FALSE) &amp; ",") &amp; IF(ISBLANK(T179),"",VLOOKUP(T179,ComboValue!$N$2:$O$68,2,FALSE) &amp; ",") &amp; IF(ISBLANK(U179),"",VLOOKUP(U179,ComboValue!$N$2:$O$68,2,FALSE) &amp; ",") &amp; IF(ISBLANK(V179),"",VLOOKUP(V179,ComboValue!$N$2:$O$68,2,FALSE) &amp; ",") &amp; IF(ISBLANK(W179),"",VLOOKUP(W179,ComboValue!$N$2:$O$68,2,FALSE) &amp; ",") &amp; IF(ISBLANK(X179),"",VLOOKUP(X179,ComboValue!$N$2:$O$68,2,FALSE) &amp; ",") &amp; IF(ISBLANK(Y179),"",VLOOKUP(Y179,ComboValue!$N$2:$O$68,2,FALSE) &amp; ",") &amp; IF(ISBLANK(Z179),"",VLOOKUP(Z179,ComboValue!$N$2:$O$68,2,FALSE) &amp; ",") &amp; IF(ISBLANK(AA179),"",VLOOKUP(AA179,ComboValue!$N$2:$O$68,2,FALSE) &amp; ",") &amp; IF(ISBLANK(AB179),"",VLOOKUP(AB179,ComboValue!$N$2:$O$68,2,FALSE) &amp; ",") &amp; IF(ISBLANK(AC179),"",VLOOKUP(AC179,ComboValue!$N$2:$O$68,2,FALSE) &amp; ",") &amp; IF(ISBLANK(AD179),"",VLOOKUP(AD179,ComboValue!$N$2:$O$68,2,FALSE) &amp; ",") &amp; IF(ISBLANK(AE179),"",VLOOKUP(AE179,ComboValue!$N$2:$O$68,2,FALSE) &amp; ",") &amp; IF(ISBLANK(AF179),"",VLOOKUP(AF179,ComboValue!$N$2:$O$68,2,FALSE) &amp; ",") &amp; IF(ISBLANK(AG179),"",VLOOKUP(AG179,ComboValue!$N$2:$O$68,2,FALSE) &amp; ",") &amp; IF(ISBLANK(AH179),"",VLOOKUP(AH179,ComboValue!$N$2:$O$68,2,FALSE) &amp; ",") &amp; IF(ISBLANK(AI179),"",VLOOKUP(AI179,ComboValue!$N$2:$O$68,2,FALSE) &amp; ",") &amp; IF(ISBLANK(AJ179),"",VLOOKUP(AJ179,ComboValue!$N$2:$O$68,2,FALSE) &amp; ",") &amp; IF(ISBLANK(AK179),"",VLOOKUP(AK179,ComboValue!$N$2:$O$68,2,FALSE) &amp; ",") &amp; IF(ISBLANK(AL179),"",VLOOKUP(AL179,ComboValue!$N$2:$O$68,2,FALSE) &amp; ",") &amp; IF(ISBLANK(AM179),"",VLOOKUP(AM179,ComboValue!$N$2:$O$68,2,FALSE) &amp; ",") &amp; IF(ISBLANK(AN179),"",VLOOKUP(AN179,ComboValue!$N$2:$O$68,2,FALSE) &amp; ",") &amp; IF(ISBLANK(AO179),"",VLOOKUP(AO179,ComboValue!$N$2:$O$68,2,FALSE) &amp; ",") &amp; IF(ISBLANK(AP179),"",VLOOKUP(AP179,ComboValue!$N$2:$O$68,2,FALSE) &amp; ",") &amp; IF(ISBLANK(AQ179),"",VLOOKUP(AQ179,ComboValue!$N$2:$O$68,2,FALSE) &amp; ",") &amp; IF(ISBLANK(AR179),"",VLOOKUP(AR179,ComboValue!$N$2:$O$68,2,FALSE) &amp; ",") &amp; IF(ISBLANK(AS179),"",VLOOKUP(AS179,ComboValue!$N$2:$O$68,2,FALSE) &amp; ",") &amp; IF(ISBLANK(AT179),"",VLOOKUP(AT179,ComboValue!$N$2:$O$68,2,FALSE) &amp; ",")</f>
        <v/>
      </c>
      <c r="AZ179" s="162" t="str">
        <f t="shared" si="88"/>
        <v/>
      </c>
      <c r="BA179" s="120"/>
      <c r="BB179" s="135" t="str">
        <f t="shared" si="89"/>
        <v/>
      </c>
      <c r="BC179" s="136" t="str">
        <f t="shared" si="90"/>
        <v/>
      </c>
      <c r="BD179" s="136" t="str">
        <f t="shared" si="91"/>
        <v/>
      </c>
      <c r="BE179" s="136" t="str">
        <f t="shared" si="92"/>
        <v/>
      </c>
      <c r="BF179" s="136" t="str">
        <f t="shared" si="93"/>
        <v/>
      </c>
      <c r="BG179" s="136" t="str">
        <f t="shared" si="94"/>
        <v/>
      </c>
      <c r="BH179" s="136" t="str">
        <f t="shared" si="95"/>
        <v/>
      </c>
      <c r="BI179" s="136" t="str">
        <f t="shared" si="96"/>
        <v/>
      </c>
      <c r="BJ179" s="136" t="str">
        <f t="shared" si="97"/>
        <v/>
      </c>
      <c r="BK179" s="136" t="str">
        <f t="shared" si="98"/>
        <v/>
      </c>
      <c r="BL179" s="136" t="str">
        <f t="shared" si="99"/>
        <v/>
      </c>
      <c r="BM179" s="136" t="str">
        <f t="shared" si="100"/>
        <v/>
      </c>
      <c r="BN179" s="136" t="str">
        <f t="shared" si="101"/>
        <v/>
      </c>
      <c r="BO179" s="136" t="str">
        <f t="shared" si="102"/>
        <v/>
      </c>
      <c r="BP179" s="136" t="str">
        <f t="shared" si="103"/>
        <v/>
      </c>
      <c r="BQ179" s="136" t="str">
        <f t="shared" si="104"/>
        <v/>
      </c>
      <c r="BR179" s="136" t="str">
        <f t="shared" si="105"/>
        <v/>
      </c>
      <c r="BS179" s="136" t="str">
        <f t="shared" si="106"/>
        <v/>
      </c>
      <c r="BT179" s="136" t="str">
        <f t="shared" si="107"/>
        <v/>
      </c>
      <c r="BU179" s="136" t="str">
        <f t="shared" si="108"/>
        <v/>
      </c>
      <c r="BV179" s="136" t="str">
        <f t="shared" si="109"/>
        <v/>
      </c>
      <c r="BW179" s="136" t="str">
        <f t="shared" si="110"/>
        <v/>
      </c>
      <c r="BX179" s="136" t="str">
        <f t="shared" si="111"/>
        <v/>
      </c>
      <c r="BY179" s="136" t="str">
        <f t="shared" si="112"/>
        <v/>
      </c>
      <c r="BZ179" s="136" t="str">
        <f t="shared" si="113"/>
        <v/>
      </c>
      <c r="CA179" s="137" t="str">
        <f t="shared" si="114"/>
        <v/>
      </c>
      <c r="CB179" s="135" t="str">
        <f t="shared" si="115"/>
        <v/>
      </c>
      <c r="CC179" s="136" t="str">
        <f t="shared" si="116"/>
        <v/>
      </c>
      <c r="CD179" s="136" t="str">
        <f t="shared" si="117"/>
        <v/>
      </c>
      <c r="CE179" s="136" t="str">
        <f t="shared" si="118"/>
        <v/>
      </c>
      <c r="CF179" s="136" t="str">
        <f t="shared" si="119"/>
        <v/>
      </c>
      <c r="CG179" s="136" t="str">
        <f t="shared" si="120"/>
        <v/>
      </c>
      <c r="CH179" s="136" t="str">
        <f t="shared" si="121"/>
        <v/>
      </c>
      <c r="CI179" s="136" t="str">
        <f t="shared" si="122"/>
        <v/>
      </c>
      <c r="CJ179" s="136" t="str">
        <f t="shared" si="123"/>
        <v/>
      </c>
      <c r="CK179" s="137" t="str">
        <f t="shared" si="124"/>
        <v/>
      </c>
      <c r="CL179" s="135" t="str">
        <f t="shared" si="125"/>
        <v/>
      </c>
      <c r="CM179" s="136" t="str">
        <f t="shared" si="126"/>
        <v/>
      </c>
      <c r="CN179" s="136" t="str">
        <f t="shared" si="127"/>
        <v/>
      </c>
      <c r="CO179" s="137" t="str">
        <f t="shared" si="128"/>
        <v/>
      </c>
      <c r="CP179" s="120"/>
      <c r="CQ179" s="120"/>
      <c r="CR179" s="120"/>
      <c r="CS179" s="120"/>
      <c r="CT179" s="120"/>
      <c r="CU179" s="120"/>
      <c r="CV179" s="120"/>
      <c r="CW179" s="120"/>
      <c r="CX179" s="120"/>
      <c r="CY179" s="120"/>
      <c r="CZ179" s="120"/>
      <c r="DA179" s="120"/>
      <c r="DB179" s="120"/>
    </row>
    <row r="180" spans="1:106" ht="17.399999999999999" thickTop="1" thickBot="1" x14ac:dyDescent="0.45">
      <c r="A180" s="7">
        <v>175</v>
      </c>
      <c r="B180" s="10"/>
      <c r="C180" s="11"/>
      <c r="D180" s="11"/>
      <c r="E180" s="11"/>
      <c r="F180" s="11"/>
      <c r="G180" s="11"/>
      <c r="H180" s="11"/>
      <c r="I180" s="11"/>
      <c r="J180" s="11"/>
      <c r="K180" s="11"/>
      <c r="L180" s="10"/>
      <c r="M180" s="10"/>
      <c r="N180" s="10"/>
      <c r="O180" s="209" t="str">
        <f xml:space="preserve"> IF(ISBLANK(L180),"",VLOOKUP(L180,ComboValue!$E$3:$I$15,5,FALSE))</f>
        <v/>
      </c>
      <c r="P180" s="10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35" t="str">
        <f xml:space="preserve"> IF(ISBLANK(C180),"",VLOOKUP(C180,ComboValue!$B$2:$C$11,2,FALSE) &amp; ",") &amp; IF(ISBLANK(D180),"",VLOOKUP(D180,ComboValue!$B$2:$C$11,2,FALSE) &amp; ",") &amp; IF(ISBLANK(E180),"",VLOOKUP(E180,ComboValue!$B$2:$C$11,2,FALSE) &amp; ",") &amp; IF(ISBLANK(F180),"",VLOOKUP(F180,ComboValue!$B$2:$C$11,2,FALSE) &amp; ",") &amp; IF(ISBLANK(G180),"",VLOOKUP(G180,ComboValue!$B$2:$C$11,2,FALSE) &amp; ",") &amp; IF(ISBLANK(H180),"",VLOOKUP(H180,ComboValue!$B$2:$C$11,2,FALSE) &amp; ",") &amp; IF(ISBLANK(I180),"",VLOOKUP(I180,ComboValue!$B$2:$C$11,2,FALSE) &amp; ",") &amp; IF(ISBLANK(J180),"",VLOOKUP(J180,ComboValue!$B$2:$C$11,2,FALSE) &amp; ",") &amp; IF(ISBLANK(K180),"",VLOOKUP(K180,ComboValue!$B$2:$C$11,2,FALSE) &amp; ",")</f>
        <v/>
      </c>
      <c r="AV180" s="136" t="str">
        <f t="shared" si="87"/>
        <v>Tous_Nl</v>
      </c>
      <c r="AW180" s="136" t="str">
        <f>IF(ISBLANK(L180),"",VLOOKUP(L180,ComboValue!$E$2:$G$15,3,FALSE))</f>
        <v/>
      </c>
      <c r="AX180" s="136" t="str">
        <f>IF(ISBLANK(M180),"",VLOOKUP(M180,ComboValue!$K$2:$L$5,2,FALSE))</f>
        <v/>
      </c>
      <c r="AY180" s="161" t="str">
        <f>IF(ISBLANK(Q180),"",VLOOKUP(Q180,ComboValue!$N$2:$O$68,2,FALSE) &amp; ",") &amp; IF(ISBLANK(R180),"",VLOOKUP(R180,ComboValue!$N$2:$O$68,2,FALSE) &amp; ",") &amp; IF(ISBLANK(S180),"",VLOOKUP(S180,ComboValue!$N$2:$O$68,2,FALSE) &amp; ",") &amp; IF(ISBLANK(T180),"",VLOOKUP(T180,ComboValue!$N$2:$O$68,2,FALSE) &amp; ",") &amp; IF(ISBLANK(U180),"",VLOOKUP(U180,ComboValue!$N$2:$O$68,2,FALSE) &amp; ",") &amp; IF(ISBLANK(V180),"",VLOOKUP(V180,ComboValue!$N$2:$O$68,2,FALSE) &amp; ",") &amp; IF(ISBLANK(W180),"",VLOOKUP(W180,ComboValue!$N$2:$O$68,2,FALSE) &amp; ",") &amp; IF(ISBLANK(X180),"",VLOOKUP(X180,ComboValue!$N$2:$O$68,2,FALSE) &amp; ",") &amp; IF(ISBLANK(Y180),"",VLOOKUP(Y180,ComboValue!$N$2:$O$68,2,FALSE) &amp; ",") &amp; IF(ISBLANK(Z180),"",VLOOKUP(Z180,ComboValue!$N$2:$O$68,2,FALSE) &amp; ",") &amp; IF(ISBLANK(AA180),"",VLOOKUP(AA180,ComboValue!$N$2:$O$68,2,FALSE) &amp; ",") &amp; IF(ISBLANK(AB180),"",VLOOKUP(AB180,ComboValue!$N$2:$O$68,2,FALSE) &amp; ",") &amp; IF(ISBLANK(AC180),"",VLOOKUP(AC180,ComboValue!$N$2:$O$68,2,FALSE) &amp; ",") &amp; IF(ISBLANK(AD180),"",VLOOKUP(AD180,ComboValue!$N$2:$O$68,2,FALSE) &amp; ",") &amp; IF(ISBLANK(AE180),"",VLOOKUP(AE180,ComboValue!$N$2:$O$68,2,FALSE) &amp; ",") &amp; IF(ISBLANK(AF180),"",VLOOKUP(AF180,ComboValue!$N$2:$O$68,2,FALSE) &amp; ",") &amp; IF(ISBLANK(AG180),"",VLOOKUP(AG180,ComboValue!$N$2:$O$68,2,FALSE) &amp; ",") &amp; IF(ISBLANK(AH180),"",VLOOKUP(AH180,ComboValue!$N$2:$O$68,2,FALSE) &amp; ",") &amp; IF(ISBLANK(AI180),"",VLOOKUP(AI180,ComboValue!$N$2:$O$68,2,FALSE) &amp; ",") &amp; IF(ISBLANK(AJ180),"",VLOOKUP(AJ180,ComboValue!$N$2:$O$68,2,FALSE) &amp; ",") &amp; IF(ISBLANK(AK180),"",VLOOKUP(AK180,ComboValue!$N$2:$O$68,2,FALSE) &amp; ",") &amp; IF(ISBLANK(AL180),"",VLOOKUP(AL180,ComboValue!$N$2:$O$68,2,FALSE) &amp; ",") &amp; IF(ISBLANK(AM180),"",VLOOKUP(AM180,ComboValue!$N$2:$O$68,2,FALSE) &amp; ",") &amp; IF(ISBLANK(AN180),"",VLOOKUP(AN180,ComboValue!$N$2:$O$68,2,FALSE) &amp; ",") &amp; IF(ISBLANK(AO180),"",VLOOKUP(AO180,ComboValue!$N$2:$O$68,2,FALSE) &amp; ",") &amp; IF(ISBLANK(AP180),"",VLOOKUP(AP180,ComboValue!$N$2:$O$68,2,FALSE) &amp; ",") &amp; IF(ISBLANK(AQ180),"",VLOOKUP(AQ180,ComboValue!$N$2:$O$68,2,FALSE) &amp; ",") &amp; IF(ISBLANK(AR180),"",VLOOKUP(AR180,ComboValue!$N$2:$O$68,2,FALSE) &amp; ",") &amp; IF(ISBLANK(AS180),"",VLOOKUP(AS180,ComboValue!$N$2:$O$68,2,FALSE) &amp; ",") &amp; IF(ISBLANK(AT180),"",VLOOKUP(AT180,ComboValue!$N$2:$O$68,2,FALSE) &amp; ",")</f>
        <v/>
      </c>
      <c r="AZ180" s="162" t="str">
        <f t="shared" si="88"/>
        <v/>
      </c>
      <c r="BA180" s="120"/>
      <c r="BB180" s="135" t="str">
        <f t="shared" si="89"/>
        <v/>
      </c>
      <c r="BC180" s="136" t="str">
        <f t="shared" si="90"/>
        <v/>
      </c>
      <c r="BD180" s="136" t="str">
        <f t="shared" si="91"/>
        <v/>
      </c>
      <c r="BE180" s="136" t="str">
        <f t="shared" si="92"/>
        <v/>
      </c>
      <c r="BF180" s="136" t="str">
        <f t="shared" si="93"/>
        <v/>
      </c>
      <c r="BG180" s="136" t="str">
        <f t="shared" si="94"/>
        <v/>
      </c>
      <c r="BH180" s="136" t="str">
        <f t="shared" si="95"/>
        <v/>
      </c>
      <c r="BI180" s="136" t="str">
        <f t="shared" si="96"/>
        <v/>
      </c>
      <c r="BJ180" s="136" t="str">
        <f t="shared" si="97"/>
        <v/>
      </c>
      <c r="BK180" s="136" t="str">
        <f t="shared" si="98"/>
        <v/>
      </c>
      <c r="BL180" s="136" t="str">
        <f t="shared" si="99"/>
        <v/>
      </c>
      <c r="BM180" s="136" t="str">
        <f t="shared" si="100"/>
        <v/>
      </c>
      <c r="BN180" s="136" t="str">
        <f t="shared" si="101"/>
        <v/>
      </c>
      <c r="BO180" s="136" t="str">
        <f t="shared" si="102"/>
        <v/>
      </c>
      <c r="BP180" s="136" t="str">
        <f t="shared" si="103"/>
        <v/>
      </c>
      <c r="BQ180" s="136" t="str">
        <f t="shared" si="104"/>
        <v/>
      </c>
      <c r="BR180" s="136" t="str">
        <f t="shared" si="105"/>
        <v/>
      </c>
      <c r="BS180" s="136" t="str">
        <f t="shared" si="106"/>
        <v/>
      </c>
      <c r="BT180" s="136" t="str">
        <f t="shared" si="107"/>
        <v/>
      </c>
      <c r="BU180" s="136" t="str">
        <f t="shared" si="108"/>
        <v/>
      </c>
      <c r="BV180" s="136" t="str">
        <f t="shared" si="109"/>
        <v/>
      </c>
      <c r="BW180" s="136" t="str">
        <f t="shared" si="110"/>
        <v/>
      </c>
      <c r="BX180" s="136" t="str">
        <f t="shared" si="111"/>
        <v/>
      </c>
      <c r="BY180" s="136" t="str">
        <f t="shared" si="112"/>
        <v/>
      </c>
      <c r="BZ180" s="136" t="str">
        <f t="shared" si="113"/>
        <v/>
      </c>
      <c r="CA180" s="137" t="str">
        <f t="shared" si="114"/>
        <v/>
      </c>
      <c r="CB180" s="135" t="str">
        <f t="shared" si="115"/>
        <v/>
      </c>
      <c r="CC180" s="136" t="str">
        <f t="shared" si="116"/>
        <v/>
      </c>
      <c r="CD180" s="136" t="str">
        <f t="shared" si="117"/>
        <v/>
      </c>
      <c r="CE180" s="136" t="str">
        <f t="shared" si="118"/>
        <v/>
      </c>
      <c r="CF180" s="136" t="str">
        <f t="shared" si="119"/>
        <v/>
      </c>
      <c r="CG180" s="136" t="str">
        <f t="shared" si="120"/>
        <v/>
      </c>
      <c r="CH180" s="136" t="str">
        <f t="shared" si="121"/>
        <v/>
      </c>
      <c r="CI180" s="136" t="str">
        <f t="shared" si="122"/>
        <v/>
      </c>
      <c r="CJ180" s="136" t="str">
        <f t="shared" si="123"/>
        <v/>
      </c>
      <c r="CK180" s="137" t="str">
        <f t="shared" si="124"/>
        <v/>
      </c>
      <c r="CL180" s="135" t="str">
        <f t="shared" si="125"/>
        <v/>
      </c>
      <c r="CM180" s="136" t="str">
        <f t="shared" si="126"/>
        <v/>
      </c>
      <c r="CN180" s="136" t="str">
        <f t="shared" si="127"/>
        <v/>
      </c>
      <c r="CO180" s="137" t="str">
        <f t="shared" si="128"/>
        <v/>
      </c>
      <c r="CP180" s="120"/>
      <c r="CQ180" s="120"/>
      <c r="CR180" s="120"/>
      <c r="CS180" s="120"/>
      <c r="CT180" s="120"/>
      <c r="CU180" s="120"/>
      <c r="CV180" s="120"/>
      <c r="CW180" s="120"/>
      <c r="CX180" s="120"/>
      <c r="CY180" s="120"/>
      <c r="CZ180" s="120"/>
      <c r="DA180" s="120"/>
      <c r="DB180" s="120"/>
    </row>
    <row r="181" spans="1:106" ht="17.399999999999999" thickTop="1" thickBot="1" x14ac:dyDescent="0.45">
      <c r="A181" s="7">
        <v>176</v>
      </c>
      <c r="B181" s="10"/>
      <c r="C181" s="11"/>
      <c r="D181" s="11"/>
      <c r="E181" s="11"/>
      <c r="F181" s="11"/>
      <c r="G181" s="11"/>
      <c r="H181" s="11"/>
      <c r="I181" s="11"/>
      <c r="J181" s="11"/>
      <c r="K181" s="11"/>
      <c r="L181" s="10"/>
      <c r="M181" s="10"/>
      <c r="N181" s="10"/>
      <c r="O181" s="209" t="str">
        <f xml:space="preserve"> IF(ISBLANK(L181),"",VLOOKUP(L181,ComboValue!$E$3:$I$15,5,FALSE))</f>
        <v/>
      </c>
      <c r="P181" s="10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35" t="str">
        <f xml:space="preserve"> IF(ISBLANK(C181),"",VLOOKUP(C181,ComboValue!$B$2:$C$11,2,FALSE) &amp; ",") &amp; IF(ISBLANK(D181),"",VLOOKUP(D181,ComboValue!$B$2:$C$11,2,FALSE) &amp; ",") &amp; IF(ISBLANK(E181),"",VLOOKUP(E181,ComboValue!$B$2:$C$11,2,FALSE) &amp; ",") &amp; IF(ISBLANK(F181),"",VLOOKUP(F181,ComboValue!$B$2:$C$11,2,FALSE) &amp; ",") &amp; IF(ISBLANK(G181),"",VLOOKUP(G181,ComboValue!$B$2:$C$11,2,FALSE) &amp; ",") &amp; IF(ISBLANK(H181),"",VLOOKUP(H181,ComboValue!$B$2:$C$11,2,FALSE) &amp; ",") &amp; IF(ISBLANK(I181),"",VLOOKUP(I181,ComboValue!$B$2:$C$11,2,FALSE) &amp; ",") &amp; IF(ISBLANK(J181),"",VLOOKUP(J181,ComboValue!$B$2:$C$11,2,FALSE) &amp; ",") &amp; IF(ISBLANK(K181),"",VLOOKUP(K181,ComboValue!$B$2:$C$11,2,FALSE) &amp; ",")</f>
        <v/>
      </c>
      <c r="AV181" s="136" t="str">
        <f t="shared" si="87"/>
        <v>Tous_Nl</v>
      </c>
      <c r="AW181" s="136" t="str">
        <f>IF(ISBLANK(L181),"",VLOOKUP(L181,ComboValue!$E$2:$G$15,3,FALSE))</f>
        <v/>
      </c>
      <c r="AX181" s="136" t="str">
        <f>IF(ISBLANK(M181),"",VLOOKUP(M181,ComboValue!$K$2:$L$5,2,FALSE))</f>
        <v/>
      </c>
      <c r="AY181" s="161" t="str">
        <f>IF(ISBLANK(Q181),"",VLOOKUP(Q181,ComboValue!$N$2:$O$68,2,FALSE) &amp; ",") &amp; IF(ISBLANK(R181),"",VLOOKUP(R181,ComboValue!$N$2:$O$68,2,FALSE) &amp; ",") &amp; IF(ISBLANK(S181),"",VLOOKUP(S181,ComboValue!$N$2:$O$68,2,FALSE) &amp; ",") &amp; IF(ISBLANK(T181),"",VLOOKUP(T181,ComboValue!$N$2:$O$68,2,FALSE) &amp; ",") &amp; IF(ISBLANK(U181),"",VLOOKUP(U181,ComboValue!$N$2:$O$68,2,FALSE) &amp; ",") &amp; IF(ISBLANK(V181),"",VLOOKUP(V181,ComboValue!$N$2:$O$68,2,FALSE) &amp; ",") &amp; IF(ISBLANK(W181),"",VLOOKUP(W181,ComboValue!$N$2:$O$68,2,FALSE) &amp; ",") &amp; IF(ISBLANK(X181),"",VLOOKUP(X181,ComboValue!$N$2:$O$68,2,FALSE) &amp; ",") &amp; IF(ISBLANK(Y181),"",VLOOKUP(Y181,ComboValue!$N$2:$O$68,2,FALSE) &amp; ",") &amp; IF(ISBLANK(Z181),"",VLOOKUP(Z181,ComboValue!$N$2:$O$68,2,FALSE) &amp; ",") &amp; IF(ISBLANK(AA181),"",VLOOKUP(AA181,ComboValue!$N$2:$O$68,2,FALSE) &amp; ",") &amp; IF(ISBLANK(AB181),"",VLOOKUP(AB181,ComboValue!$N$2:$O$68,2,FALSE) &amp; ",") &amp; IF(ISBLANK(AC181),"",VLOOKUP(AC181,ComboValue!$N$2:$O$68,2,FALSE) &amp; ",") &amp; IF(ISBLANK(AD181),"",VLOOKUP(AD181,ComboValue!$N$2:$O$68,2,FALSE) &amp; ",") &amp; IF(ISBLANK(AE181),"",VLOOKUP(AE181,ComboValue!$N$2:$O$68,2,FALSE) &amp; ",") &amp; IF(ISBLANK(AF181),"",VLOOKUP(AF181,ComboValue!$N$2:$O$68,2,FALSE) &amp; ",") &amp; IF(ISBLANK(AG181),"",VLOOKUP(AG181,ComboValue!$N$2:$O$68,2,FALSE) &amp; ",") &amp; IF(ISBLANK(AH181),"",VLOOKUP(AH181,ComboValue!$N$2:$O$68,2,FALSE) &amp; ",") &amp; IF(ISBLANK(AI181),"",VLOOKUP(AI181,ComboValue!$N$2:$O$68,2,FALSE) &amp; ",") &amp; IF(ISBLANK(AJ181),"",VLOOKUP(AJ181,ComboValue!$N$2:$O$68,2,FALSE) &amp; ",") &amp; IF(ISBLANK(AK181),"",VLOOKUP(AK181,ComboValue!$N$2:$O$68,2,FALSE) &amp; ",") &amp; IF(ISBLANK(AL181),"",VLOOKUP(AL181,ComboValue!$N$2:$O$68,2,FALSE) &amp; ",") &amp; IF(ISBLANK(AM181),"",VLOOKUP(AM181,ComboValue!$N$2:$O$68,2,FALSE) &amp; ",") &amp; IF(ISBLANK(AN181),"",VLOOKUP(AN181,ComboValue!$N$2:$O$68,2,FALSE) &amp; ",") &amp; IF(ISBLANK(AO181),"",VLOOKUP(AO181,ComboValue!$N$2:$O$68,2,FALSE) &amp; ",") &amp; IF(ISBLANK(AP181),"",VLOOKUP(AP181,ComboValue!$N$2:$O$68,2,FALSE) &amp; ",") &amp; IF(ISBLANK(AQ181),"",VLOOKUP(AQ181,ComboValue!$N$2:$O$68,2,FALSE) &amp; ",") &amp; IF(ISBLANK(AR181),"",VLOOKUP(AR181,ComboValue!$N$2:$O$68,2,FALSE) &amp; ",") &amp; IF(ISBLANK(AS181),"",VLOOKUP(AS181,ComboValue!$N$2:$O$68,2,FALSE) &amp; ",") &amp; IF(ISBLANK(AT181),"",VLOOKUP(AT181,ComboValue!$N$2:$O$68,2,FALSE) &amp; ",")</f>
        <v/>
      </c>
      <c r="AZ181" s="162" t="str">
        <f t="shared" si="88"/>
        <v/>
      </c>
      <c r="BA181" s="120"/>
      <c r="BB181" s="135" t="str">
        <f t="shared" si="89"/>
        <v/>
      </c>
      <c r="BC181" s="136" t="str">
        <f t="shared" si="90"/>
        <v/>
      </c>
      <c r="BD181" s="136" t="str">
        <f t="shared" si="91"/>
        <v/>
      </c>
      <c r="BE181" s="136" t="str">
        <f t="shared" si="92"/>
        <v/>
      </c>
      <c r="BF181" s="136" t="str">
        <f t="shared" si="93"/>
        <v/>
      </c>
      <c r="BG181" s="136" t="str">
        <f t="shared" si="94"/>
        <v/>
      </c>
      <c r="BH181" s="136" t="str">
        <f t="shared" si="95"/>
        <v/>
      </c>
      <c r="BI181" s="136" t="str">
        <f t="shared" si="96"/>
        <v/>
      </c>
      <c r="BJ181" s="136" t="str">
        <f t="shared" si="97"/>
        <v/>
      </c>
      <c r="BK181" s="136" t="str">
        <f t="shared" si="98"/>
        <v/>
      </c>
      <c r="BL181" s="136" t="str">
        <f t="shared" si="99"/>
        <v/>
      </c>
      <c r="BM181" s="136" t="str">
        <f t="shared" si="100"/>
        <v/>
      </c>
      <c r="BN181" s="136" t="str">
        <f t="shared" si="101"/>
        <v/>
      </c>
      <c r="BO181" s="136" t="str">
        <f t="shared" si="102"/>
        <v/>
      </c>
      <c r="BP181" s="136" t="str">
        <f t="shared" si="103"/>
        <v/>
      </c>
      <c r="BQ181" s="136" t="str">
        <f t="shared" si="104"/>
        <v/>
      </c>
      <c r="BR181" s="136" t="str">
        <f t="shared" si="105"/>
        <v/>
      </c>
      <c r="BS181" s="136" t="str">
        <f t="shared" si="106"/>
        <v/>
      </c>
      <c r="BT181" s="136" t="str">
        <f t="shared" si="107"/>
        <v/>
      </c>
      <c r="BU181" s="136" t="str">
        <f t="shared" si="108"/>
        <v/>
      </c>
      <c r="BV181" s="136" t="str">
        <f t="shared" si="109"/>
        <v/>
      </c>
      <c r="BW181" s="136" t="str">
        <f t="shared" si="110"/>
        <v/>
      </c>
      <c r="BX181" s="136" t="str">
        <f t="shared" si="111"/>
        <v/>
      </c>
      <c r="BY181" s="136" t="str">
        <f t="shared" si="112"/>
        <v/>
      </c>
      <c r="BZ181" s="136" t="str">
        <f t="shared" si="113"/>
        <v/>
      </c>
      <c r="CA181" s="137" t="str">
        <f t="shared" si="114"/>
        <v/>
      </c>
      <c r="CB181" s="135" t="str">
        <f t="shared" si="115"/>
        <v/>
      </c>
      <c r="CC181" s="136" t="str">
        <f t="shared" si="116"/>
        <v/>
      </c>
      <c r="CD181" s="136" t="str">
        <f t="shared" si="117"/>
        <v/>
      </c>
      <c r="CE181" s="136" t="str">
        <f t="shared" si="118"/>
        <v/>
      </c>
      <c r="CF181" s="136" t="str">
        <f t="shared" si="119"/>
        <v/>
      </c>
      <c r="CG181" s="136" t="str">
        <f t="shared" si="120"/>
        <v/>
      </c>
      <c r="CH181" s="136" t="str">
        <f t="shared" si="121"/>
        <v/>
      </c>
      <c r="CI181" s="136" t="str">
        <f t="shared" si="122"/>
        <v/>
      </c>
      <c r="CJ181" s="136" t="str">
        <f t="shared" si="123"/>
        <v/>
      </c>
      <c r="CK181" s="137" t="str">
        <f t="shared" si="124"/>
        <v/>
      </c>
      <c r="CL181" s="135" t="str">
        <f t="shared" si="125"/>
        <v/>
      </c>
      <c r="CM181" s="136" t="str">
        <f t="shared" si="126"/>
        <v/>
      </c>
      <c r="CN181" s="136" t="str">
        <f t="shared" si="127"/>
        <v/>
      </c>
      <c r="CO181" s="137" t="str">
        <f t="shared" si="128"/>
        <v/>
      </c>
      <c r="CP181" s="120"/>
      <c r="CQ181" s="120"/>
      <c r="CR181" s="120"/>
      <c r="CS181" s="120"/>
      <c r="CT181" s="120"/>
      <c r="CU181" s="120"/>
      <c r="CV181" s="120"/>
      <c r="CW181" s="120"/>
      <c r="CX181" s="120"/>
      <c r="CY181" s="120"/>
      <c r="CZ181" s="120"/>
      <c r="DA181" s="120"/>
      <c r="DB181" s="120"/>
    </row>
    <row r="182" spans="1:106" ht="17.399999999999999" thickTop="1" thickBot="1" x14ac:dyDescent="0.45">
      <c r="A182" s="7">
        <v>177</v>
      </c>
      <c r="B182" s="10"/>
      <c r="C182" s="11"/>
      <c r="D182" s="11"/>
      <c r="E182" s="11"/>
      <c r="F182" s="11"/>
      <c r="G182" s="11"/>
      <c r="H182" s="11"/>
      <c r="I182" s="11"/>
      <c r="J182" s="11"/>
      <c r="K182" s="11"/>
      <c r="L182" s="10"/>
      <c r="M182" s="10"/>
      <c r="N182" s="10"/>
      <c r="O182" s="209" t="str">
        <f xml:space="preserve"> IF(ISBLANK(L182),"",VLOOKUP(L182,ComboValue!$E$3:$I$15,5,FALSE))</f>
        <v/>
      </c>
      <c r="P182" s="10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35" t="str">
        <f xml:space="preserve"> IF(ISBLANK(C182),"",VLOOKUP(C182,ComboValue!$B$2:$C$11,2,FALSE) &amp; ",") &amp; IF(ISBLANK(D182),"",VLOOKUP(D182,ComboValue!$B$2:$C$11,2,FALSE) &amp; ",") &amp; IF(ISBLANK(E182),"",VLOOKUP(E182,ComboValue!$B$2:$C$11,2,FALSE) &amp; ",") &amp; IF(ISBLANK(F182),"",VLOOKUP(F182,ComboValue!$B$2:$C$11,2,FALSE) &amp; ",") &amp; IF(ISBLANK(G182),"",VLOOKUP(G182,ComboValue!$B$2:$C$11,2,FALSE) &amp; ",") &amp; IF(ISBLANK(H182),"",VLOOKUP(H182,ComboValue!$B$2:$C$11,2,FALSE) &amp; ",") &amp; IF(ISBLANK(I182),"",VLOOKUP(I182,ComboValue!$B$2:$C$11,2,FALSE) &amp; ",") &amp; IF(ISBLANK(J182),"",VLOOKUP(J182,ComboValue!$B$2:$C$11,2,FALSE) &amp; ",") &amp; IF(ISBLANK(K182),"",VLOOKUP(K182,ComboValue!$B$2:$C$11,2,FALSE) &amp; ",")</f>
        <v/>
      </c>
      <c r="AV182" s="136" t="str">
        <f t="shared" si="87"/>
        <v>Tous_Nl</v>
      </c>
      <c r="AW182" s="136" t="str">
        <f>IF(ISBLANK(L182),"",VLOOKUP(L182,ComboValue!$E$2:$G$15,3,FALSE))</f>
        <v/>
      </c>
      <c r="AX182" s="136" t="str">
        <f>IF(ISBLANK(M182),"",VLOOKUP(M182,ComboValue!$K$2:$L$5,2,FALSE))</f>
        <v/>
      </c>
      <c r="AY182" s="161" t="str">
        <f>IF(ISBLANK(Q182),"",VLOOKUP(Q182,ComboValue!$N$2:$O$68,2,FALSE) &amp; ",") &amp; IF(ISBLANK(R182),"",VLOOKUP(R182,ComboValue!$N$2:$O$68,2,FALSE) &amp; ",") &amp; IF(ISBLANK(S182),"",VLOOKUP(S182,ComboValue!$N$2:$O$68,2,FALSE) &amp; ",") &amp; IF(ISBLANK(T182),"",VLOOKUP(T182,ComboValue!$N$2:$O$68,2,FALSE) &amp; ",") &amp; IF(ISBLANK(U182),"",VLOOKUP(U182,ComboValue!$N$2:$O$68,2,FALSE) &amp; ",") &amp; IF(ISBLANK(V182),"",VLOOKUP(V182,ComboValue!$N$2:$O$68,2,FALSE) &amp; ",") &amp; IF(ISBLANK(W182),"",VLOOKUP(W182,ComboValue!$N$2:$O$68,2,FALSE) &amp; ",") &amp; IF(ISBLANK(X182),"",VLOOKUP(X182,ComboValue!$N$2:$O$68,2,FALSE) &amp; ",") &amp; IF(ISBLANK(Y182),"",VLOOKUP(Y182,ComboValue!$N$2:$O$68,2,FALSE) &amp; ",") &amp; IF(ISBLANK(Z182),"",VLOOKUP(Z182,ComboValue!$N$2:$O$68,2,FALSE) &amp; ",") &amp; IF(ISBLANK(AA182),"",VLOOKUP(AA182,ComboValue!$N$2:$O$68,2,FALSE) &amp; ",") &amp; IF(ISBLANK(AB182),"",VLOOKUP(AB182,ComboValue!$N$2:$O$68,2,FALSE) &amp; ",") &amp; IF(ISBLANK(AC182),"",VLOOKUP(AC182,ComboValue!$N$2:$O$68,2,FALSE) &amp; ",") &amp; IF(ISBLANK(AD182),"",VLOOKUP(AD182,ComboValue!$N$2:$O$68,2,FALSE) &amp; ",") &amp; IF(ISBLANK(AE182),"",VLOOKUP(AE182,ComboValue!$N$2:$O$68,2,FALSE) &amp; ",") &amp; IF(ISBLANK(AF182),"",VLOOKUP(AF182,ComboValue!$N$2:$O$68,2,FALSE) &amp; ",") &amp; IF(ISBLANK(AG182),"",VLOOKUP(AG182,ComboValue!$N$2:$O$68,2,FALSE) &amp; ",") &amp; IF(ISBLANK(AH182),"",VLOOKUP(AH182,ComboValue!$N$2:$O$68,2,FALSE) &amp; ",") &amp; IF(ISBLANK(AI182),"",VLOOKUP(AI182,ComboValue!$N$2:$O$68,2,FALSE) &amp; ",") &amp; IF(ISBLANK(AJ182),"",VLOOKUP(AJ182,ComboValue!$N$2:$O$68,2,FALSE) &amp; ",") &amp; IF(ISBLANK(AK182),"",VLOOKUP(AK182,ComboValue!$N$2:$O$68,2,FALSE) &amp; ",") &amp; IF(ISBLANK(AL182),"",VLOOKUP(AL182,ComboValue!$N$2:$O$68,2,FALSE) &amp; ",") &amp; IF(ISBLANK(AM182),"",VLOOKUP(AM182,ComboValue!$N$2:$O$68,2,FALSE) &amp; ",") &amp; IF(ISBLANK(AN182),"",VLOOKUP(AN182,ComboValue!$N$2:$O$68,2,FALSE) &amp; ",") &amp; IF(ISBLANK(AO182),"",VLOOKUP(AO182,ComboValue!$N$2:$O$68,2,FALSE) &amp; ",") &amp; IF(ISBLANK(AP182),"",VLOOKUP(AP182,ComboValue!$N$2:$O$68,2,FALSE) &amp; ",") &amp; IF(ISBLANK(AQ182),"",VLOOKUP(AQ182,ComboValue!$N$2:$O$68,2,FALSE) &amp; ",") &amp; IF(ISBLANK(AR182),"",VLOOKUP(AR182,ComboValue!$N$2:$O$68,2,FALSE) &amp; ",") &amp; IF(ISBLANK(AS182),"",VLOOKUP(AS182,ComboValue!$N$2:$O$68,2,FALSE) &amp; ",") &amp; IF(ISBLANK(AT182),"",VLOOKUP(AT182,ComboValue!$N$2:$O$68,2,FALSE) &amp; ",")</f>
        <v/>
      </c>
      <c r="AZ182" s="162" t="str">
        <f t="shared" si="88"/>
        <v/>
      </c>
      <c r="BA182" s="120"/>
      <c r="BB182" s="135" t="str">
        <f t="shared" si="89"/>
        <v/>
      </c>
      <c r="BC182" s="136" t="str">
        <f t="shared" si="90"/>
        <v/>
      </c>
      <c r="BD182" s="136" t="str">
        <f t="shared" si="91"/>
        <v/>
      </c>
      <c r="BE182" s="136" t="str">
        <f t="shared" si="92"/>
        <v/>
      </c>
      <c r="BF182" s="136" t="str">
        <f t="shared" si="93"/>
        <v/>
      </c>
      <c r="BG182" s="136" t="str">
        <f t="shared" si="94"/>
        <v/>
      </c>
      <c r="BH182" s="136" t="str">
        <f t="shared" si="95"/>
        <v/>
      </c>
      <c r="BI182" s="136" t="str">
        <f t="shared" si="96"/>
        <v/>
      </c>
      <c r="BJ182" s="136" t="str">
        <f t="shared" si="97"/>
        <v/>
      </c>
      <c r="BK182" s="136" t="str">
        <f t="shared" si="98"/>
        <v/>
      </c>
      <c r="BL182" s="136" t="str">
        <f t="shared" si="99"/>
        <v/>
      </c>
      <c r="BM182" s="136" t="str">
        <f t="shared" si="100"/>
        <v/>
      </c>
      <c r="BN182" s="136" t="str">
        <f t="shared" si="101"/>
        <v/>
      </c>
      <c r="BO182" s="136" t="str">
        <f t="shared" si="102"/>
        <v/>
      </c>
      <c r="BP182" s="136" t="str">
        <f t="shared" si="103"/>
        <v/>
      </c>
      <c r="BQ182" s="136" t="str">
        <f t="shared" si="104"/>
        <v/>
      </c>
      <c r="BR182" s="136" t="str">
        <f t="shared" si="105"/>
        <v/>
      </c>
      <c r="BS182" s="136" t="str">
        <f t="shared" si="106"/>
        <v/>
      </c>
      <c r="BT182" s="136" t="str">
        <f t="shared" si="107"/>
        <v/>
      </c>
      <c r="BU182" s="136" t="str">
        <f t="shared" si="108"/>
        <v/>
      </c>
      <c r="BV182" s="136" t="str">
        <f t="shared" si="109"/>
        <v/>
      </c>
      <c r="BW182" s="136" t="str">
        <f t="shared" si="110"/>
        <v/>
      </c>
      <c r="BX182" s="136" t="str">
        <f t="shared" si="111"/>
        <v/>
      </c>
      <c r="BY182" s="136" t="str">
        <f t="shared" si="112"/>
        <v/>
      </c>
      <c r="BZ182" s="136" t="str">
        <f t="shared" si="113"/>
        <v/>
      </c>
      <c r="CA182" s="137" t="str">
        <f t="shared" si="114"/>
        <v/>
      </c>
      <c r="CB182" s="135" t="str">
        <f t="shared" si="115"/>
        <v/>
      </c>
      <c r="CC182" s="136" t="str">
        <f t="shared" si="116"/>
        <v/>
      </c>
      <c r="CD182" s="136" t="str">
        <f t="shared" si="117"/>
        <v/>
      </c>
      <c r="CE182" s="136" t="str">
        <f t="shared" si="118"/>
        <v/>
      </c>
      <c r="CF182" s="136" t="str">
        <f t="shared" si="119"/>
        <v/>
      </c>
      <c r="CG182" s="136" t="str">
        <f t="shared" si="120"/>
        <v/>
      </c>
      <c r="CH182" s="136" t="str">
        <f t="shared" si="121"/>
        <v/>
      </c>
      <c r="CI182" s="136" t="str">
        <f t="shared" si="122"/>
        <v/>
      </c>
      <c r="CJ182" s="136" t="str">
        <f t="shared" si="123"/>
        <v/>
      </c>
      <c r="CK182" s="137" t="str">
        <f t="shared" si="124"/>
        <v/>
      </c>
      <c r="CL182" s="135" t="str">
        <f t="shared" si="125"/>
        <v/>
      </c>
      <c r="CM182" s="136" t="str">
        <f t="shared" si="126"/>
        <v/>
      </c>
      <c r="CN182" s="136" t="str">
        <f t="shared" si="127"/>
        <v/>
      </c>
      <c r="CO182" s="137" t="str">
        <f t="shared" si="128"/>
        <v/>
      </c>
      <c r="CP182" s="120"/>
      <c r="CQ182" s="120"/>
      <c r="CR182" s="120"/>
      <c r="CS182" s="120"/>
      <c r="CT182" s="120"/>
      <c r="CU182" s="120"/>
      <c r="CV182" s="120"/>
      <c r="CW182" s="120"/>
      <c r="CX182" s="120"/>
      <c r="CY182" s="120"/>
      <c r="CZ182" s="120"/>
      <c r="DA182" s="120"/>
      <c r="DB182" s="120"/>
    </row>
    <row r="183" spans="1:106" ht="17.399999999999999" thickTop="1" thickBot="1" x14ac:dyDescent="0.45">
      <c r="A183" s="7">
        <v>178</v>
      </c>
      <c r="B183" s="10"/>
      <c r="C183" s="11"/>
      <c r="D183" s="11"/>
      <c r="E183" s="11"/>
      <c r="F183" s="11"/>
      <c r="G183" s="11"/>
      <c r="H183" s="11"/>
      <c r="I183" s="11"/>
      <c r="J183" s="11"/>
      <c r="K183" s="11"/>
      <c r="L183" s="10"/>
      <c r="M183" s="10"/>
      <c r="N183" s="10"/>
      <c r="O183" s="209" t="str">
        <f xml:space="preserve"> IF(ISBLANK(L183),"",VLOOKUP(L183,ComboValue!$E$3:$I$15,5,FALSE))</f>
        <v/>
      </c>
      <c r="P183" s="10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35" t="str">
        <f xml:space="preserve"> IF(ISBLANK(C183),"",VLOOKUP(C183,ComboValue!$B$2:$C$11,2,FALSE) &amp; ",") &amp; IF(ISBLANK(D183),"",VLOOKUP(D183,ComboValue!$B$2:$C$11,2,FALSE) &amp; ",") &amp; IF(ISBLANK(E183),"",VLOOKUP(E183,ComboValue!$B$2:$C$11,2,FALSE) &amp; ",") &amp; IF(ISBLANK(F183),"",VLOOKUP(F183,ComboValue!$B$2:$C$11,2,FALSE) &amp; ",") &amp; IF(ISBLANK(G183),"",VLOOKUP(G183,ComboValue!$B$2:$C$11,2,FALSE) &amp; ",") &amp; IF(ISBLANK(H183),"",VLOOKUP(H183,ComboValue!$B$2:$C$11,2,FALSE) &amp; ",") &amp; IF(ISBLANK(I183),"",VLOOKUP(I183,ComboValue!$B$2:$C$11,2,FALSE) &amp; ",") &amp; IF(ISBLANK(J183),"",VLOOKUP(J183,ComboValue!$B$2:$C$11,2,FALSE) &amp; ",") &amp; IF(ISBLANK(K183),"",VLOOKUP(K183,ComboValue!$B$2:$C$11,2,FALSE) &amp; ",")</f>
        <v/>
      </c>
      <c r="AV183" s="136" t="str">
        <f t="shared" si="87"/>
        <v>Tous_Nl</v>
      </c>
      <c r="AW183" s="136" t="str">
        <f>IF(ISBLANK(L183),"",VLOOKUP(L183,ComboValue!$E$2:$G$15,3,FALSE))</f>
        <v/>
      </c>
      <c r="AX183" s="136" t="str">
        <f>IF(ISBLANK(M183),"",VLOOKUP(M183,ComboValue!$K$2:$L$5,2,FALSE))</f>
        <v/>
      </c>
      <c r="AY183" s="161" t="str">
        <f>IF(ISBLANK(Q183),"",VLOOKUP(Q183,ComboValue!$N$2:$O$68,2,FALSE) &amp; ",") &amp; IF(ISBLANK(R183),"",VLOOKUP(R183,ComboValue!$N$2:$O$68,2,FALSE) &amp; ",") &amp; IF(ISBLANK(S183),"",VLOOKUP(S183,ComboValue!$N$2:$O$68,2,FALSE) &amp; ",") &amp; IF(ISBLANK(T183),"",VLOOKUP(T183,ComboValue!$N$2:$O$68,2,FALSE) &amp; ",") &amp; IF(ISBLANK(U183),"",VLOOKUP(U183,ComboValue!$N$2:$O$68,2,FALSE) &amp; ",") &amp; IF(ISBLANK(V183),"",VLOOKUP(V183,ComboValue!$N$2:$O$68,2,FALSE) &amp; ",") &amp; IF(ISBLANK(W183),"",VLOOKUP(W183,ComboValue!$N$2:$O$68,2,FALSE) &amp; ",") &amp; IF(ISBLANK(X183),"",VLOOKUP(X183,ComboValue!$N$2:$O$68,2,FALSE) &amp; ",") &amp; IF(ISBLANK(Y183),"",VLOOKUP(Y183,ComboValue!$N$2:$O$68,2,FALSE) &amp; ",") &amp; IF(ISBLANK(Z183),"",VLOOKUP(Z183,ComboValue!$N$2:$O$68,2,FALSE) &amp; ",") &amp; IF(ISBLANK(AA183),"",VLOOKUP(AA183,ComboValue!$N$2:$O$68,2,FALSE) &amp; ",") &amp; IF(ISBLANK(AB183),"",VLOOKUP(AB183,ComboValue!$N$2:$O$68,2,FALSE) &amp; ",") &amp; IF(ISBLANK(AC183),"",VLOOKUP(AC183,ComboValue!$N$2:$O$68,2,FALSE) &amp; ",") &amp; IF(ISBLANK(AD183),"",VLOOKUP(AD183,ComboValue!$N$2:$O$68,2,FALSE) &amp; ",") &amp; IF(ISBLANK(AE183),"",VLOOKUP(AE183,ComboValue!$N$2:$O$68,2,FALSE) &amp; ",") &amp; IF(ISBLANK(AF183),"",VLOOKUP(AF183,ComboValue!$N$2:$O$68,2,FALSE) &amp; ",") &amp; IF(ISBLANK(AG183),"",VLOOKUP(AG183,ComboValue!$N$2:$O$68,2,FALSE) &amp; ",") &amp; IF(ISBLANK(AH183),"",VLOOKUP(AH183,ComboValue!$N$2:$O$68,2,FALSE) &amp; ",") &amp; IF(ISBLANK(AI183),"",VLOOKUP(AI183,ComboValue!$N$2:$O$68,2,FALSE) &amp; ",") &amp; IF(ISBLANK(AJ183),"",VLOOKUP(AJ183,ComboValue!$N$2:$O$68,2,FALSE) &amp; ",") &amp; IF(ISBLANK(AK183),"",VLOOKUP(AK183,ComboValue!$N$2:$O$68,2,FALSE) &amp; ",") &amp; IF(ISBLANK(AL183),"",VLOOKUP(AL183,ComboValue!$N$2:$O$68,2,FALSE) &amp; ",") &amp; IF(ISBLANK(AM183),"",VLOOKUP(AM183,ComboValue!$N$2:$O$68,2,FALSE) &amp; ",") &amp; IF(ISBLANK(AN183),"",VLOOKUP(AN183,ComboValue!$N$2:$O$68,2,FALSE) &amp; ",") &amp; IF(ISBLANK(AO183),"",VLOOKUP(AO183,ComboValue!$N$2:$O$68,2,FALSE) &amp; ",") &amp; IF(ISBLANK(AP183),"",VLOOKUP(AP183,ComboValue!$N$2:$O$68,2,FALSE) &amp; ",") &amp; IF(ISBLANK(AQ183),"",VLOOKUP(AQ183,ComboValue!$N$2:$O$68,2,FALSE) &amp; ",") &amp; IF(ISBLANK(AR183),"",VLOOKUP(AR183,ComboValue!$N$2:$O$68,2,FALSE) &amp; ",") &amp; IF(ISBLANK(AS183),"",VLOOKUP(AS183,ComboValue!$N$2:$O$68,2,FALSE) &amp; ",") &amp; IF(ISBLANK(AT183),"",VLOOKUP(AT183,ComboValue!$N$2:$O$68,2,FALSE) &amp; ",")</f>
        <v/>
      </c>
      <c r="AZ183" s="162" t="str">
        <f t="shared" si="88"/>
        <v/>
      </c>
      <c r="BA183" s="120"/>
      <c r="BB183" s="135" t="str">
        <f t="shared" si="89"/>
        <v/>
      </c>
      <c r="BC183" s="136" t="str">
        <f t="shared" si="90"/>
        <v/>
      </c>
      <c r="BD183" s="136" t="str">
        <f t="shared" si="91"/>
        <v/>
      </c>
      <c r="BE183" s="136" t="str">
        <f t="shared" si="92"/>
        <v/>
      </c>
      <c r="BF183" s="136" t="str">
        <f t="shared" si="93"/>
        <v/>
      </c>
      <c r="BG183" s="136" t="str">
        <f t="shared" si="94"/>
        <v/>
      </c>
      <c r="BH183" s="136" t="str">
        <f t="shared" si="95"/>
        <v/>
      </c>
      <c r="BI183" s="136" t="str">
        <f t="shared" si="96"/>
        <v/>
      </c>
      <c r="BJ183" s="136" t="str">
        <f t="shared" si="97"/>
        <v/>
      </c>
      <c r="BK183" s="136" t="str">
        <f t="shared" si="98"/>
        <v/>
      </c>
      <c r="BL183" s="136" t="str">
        <f t="shared" si="99"/>
        <v/>
      </c>
      <c r="BM183" s="136" t="str">
        <f t="shared" si="100"/>
        <v/>
      </c>
      <c r="BN183" s="136" t="str">
        <f t="shared" si="101"/>
        <v/>
      </c>
      <c r="BO183" s="136" t="str">
        <f t="shared" si="102"/>
        <v/>
      </c>
      <c r="BP183" s="136" t="str">
        <f t="shared" si="103"/>
        <v/>
      </c>
      <c r="BQ183" s="136" t="str">
        <f t="shared" si="104"/>
        <v/>
      </c>
      <c r="BR183" s="136" t="str">
        <f t="shared" si="105"/>
        <v/>
      </c>
      <c r="BS183" s="136" t="str">
        <f t="shared" si="106"/>
        <v/>
      </c>
      <c r="BT183" s="136" t="str">
        <f t="shared" si="107"/>
        <v/>
      </c>
      <c r="BU183" s="136" t="str">
        <f t="shared" si="108"/>
        <v/>
      </c>
      <c r="BV183" s="136" t="str">
        <f t="shared" si="109"/>
        <v/>
      </c>
      <c r="BW183" s="136" t="str">
        <f t="shared" si="110"/>
        <v/>
      </c>
      <c r="BX183" s="136" t="str">
        <f t="shared" si="111"/>
        <v/>
      </c>
      <c r="BY183" s="136" t="str">
        <f t="shared" si="112"/>
        <v/>
      </c>
      <c r="BZ183" s="136" t="str">
        <f t="shared" si="113"/>
        <v/>
      </c>
      <c r="CA183" s="137" t="str">
        <f t="shared" si="114"/>
        <v/>
      </c>
      <c r="CB183" s="135" t="str">
        <f t="shared" si="115"/>
        <v/>
      </c>
      <c r="CC183" s="136" t="str">
        <f t="shared" si="116"/>
        <v/>
      </c>
      <c r="CD183" s="136" t="str">
        <f t="shared" si="117"/>
        <v/>
      </c>
      <c r="CE183" s="136" t="str">
        <f t="shared" si="118"/>
        <v/>
      </c>
      <c r="CF183" s="136" t="str">
        <f t="shared" si="119"/>
        <v/>
      </c>
      <c r="CG183" s="136" t="str">
        <f t="shared" si="120"/>
        <v/>
      </c>
      <c r="CH183" s="136" t="str">
        <f t="shared" si="121"/>
        <v/>
      </c>
      <c r="CI183" s="136" t="str">
        <f t="shared" si="122"/>
        <v/>
      </c>
      <c r="CJ183" s="136" t="str">
        <f t="shared" si="123"/>
        <v/>
      </c>
      <c r="CK183" s="137" t="str">
        <f t="shared" si="124"/>
        <v/>
      </c>
      <c r="CL183" s="135" t="str">
        <f t="shared" si="125"/>
        <v/>
      </c>
      <c r="CM183" s="136" t="str">
        <f t="shared" si="126"/>
        <v/>
      </c>
      <c r="CN183" s="136" t="str">
        <f t="shared" si="127"/>
        <v/>
      </c>
      <c r="CO183" s="137" t="str">
        <f t="shared" si="128"/>
        <v/>
      </c>
      <c r="CP183" s="120"/>
      <c r="CQ183" s="120"/>
      <c r="CR183" s="120"/>
      <c r="CS183" s="120"/>
      <c r="CT183" s="120"/>
      <c r="CU183" s="120"/>
      <c r="CV183" s="120"/>
      <c r="CW183" s="120"/>
      <c r="CX183" s="120"/>
      <c r="CY183" s="120"/>
      <c r="CZ183" s="120"/>
      <c r="DA183" s="120"/>
      <c r="DB183" s="120"/>
    </row>
    <row r="184" spans="1:106" ht="17.399999999999999" thickTop="1" thickBot="1" x14ac:dyDescent="0.45">
      <c r="A184" s="7">
        <v>179</v>
      </c>
      <c r="B184" s="10"/>
      <c r="C184" s="11"/>
      <c r="D184" s="11"/>
      <c r="E184" s="11"/>
      <c r="F184" s="11"/>
      <c r="G184" s="11"/>
      <c r="H184" s="11"/>
      <c r="I184" s="11"/>
      <c r="J184" s="11"/>
      <c r="K184" s="11"/>
      <c r="L184" s="10"/>
      <c r="M184" s="10"/>
      <c r="N184" s="10"/>
      <c r="O184" s="209" t="str">
        <f xml:space="preserve"> IF(ISBLANK(L184),"",VLOOKUP(L184,ComboValue!$E$3:$I$15,5,FALSE))</f>
        <v/>
      </c>
      <c r="P184" s="10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35" t="str">
        <f xml:space="preserve"> IF(ISBLANK(C184),"",VLOOKUP(C184,ComboValue!$B$2:$C$11,2,FALSE) &amp; ",") &amp; IF(ISBLANK(D184),"",VLOOKUP(D184,ComboValue!$B$2:$C$11,2,FALSE) &amp; ",") &amp; IF(ISBLANK(E184),"",VLOOKUP(E184,ComboValue!$B$2:$C$11,2,FALSE) &amp; ",") &amp; IF(ISBLANK(F184),"",VLOOKUP(F184,ComboValue!$B$2:$C$11,2,FALSE) &amp; ",") &amp; IF(ISBLANK(G184),"",VLOOKUP(G184,ComboValue!$B$2:$C$11,2,FALSE) &amp; ",") &amp; IF(ISBLANK(H184),"",VLOOKUP(H184,ComboValue!$B$2:$C$11,2,FALSE) &amp; ",") &amp; IF(ISBLANK(I184),"",VLOOKUP(I184,ComboValue!$B$2:$C$11,2,FALSE) &amp; ",") &amp; IF(ISBLANK(J184),"",VLOOKUP(J184,ComboValue!$B$2:$C$11,2,FALSE) &amp; ",") &amp; IF(ISBLANK(K184),"",VLOOKUP(K184,ComboValue!$B$2:$C$11,2,FALSE) &amp; ",")</f>
        <v/>
      </c>
      <c r="AV184" s="136" t="str">
        <f t="shared" si="87"/>
        <v>Tous_Nl</v>
      </c>
      <c r="AW184" s="136" t="str">
        <f>IF(ISBLANK(L184),"",VLOOKUP(L184,ComboValue!$E$2:$G$15,3,FALSE))</f>
        <v/>
      </c>
      <c r="AX184" s="136" t="str">
        <f>IF(ISBLANK(M184),"",VLOOKUP(M184,ComboValue!$K$2:$L$5,2,FALSE))</f>
        <v/>
      </c>
      <c r="AY184" s="161" t="str">
        <f>IF(ISBLANK(Q184),"",VLOOKUP(Q184,ComboValue!$N$2:$O$68,2,FALSE) &amp; ",") &amp; IF(ISBLANK(R184),"",VLOOKUP(R184,ComboValue!$N$2:$O$68,2,FALSE) &amp; ",") &amp; IF(ISBLANK(S184),"",VLOOKUP(S184,ComboValue!$N$2:$O$68,2,FALSE) &amp; ",") &amp; IF(ISBLANK(T184),"",VLOOKUP(T184,ComboValue!$N$2:$O$68,2,FALSE) &amp; ",") &amp; IF(ISBLANK(U184),"",VLOOKUP(U184,ComboValue!$N$2:$O$68,2,FALSE) &amp; ",") &amp; IF(ISBLANK(V184),"",VLOOKUP(V184,ComboValue!$N$2:$O$68,2,FALSE) &amp; ",") &amp; IF(ISBLANK(W184),"",VLOOKUP(W184,ComboValue!$N$2:$O$68,2,FALSE) &amp; ",") &amp; IF(ISBLANK(X184),"",VLOOKUP(X184,ComboValue!$N$2:$O$68,2,FALSE) &amp; ",") &amp; IF(ISBLANK(Y184),"",VLOOKUP(Y184,ComboValue!$N$2:$O$68,2,FALSE) &amp; ",") &amp; IF(ISBLANK(Z184),"",VLOOKUP(Z184,ComboValue!$N$2:$O$68,2,FALSE) &amp; ",") &amp; IF(ISBLANK(AA184),"",VLOOKUP(AA184,ComboValue!$N$2:$O$68,2,FALSE) &amp; ",") &amp; IF(ISBLANK(AB184),"",VLOOKUP(AB184,ComboValue!$N$2:$O$68,2,FALSE) &amp; ",") &amp; IF(ISBLANK(AC184),"",VLOOKUP(AC184,ComboValue!$N$2:$O$68,2,FALSE) &amp; ",") &amp; IF(ISBLANK(AD184),"",VLOOKUP(AD184,ComboValue!$N$2:$O$68,2,FALSE) &amp; ",") &amp; IF(ISBLANK(AE184),"",VLOOKUP(AE184,ComboValue!$N$2:$O$68,2,FALSE) &amp; ",") &amp; IF(ISBLANK(AF184),"",VLOOKUP(AF184,ComboValue!$N$2:$O$68,2,FALSE) &amp; ",") &amp; IF(ISBLANK(AG184),"",VLOOKUP(AG184,ComboValue!$N$2:$O$68,2,FALSE) &amp; ",") &amp; IF(ISBLANK(AH184),"",VLOOKUP(AH184,ComboValue!$N$2:$O$68,2,FALSE) &amp; ",") &amp; IF(ISBLANK(AI184),"",VLOOKUP(AI184,ComboValue!$N$2:$O$68,2,FALSE) &amp; ",") &amp; IF(ISBLANK(AJ184),"",VLOOKUP(AJ184,ComboValue!$N$2:$O$68,2,FALSE) &amp; ",") &amp; IF(ISBLANK(AK184),"",VLOOKUP(AK184,ComboValue!$N$2:$O$68,2,FALSE) &amp; ",") &amp; IF(ISBLANK(AL184),"",VLOOKUP(AL184,ComboValue!$N$2:$O$68,2,FALSE) &amp; ",") &amp; IF(ISBLANK(AM184),"",VLOOKUP(AM184,ComboValue!$N$2:$O$68,2,FALSE) &amp; ",") &amp; IF(ISBLANK(AN184),"",VLOOKUP(AN184,ComboValue!$N$2:$O$68,2,FALSE) &amp; ",") &amp; IF(ISBLANK(AO184),"",VLOOKUP(AO184,ComboValue!$N$2:$O$68,2,FALSE) &amp; ",") &amp; IF(ISBLANK(AP184),"",VLOOKUP(AP184,ComboValue!$N$2:$O$68,2,FALSE) &amp; ",") &amp; IF(ISBLANK(AQ184),"",VLOOKUP(AQ184,ComboValue!$N$2:$O$68,2,FALSE) &amp; ",") &amp; IF(ISBLANK(AR184),"",VLOOKUP(AR184,ComboValue!$N$2:$O$68,2,FALSE) &amp; ",") &amp; IF(ISBLANK(AS184),"",VLOOKUP(AS184,ComboValue!$N$2:$O$68,2,FALSE) &amp; ",") &amp; IF(ISBLANK(AT184),"",VLOOKUP(AT184,ComboValue!$N$2:$O$68,2,FALSE) &amp; ",")</f>
        <v/>
      </c>
      <c r="AZ184" s="162" t="str">
        <f t="shared" si="88"/>
        <v/>
      </c>
      <c r="BA184" s="120"/>
      <c r="BB184" s="135" t="str">
        <f t="shared" si="89"/>
        <v/>
      </c>
      <c r="BC184" s="136" t="str">
        <f t="shared" si="90"/>
        <v/>
      </c>
      <c r="BD184" s="136" t="str">
        <f t="shared" si="91"/>
        <v/>
      </c>
      <c r="BE184" s="136" t="str">
        <f t="shared" si="92"/>
        <v/>
      </c>
      <c r="BF184" s="136" t="str">
        <f t="shared" si="93"/>
        <v/>
      </c>
      <c r="BG184" s="136" t="str">
        <f t="shared" si="94"/>
        <v/>
      </c>
      <c r="BH184" s="136" t="str">
        <f t="shared" si="95"/>
        <v/>
      </c>
      <c r="BI184" s="136" t="str">
        <f t="shared" si="96"/>
        <v/>
      </c>
      <c r="BJ184" s="136" t="str">
        <f t="shared" si="97"/>
        <v/>
      </c>
      <c r="BK184" s="136" t="str">
        <f t="shared" si="98"/>
        <v/>
      </c>
      <c r="BL184" s="136" t="str">
        <f t="shared" si="99"/>
        <v/>
      </c>
      <c r="BM184" s="136" t="str">
        <f t="shared" si="100"/>
        <v/>
      </c>
      <c r="BN184" s="136" t="str">
        <f t="shared" si="101"/>
        <v/>
      </c>
      <c r="BO184" s="136" t="str">
        <f t="shared" si="102"/>
        <v/>
      </c>
      <c r="BP184" s="136" t="str">
        <f t="shared" si="103"/>
        <v/>
      </c>
      <c r="BQ184" s="136" t="str">
        <f t="shared" si="104"/>
        <v/>
      </c>
      <c r="BR184" s="136" t="str">
        <f t="shared" si="105"/>
        <v/>
      </c>
      <c r="BS184" s="136" t="str">
        <f t="shared" si="106"/>
        <v/>
      </c>
      <c r="BT184" s="136" t="str">
        <f t="shared" si="107"/>
        <v/>
      </c>
      <c r="BU184" s="136" t="str">
        <f t="shared" si="108"/>
        <v/>
      </c>
      <c r="BV184" s="136" t="str">
        <f t="shared" si="109"/>
        <v/>
      </c>
      <c r="BW184" s="136" t="str">
        <f t="shared" si="110"/>
        <v/>
      </c>
      <c r="BX184" s="136" t="str">
        <f t="shared" si="111"/>
        <v/>
      </c>
      <c r="BY184" s="136" t="str">
        <f t="shared" si="112"/>
        <v/>
      </c>
      <c r="BZ184" s="136" t="str">
        <f t="shared" si="113"/>
        <v/>
      </c>
      <c r="CA184" s="137" t="str">
        <f t="shared" si="114"/>
        <v/>
      </c>
      <c r="CB184" s="135" t="str">
        <f t="shared" si="115"/>
        <v/>
      </c>
      <c r="CC184" s="136" t="str">
        <f t="shared" si="116"/>
        <v/>
      </c>
      <c r="CD184" s="136" t="str">
        <f t="shared" si="117"/>
        <v/>
      </c>
      <c r="CE184" s="136" t="str">
        <f t="shared" si="118"/>
        <v/>
      </c>
      <c r="CF184" s="136" t="str">
        <f t="shared" si="119"/>
        <v/>
      </c>
      <c r="CG184" s="136" t="str">
        <f t="shared" si="120"/>
        <v/>
      </c>
      <c r="CH184" s="136" t="str">
        <f t="shared" si="121"/>
        <v/>
      </c>
      <c r="CI184" s="136" t="str">
        <f t="shared" si="122"/>
        <v/>
      </c>
      <c r="CJ184" s="136" t="str">
        <f t="shared" si="123"/>
        <v/>
      </c>
      <c r="CK184" s="137" t="str">
        <f t="shared" si="124"/>
        <v/>
      </c>
      <c r="CL184" s="135" t="str">
        <f t="shared" si="125"/>
        <v/>
      </c>
      <c r="CM184" s="136" t="str">
        <f t="shared" si="126"/>
        <v/>
      </c>
      <c r="CN184" s="136" t="str">
        <f t="shared" si="127"/>
        <v/>
      </c>
      <c r="CO184" s="137" t="str">
        <f t="shared" si="128"/>
        <v/>
      </c>
      <c r="CP184" s="120"/>
      <c r="CQ184" s="120"/>
      <c r="CR184" s="120"/>
      <c r="CS184" s="120"/>
      <c r="CT184" s="120"/>
      <c r="CU184" s="120"/>
      <c r="CV184" s="120"/>
      <c r="CW184" s="120"/>
      <c r="CX184" s="120"/>
      <c r="CY184" s="120"/>
      <c r="CZ184" s="120"/>
      <c r="DA184" s="120"/>
      <c r="DB184" s="120"/>
    </row>
    <row r="185" spans="1:106" ht="17.399999999999999" thickTop="1" thickBot="1" x14ac:dyDescent="0.45">
      <c r="A185" s="7">
        <v>180</v>
      </c>
      <c r="B185" s="10"/>
      <c r="C185" s="11"/>
      <c r="D185" s="11"/>
      <c r="E185" s="11"/>
      <c r="F185" s="11"/>
      <c r="G185" s="11"/>
      <c r="H185" s="11"/>
      <c r="I185" s="11"/>
      <c r="J185" s="11"/>
      <c r="K185" s="11"/>
      <c r="L185" s="10"/>
      <c r="M185" s="10"/>
      <c r="N185" s="10"/>
      <c r="O185" s="209" t="str">
        <f xml:space="preserve"> IF(ISBLANK(L185),"",VLOOKUP(L185,ComboValue!$E$3:$I$15,5,FALSE))</f>
        <v/>
      </c>
      <c r="P185" s="10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35" t="str">
        <f xml:space="preserve"> IF(ISBLANK(C185),"",VLOOKUP(C185,ComboValue!$B$2:$C$11,2,FALSE) &amp; ",") &amp; IF(ISBLANK(D185),"",VLOOKUP(D185,ComboValue!$B$2:$C$11,2,FALSE) &amp; ",") &amp; IF(ISBLANK(E185),"",VLOOKUP(E185,ComboValue!$B$2:$C$11,2,FALSE) &amp; ",") &amp; IF(ISBLANK(F185),"",VLOOKUP(F185,ComboValue!$B$2:$C$11,2,FALSE) &amp; ",") &amp; IF(ISBLANK(G185),"",VLOOKUP(G185,ComboValue!$B$2:$C$11,2,FALSE) &amp; ",") &amp; IF(ISBLANK(H185),"",VLOOKUP(H185,ComboValue!$B$2:$C$11,2,FALSE) &amp; ",") &amp; IF(ISBLANK(I185),"",VLOOKUP(I185,ComboValue!$B$2:$C$11,2,FALSE) &amp; ",") &amp; IF(ISBLANK(J185),"",VLOOKUP(J185,ComboValue!$B$2:$C$11,2,FALSE) &amp; ",") &amp; IF(ISBLANK(K185),"",VLOOKUP(K185,ComboValue!$B$2:$C$11,2,FALSE) &amp; ",")</f>
        <v/>
      </c>
      <c r="AV185" s="136" t="str">
        <f t="shared" si="87"/>
        <v>Tous_Nl</v>
      </c>
      <c r="AW185" s="136" t="str">
        <f>IF(ISBLANK(L185),"",VLOOKUP(L185,ComboValue!$E$2:$G$15,3,FALSE))</f>
        <v/>
      </c>
      <c r="AX185" s="136" t="str">
        <f>IF(ISBLANK(M185),"",VLOOKUP(M185,ComboValue!$K$2:$L$5,2,FALSE))</f>
        <v/>
      </c>
      <c r="AY185" s="161" t="str">
        <f>IF(ISBLANK(Q185),"",VLOOKUP(Q185,ComboValue!$N$2:$O$68,2,FALSE) &amp; ",") &amp; IF(ISBLANK(R185),"",VLOOKUP(R185,ComboValue!$N$2:$O$68,2,FALSE) &amp; ",") &amp; IF(ISBLANK(S185),"",VLOOKUP(S185,ComboValue!$N$2:$O$68,2,FALSE) &amp; ",") &amp; IF(ISBLANK(T185),"",VLOOKUP(T185,ComboValue!$N$2:$O$68,2,FALSE) &amp; ",") &amp; IF(ISBLANK(U185),"",VLOOKUP(U185,ComboValue!$N$2:$O$68,2,FALSE) &amp; ",") &amp; IF(ISBLANK(V185),"",VLOOKUP(V185,ComboValue!$N$2:$O$68,2,FALSE) &amp; ",") &amp; IF(ISBLANK(W185),"",VLOOKUP(W185,ComboValue!$N$2:$O$68,2,FALSE) &amp; ",") &amp; IF(ISBLANK(X185),"",VLOOKUP(X185,ComboValue!$N$2:$O$68,2,FALSE) &amp; ",") &amp; IF(ISBLANK(Y185),"",VLOOKUP(Y185,ComboValue!$N$2:$O$68,2,FALSE) &amp; ",") &amp; IF(ISBLANK(Z185),"",VLOOKUP(Z185,ComboValue!$N$2:$O$68,2,FALSE) &amp; ",") &amp; IF(ISBLANK(AA185),"",VLOOKUP(AA185,ComboValue!$N$2:$O$68,2,FALSE) &amp; ",") &amp; IF(ISBLANK(AB185),"",VLOOKUP(AB185,ComboValue!$N$2:$O$68,2,FALSE) &amp; ",") &amp; IF(ISBLANK(AC185),"",VLOOKUP(AC185,ComboValue!$N$2:$O$68,2,FALSE) &amp; ",") &amp; IF(ISBLANK(AD185),"",VLOOKUP(AD185,ComboValue!$N$2:$O$68,2,FALSE) &amp; ",") &amp; IF(ISBLANK(AE185),"",VLOOKUP(AE185,ComboValue!$N$2:$O$68,2,FALSE) &amp; ",") &amp; IF(ISBLANK(AF185),"",VLOOKUP(AF185,ComboValue!$N$2:$O$68,2,FALSE) &amp; ",") &amp; IF(ISBLANK(AG185),"",VLOOKUP(AG185,ComboValue!$N$2:$O$68,2,FALSE) &amp; ",") &amp; IF(ISBLANK(AH185),"",VLOOKUP(AH185,ComboValue!$N$2:$O$68,2,FALSE) &amp; ",") &amp; IF(ISBLANK(AI185),"",VLOOKUP(AI185,ComboValue!$N$2:$O$68,2,FALSE) &amp; ",") &amp; IF(ISBLANK(AJ185),"",VLOOKUP(AJ185,ComboValue!$N$2:$O$68,2,FALSE) &amp; ",") &amp; IF(ISBLANK(AK185),"",VLOOKUP(AK185,ComboValue!$N$2:$O$68,2,FALSE) &amp; ",") &amp; IF(ISBLANK(AL185),"",VLOOKUP(AL185,ComboValue!$N$2:$O$68,2,FALSE) &amp; ",") &amp; IF(ISBLANK(AM185),"",VLOOKUP(AM185,ComboValue!$N$2:$O$68,2,FALSE) &amp; ",") &amp; IF(ISBLANK(AN185),"",VLOOKUP(AN185,ComboValue!$N$2:$O$68,2,FALSE) &amp; ",") &amp; IF(ISBLANK(AO185),"",VLOOKUP(AO185,ComboValue!$N$2:$O$68,2,FALSE) &amp; ",") &amp; IF(ISBLANK(AP185),"",VLOOKUP(AP185,ComboValue!$N$2:$O$68,2,FALSE) &amp; ",") &amp; IF(ISBLANK(AQ185),"",VLOOKUP(AQ185,ComboValue!$N$2:$O$68,2,FALSE) &amp; ",") &amp; IF(ISBLANK(AR185),"",VLOOKUP(AR185,ComboValue!$N$2:$O$68,2,FALSE) &amp; ",") &amp; IF(ISBLANK(AS185),"",VLOOKUP(AS185,ComboValue!$N$2:$O$68,2,FALSE) &amp; ",") &amp; IF(ISBLANK(AT185),"",VLOOKUP(AT185,ComboValue!$N$2:$O$68,2,FALSE) &amp; ",")</f>
        <v/>
      </c>
      <c r="AZ185" s="162" t="str">
        <f t="shared" si="88"/>
        <v/>
      </c>
      <c r="BA185" s="120"/>
      <c r="BB185" s="135" t="str">
        <f t="shared" si="89"/>
        <v/>
      </c>
      <c r="BC185" s="136" t="str">
        <f t="shared" si="90"/>
        <v/>
      </c>
      <c r="BD185" s="136" t="str">
        <f t="shared" si="91"/>
        <v/>
      </c>
      <c r="BE185" s="136" t="str">
        <f t="shared" si="92"/>
        <v/>
      </c>
      <c r="BF185" s="136" t="str">
        <f t="shared" si="93"/>
        <v/>
      </c>
      <c r="BG185" s="136" t="str">
        <f t="shared" si="94"/>
        <v/>
      </c>
      <c r="BH185" s="136" t="str">
        <f t="shared" si="95"/>
        <v/>
      </c>
      <c r="BI185" s="136" t="str">
        <f t="shared" si="96"/>
        <v/>
      </c>
      <c r="BJ185" s="136" t="str">
        <f t="shared" si="97"/>
        <v/>
      </c>
      <c r="BK185" s="136" t="str">
        <f t="shared" si="98"/>
        <v/>
      </c>
      <c r="BL185" s="136" t="str">
        <f t="shared" si="99"/>
        <v/>
      </c>
      <c r="BM185" s="136" t="str">
        <f t="shared" si="100"/>
        <v/>
      </c>
      <c r="BN185" s="136" t="str">
        <f t="shared" si="101"/>
        <v/>
      </c>
      <c r="BO185" s="136" t="str">
        <f t="shared" si="102"/>
        <v/>
      </c>
      <c r="BP185" s="136" t="str">
        <f t="shared" si="103"/>
        <v/>
      </c>
      <c r="BQ185" s="136" t="str">
        <f t="shared" si="104"/>
        <v/>
      </c>
      <c r="BR185" s="136" t="str">
        <f t="shared" si="105"/>
        <v/>
      </c>
      <c r="BS185" s="136" t="str">
        <f t="shared" si="106"/>
        <v/>
      </c>
      <c r="BT185" s="136" t="str">
        <f t="shared" si="107"/>
        <v/>
      </c>
      <c r="BU185" s="136" t="str">
        <f t="shared" si="108"/>
        <v/>
      </c>
      <c r="BV185" s="136" t="str">
        <f t="shared" si="109"/>
        <v/>
      </c>
      <c r="BW185" s="136" t="str">
        <f t="shared" si="110"/>
        <v/>
      </c>
      <c r="BX185" s="136" t="str">
        <f t="shared" si="111"/>
        <v/>
      </c>
      <c r="BY185" s="136" t="str">
        <f t="shared" si="112"/>
        <v/>
      </c>
      <c r="BZ185" s="136" t="str">
        <f t="shared" si="113"/>
        <v/>
      </c>
      <c r="CA185" s="137" t="str">
        <f t="shared" si="114"/>
        <v/>
      </c>
      <c r="CB185" s="135" t="str">
        <f t="shared" si="115"/>
        <v/>
      </c>
      <c r="CC185" s="136" t="str">
        <f t="shared" si="116"/>
        <v/>
      </c>
      <c r="CD185" s="136" t="str">
        <f t="shared" si="117"/>
        <v/>
      </c>
      <c r="CE185" s="136" t="str">
        <f t="shared" si="118"/>
        <v/>
      </c>
      <c r="CF185" s="136" t="str">
        <f t="shared" si="119"/>
        <v/>
      </c>
      <c r="CG185" s="136" t="str">
        <f t="shared" si="120"/>
        <v/>
      </c>
      <c r="CH185" s="136" t="str">
        <f t="shared" si="121"/>
        <v/>
      </c>
      <c r="CI185" s="136" t="str">
        <f t="shared" si="122"/>
        <v/>
      </c>
      <c r="CJ185" s="136" t="str">
        <f t="shared" si="123"/>
        <v/>
      </c>
      <c r="CK185" s="137" t="str">
        <f t="shared" si="124"/>
        <v/>
      </c>
      <c r="CL185" s="135" t="str">
        <f t="shared" si="125"/>
        <v/>
      </c>
      <c r="CM185" s="136" t="str">
        <f t="shared" si="126"/>
        <v/>
      </c>
      <c r="CN185" s="136" t="str">
        <f t="shared" si="127"/>
        <v/>
      </c>
      <c r="CO185" s="137" t="str">
        <f t="shared" si="128"/>
        <v/>
      </c>
      <c r="CP185" s="120"/>
      <c r="CQ185" s="120"/>
      <c r="CR185" s="120"/>
      <c r="CS185" s="120"/>
      <c r="CT185" s="120"/>
      <c r="CU185" s="120"/>
      <c r="CV185" s="120"/>
      <c r="CW185" s="120"/>
      <c r="CX185" s="120"/>
      <c r="CY185" s="120"/>
      <c r="CZ185" s="120"/>
      <c r="DA185" s="120"/>
      <c r="DB185" s="120"/>
    </row>
    <row r="186" spans="1:106" ht="17.399999999999999" thickTop="1" thickBot="1" x14ac:dyDescent="0.45">
      <c r="A186" s="7">
        <v>181</v>
      </c>
      <c r="B186" s="10"/>
      <c r="C186" s="11"/>
      <c r="D186" s="11"/>
      <c r="E186" s="11"/>
      <c r="F186" s="11"/>
      <c r="G186" s="11"/>
      <c r="H186" s="11"/>
      <c r="I186" s="11"/>
      <c r="J186" s="11"/>
      <c r="K186" s="11"/>
      <c r="L186" s="10"/>
      <c r="M186" s="10"/>
      <c r="N186" s="10"/>
      <c r="O186" s="209" t="str">
        <f xml:space="preserve"> IF(ISBLANK(L186),"",VLOOKUP(L186,ComboValue!$E$3:$I$15,5,FALSE))</f>
        <v/>
      </c>
      <c r="P186" s="10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35" t="str">
        <f xml:space="preserve"> IF(ISBLANK(C186),"",VLOOKUP(C186,ComboValue!$B$2:$C$11,2,FALSE) &amp; ",") &amp; IF(ISBLANK(D186),"",VLOOKUP(D186,ComboValue!$B$2:$C$11,2,FALSE) &amp; ",") &amp; IF(ISBLANK(E186),"",VLOOKUP(E186,ComboValue!$B$2:$C$11,2,FALSE) &amp; ",") &amp; IF(ISBLANK(F186),"",VLOOKUP(F186,ComboValue!$B$2:$C$11,2,FALSE) &amp; ",") &amp; IF(ISBLANK(G186),"",VLOOKUP(G186,ComboValue!$B$2:$C$11,2,FALSE) &amp; ",") &amp; IF(ISBLANK(H186),"",VLOOKUP(H186,ComboValue!$B$2:$C$11,2,FALSE) &amp; ",") &amp; IF(ISBLANK(I186),"",VLOOKUP(I186,ComboValue!$B$2:$C$11,2,FALSE) &amp; ",") &amp; IF(ISBLANK(J186),"",VLOOKUP(J186,ComboValue!$B$2:$C$11,2,FALSE) &amp; ",") &amp; IF(ISBLANK(K186),"",VLOOKUP(K186,ComboValue!$B$2:$C$11,2,FALSE) &amp; ",")</f>
        <v/>
      </c>
      <c r="AV186" s="136" t="str">
        <f t="shared" si="87"/>
        <v>Tous_Nl</v>
      </c>
      <c r="AW186" s="136" t="str">
        <f>IF(ISBLANK(L186),"",VLOOKUP(L186,ComboValue!$E$2:$G$15,3,FALSE))</f>
        <v/>
      </c>
      <c r="AX186" s="136" t="str">
        <f>IF(ISBLANK(M186),"",VLOOKUP(M186,ComboValue!$K$2:$L$5,2,FALSE))</f>
        <v/>
      </c>
      <c r="AY186" s="161" t="str">
        <f>IF(ISBLANK(Q186),"",VLOOKUP(Q186,ComboValue!$N$2:$O$68,2,FALSE) &amp; ",") &amp; IF(ISBLANK(R186),"",VLOOKUP(R186,ComboValue!$N$2:$O$68,2,FALSE) &amp; ",") &amp; IF(ISBLANK(S186),"",VLOOKUP(S186,ComboValue!$N$2:$O$68,2,FALSE) &amp; ",") &amp; IF(ISBLANK(T186),"",VLOOKUP(T186,ComboValue!$N$2:$O$68,2,FALSE) &amp; ",") &amp; IF(ISBLANK(U186),"",VLOOKUP(U186,ComboValue!$N$2:$O$68,2,FALSE) &amp; ",") &amp; IF(ISBLANK(V186),"",VLOOKUP(V186,ComboValue!$N$2:$O$68,2,FALSE) &amp; ",") &amp; IF(ISBLANK(W186),"",VLOOKUP(W186,ComboValue!$N$2:$O$68,2,FALSE) &amp; ",") &amp; IF(ISBLANK(X186),"",VLOOKUP(X186,ComboValue!$N$2:$O$68,2,FALSE) &amp; ",") &amp; IF(ISBLANK(Y186),"",VLOOKUP(Y186,ComboValue!$N$2:$O$68,2,FALSE) &amp; ",") &amp; IF(ISBLANK(Z186),"",VLOOKUP(Z186,ComboValue!$N$2:$O$68,2,FALSE) &amp; ",") &amp; IF(ISBLANK(AA186),"",VLOOKUP(AA186,ComboValue!$N$2:$O$68,2,FALSE) &amp; ",") &amp; IF(ISBLANK(AB186),"",VLOOKUP(AB186,ComboValue!$N$2:$O$68,2,FALSE) &amp; ",") &amp; IF(ISBLANK(AC186),"",VLOOKUP(AC186,ComboValue!$N$2:$O$68,2,FALSE) &amp; ",") &amp; IF(ISBLANK(AD186),"",VLOOKUP(AD186,ComboValue!$N$2:$O$68,2,FALSE) &amp; ",") &amp; IF(ISBLANK(AE186),"",VLOOKUP(AE186,ComboValue!$N$2:$O$68,2,FALSE) &amp; ",") &amp; IF(ISBLANK(AF186),"",VLOOKUP(AF186,ComboValue!$N$2:$O$68,2,FALSE) &amp; ",") &amp; IF(ISBLANK(AG186),"",VLOOKUP(AG186,ComboValue!$N$2:$O$68,2,FALSE) &amp; ",") &amp; IF(ISBLANK(AH186),"",VLOOKUP(AH186,ComboValue!$N$2:$O$68,2,FALSE) &amp; ",") &amp; IF(ISBLANK(AI186),"",VLOOKUP(AI186,ComboValue!$N$2:$O$68,2,FALSE) &amp; ",") &amp; IF(ISBLANK(AJ186),"",VLOOKUP(AJ186,ComboValue!$N$2:$O$68,2,FALSE) &amp; ",") &amp; IF(ISBLANK(AK186),"",VLOOKUP(AK186,ComboValue!$N$2:$O$68,2,FALSE) &amp; ",") &amp; IF(ISBLANK(AL186),"",VLOOKUP(AL186,ComboValue!$N$2:$O$68,2,FALSE) &amp; ",") &amp; IF(ISBLANK(AM186),"",VLOOKUP(AM186,ComboValue!$N$2:$O$68,2,FALSE) &amp; ",") &amp; IF(ISBLANK(AN186),"",VLOOKUP(AN186,ComboValue!$N$2:$O$68,2,FALSE) &amp; ",") &amp; IF(ISBLANK(AO186),"",VLOOKUP(AO186,ComboValue!$N$2:$O$68,2,FALSE) &amp; ",") &amp; IF(ISBLANK(AP186),"",VLOOKUP(AP186,ComboValue!$N$2:$O$68,2,FALSE) &amp; ",") &amp; IF(ISBLANK(AQ186),"",VLOOKUP(AQ186,ComboValue!$N$2:$O$68,2,FALSE) &amp; ",") &amp; IF(ISBLANK(AR186),"",VLOOKUP(AR186,ComboValue!$N$2:$O$68,2,FALSE) &amp; ",") &amp; IF(ISBLANK(AS186),"",VLOOKUP(AS186,ComboValue!$N$2:$O$68,2,FALSE) &amp; ",") &amp; IF(ISBLANK(AT186),"",VLOOKUP(AT186,ComboValue!$N$2:$O$68,2,FALSE) &amp; ",")</f>
        <v/>
      </c>
      <c r="AZ186" s="162" t="str">
        <f t="shared" si="88"/>
        <v/>
      </c>
      <c r="BA186" s="120"/>
      <c r="BB186" s="135" t="str">
        <f t="shared" si="89"/>
        <v/>
      </c>
      <c r="BC186" s="136" t="str">
        <f t="shared" si="90"/>
        <v/>
      </c>
      <c r="BD186" s="136" t="str">
        <f t="shared" si="91"/>
        <v/>
      </c>
      <c r="BE186" s="136" t="str">
        <f t="shared" si="92"/>
        <v/>
      </c>
      <c r="BF186" s="136" t="str">
        <f t="shared" si="93"/>
        <v/>
      </c>
      <c r="BG186" s="136" t="str">
        <f t="shared" si="94"/>
        <v/>
      </c>
      <c r="BH186" s="136" t="str">
        <f t="shared" si="95"/>
        <v/>
      </c>
      <c r="BI186" s="136" t="str">
        <f t="shared" si="96"/>
        <v/>
      </c>
      <c r="BJ186" s="136" t="str">
        <f t="shared" si="97"/>
        <v/>
      </c>
      <c r="BK186" s="136" t="str">
        <f t="shared" si="98"/>
        <v/>
      </c>
      <c r="BL186" s="136" t="str">
        <f t="shared" si="99"/>
        <v/>
      </c>
      <c r="BM186" s="136" t="str">
        <f t="shared" si="100"/>
        <v/>
      </c>
      <c r="BN186" s="136" t="str">
        <f t="shared" si="101"/>
        <v/>
      </c>
      <c r="BO186" s="136" t="str">
        <f t="shared" si="102"/>
        <v/>
      </c>
      <c r="BP186" s="136" t="str">
        <f t="shared" si="103"/>
        <v/>
      </c>
      <c r="BQ186" s="136" t="str">
        <f t="shared" si="104"/>
        <v/>
      </c>
      <c r="BR186" s="136" t="str">
        <f t="shared" si="105"/>
        <v/>
      </c>
      <c r="BS186" s="136" t="str">
        <f t="shared" si="106"/>
        <v/>
      </c>
      <c r="BT186" s="136" t="str">
        <f t="shared" si="107"/>
        <v/>
      </c>
      <c r="BU186" s="136" t="str">
        <f t="shared" si="108"/>
        <v/>
      </c>
      <c r="BV186" s="136" t="str">
        <f t="shared" si="109"/>
        <v/>
      </c>
      <c r="BW186" s="136" t="str">
        <f t="shared" si="110"/>
        <v/>
      </c>
      <c r="BX186" s="136" t="str">
        <f t="shared" si="111"/>
        <v/>
      </c>
      <c r="BY186" s="136" t="str">
        <f t="shared" si="112"/>
        <v/>
      </c>
      <c r="BZ186" s="136" t="str">
        <f t="shared" si="113"/>
        <v/>
      </c>
      <c r="CA186" s="137" t="str">
        <f t="shared" si="114"/>
        <v/>
      </c>
      <c r="CB186" s="135" t="str">
        <f t="shared" si="115"/>
        <v/>
      </c>
      <c r="CC186" s="136" t="str">
        <f t="shared" si="116"/>
        <v/>
      </c>
      <c r="CD186" s="136" t="str">
        <f t="shared" si="117"/>
        <v/>
      </c>
      <c r="CE186" s="136" t="str">
        <f t="shared" si="118"/>
        <v/>
      </c>
      <c r="CF186" s="136" t="str">
        <f t="shared" si="119"/>
        <v/>
      </c>
      <c r="CG186" s="136" t="str">
        <f t="shared" si="120"/>
        <v/>
      </c>
      <c r="CH186" s="136" t="str">
        <f t="shared" si="121"/>
        <v/>
      </c>
      <c r="CI186" s="136" t="str">
        <f t="shared" si="122"/>
        <v/>
      </c>
      <c r="CJ186" s="136" t="str">
        <f t="shared" si="123"/>
        <v/>
      </c>
      <c r="CK186" s="137" t="str">
        <f t="shared" si="124"/>
        <v/>
      </c>
      <c r="CL186" s="135" t="str">
        <f t="shared" si="125"/>
        <v/>
      </c>
      <c r="CM186" s="136" t="str">
        <f t="shared" si="126"/>
        <v/>
      </c>
      <c r="CN186" s="136" t="str">
        <f t="shared" si="127"/>
        <v/>
      </c>
      <c r="CO186" s="137" t="str">
        <f t="shared" si="128"/>
        <v/>
      </c>
      <c r="CP186" s="120"/>
      <c r="CQ186" s="120"/>
      <c r="CR186" s="120"/>
      <c r="CS186" s="120"/>
      <c r="CT186" s="120"/>
      <c r="CU186" s="120"/>
      <c r="CV186" s="120"/>
      <c r="CW186" s="120"/>
      <c r="CX186" s="120"/>
      <c r="CY186" s="120"/>
      <c r="CZ186" s="120"/>
      <c r="DA186" s="120"/>
      <c r="DB186" s="120"/>
    </row>
    <row r="187" spans="1:106" ht="17.399999999999999" thickTop="1" thickBot="1" x14ac:dyDescent="0.45">
      <c r="A187" s="7">
        <v>182</v>
      </c>
      <c r="B187" s="10"/>
      <c r="C187" s="11"/>
      <c r="D187" s="11"/>
      <c r="E187" s="11"/>
      <c r="F187" s="11"/>
      <c r="G187" s="11"/>
      <c r="H187" s="11"/>
      <c r="I187" s="11"/>
      <c r="J187" s="11"/>
      <c r="K187" s="11"/>
      <c r="L187" s="10"/>
      <c r="M187" s="10"/>
      <c r="N187" s="10"/>
      <c r="O187" s="209" t="str">
        <f xml:space="preserve"> IF(ISBLANK(L187),"",VLOOKUP(L187,ComboValue!$E$3:$I$15,5,FALSE))</f>
        <v/>
      </c>
      <c r="P187" s="10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35" t="str">
        <f xml:space="preserve"> IF(ISBLANK(C187),"",VLOOKUP(C187,ComboValue!$B$2:$C$11,2,FALSE) &amp; ",") &amp; IF(ISBLANK(D187),"",VLOOKUP(D187,ComboValue!$B$2:$C$11,2,FALSE) &amp; ",") &amp; IF(ISBLANK(E187),"",VLOOKUP(E187,ComboValue!$B$2:$C$11,2,FALSE) &amp; ",") &amp; IF(ISBLANK(F187),"",VLOOKUP(F187,ComboValue!$B$2:$C$11,2,FALSE) &amp; ",") &amp; IF(ISBLANK(G187),"",VLOOKUP(G187,ComboValue!$B$2:$C$11,2,FALSE) &amp; ",") &amp; IF(ISBLANK(H187),"",VLOOKUP(H187,ComboValue!$B$2:$C$11,2,FALSE) &amp; ",") &amp; IF(ISBLANK(I187),"",VLOOKUP(I187,ComboValue!$B$2:$C$11,2,FALSE) &amp; ",") &amp; IF(ISBLANK(J187),"",VLOOKUP(J187,ComboValue!$B$2:$C$11,2,FALSE) &amp; ",") &amp; IF(ISBLANK(K187),"",VLOOKUP(K187,ComboValue!$B$2:$C$11,2,FALSE) &amp; ",")</f>
        <v/>
      </c>
      <c r="AV187" s="136" t="str">
        <f t="shared" si="87"/>
        <v>Tous_Nl</v>
      </c>
      <c r="AW187" s="136" t="str">
        <f>IF(ISBLANK(L187),"",VLOOKUP(L187,ComboValue!$E$2:$G$15,3,FALSE))</f>
        <v/>
      </c>
      <c r="AX187" s="136" t="str">
        <f>IF(ISBLANK(M187),"",VLOOKUP(M187,ComboValue!$K$2:$L$5,2,FALSE))</f>
        <v/>
      </c>
      <c r="AY187" s="161" t="str">
        <f>IF(ISBLANK(Q187),"",VLOOKUP(Q187,ComboValue!$N$2:$O$68,2,FALSE) &amp; ",") &amp; IF(ISBLANK(R187),"",VLOOKUP(R187,ComboValue!$N$2:$O$68,2,FALSE) &amp; ",") &amp; IF(ISBLANK(S187),"",VLOOKUP(S187,ComboValue!$N$2:$O$68,2,FALSE) &amp; ",") &amp; IF(ISBLANK(T187),"",VLOOKUP(T187,ComboValue!$N$2:$O$68,2,FALSE) &amp; ",") &amp; IF(ISBLANK(U187),"",VLOOKUP(U187,ComboValue!$N$2:$O$68,2,FALSE) &amp; ",") &amp; IF(ISBLANK(V187),"",VLOOKUP(V187,ComboValue!$N$2:$O$68,2,FALSE) &amp; ",") &amp; IF(ISBLANK(W187),"",VLOOKUP(W187,ComboValue!$N$2:$O$68,2,FALSE) &amp; ",") &amp; IF(ISBLANK(X187),"",VLOOKUP(X187,ComboValue!$N$2:$O$68,2,FALSE) &amp; ",") &amp; IF(ISBLANK(Y187),"",VLOOKUP(Y187,ComboValue!$N$2:$O$68,2,FALSE) &amp; ",") &amp; IF(ISBLANK(Z187),"",VLOOKUP(Z187,ComboValue!$N$2:$O$68,2,FALSE) &amp; ",") &amp; IF(ISBLANK(AA187),"",VLOOKUP(AA187,ComboValue!$N$2:$O$68,2,FALSE) &amp; ",") &amp; IF(ISBLANK(AB187),"",VLOOKUP(AB187,ComboValue!$N$2:$O$68,2,FALSE) &amp; ",") &amp; IF(ISBLANK(AC187),"",VLOOKUP(AC187,ComboValue!$N$2:$O$68,2,FALSE) &amp; ",") &amp; IF(ISBLANK(AD187),"",VLOOKUP(AD187,ComboValue!$N$2:$O$68,2,FALSE) &amp; ",") &amp; IF(ISBLANK(AE187),"",VLOOKUP(AE187,ComboValue!$N$2:$O$68,2,FALSE) &amp; ",") &amp; IF(ISBLANK(AF187),"",VLOOKUP(AF187,ComboValue!$N$2:$O$68,2,FALSE) &amp; ",") &amp; IF(ISBLANK(AG187),"",VLOOKUP(AG187,ComboValue!$N$2:$O$68,2,FALSE) &amp; ",") &amp; IF(ISBLANK(AH187),"",VLOOKUP(AH187,ComboValue!$N$2:$O$68,2,FALSE) &amp; ",") &amp; IF(ISBLANK(AI187),"",VLOOKUP(AI187,ComboValue!$N$2:$O$68,2,FALSE) &amp; ",") &amp; IF(ISBLANK(AJ187),"",VLOOKUP(AJ187,ComboValue!$N$2:$O$68,2,FALSE) &amp; ",") &amp; IF(ISBLANK(AK187),"",VLOOKUP(AK187,ComboValue!$N$2:$O$68,2,FALSE) &amp; ",") &amp; IF(ISBLANK(AL187),"",VLOOKUP(AL187,ComboValue!$N$2:$O$68,2,FALSE) &amp; ",") &amp; IF(ISBLANK(AM187),"",VLOOKUP(AM187,ComboValue!$N$2:$O$68,2,FALSE) &amp; ",") &amp; IF(ISBLANK(AN187),"",VLOOKUP(AN187,ComboValue!$N$2:$O$68,2,FALSE) &amp; ",") &amp; IF(ISBLANK(AO187),"",VLOOKUP(AO187,ComboValue!$N$2:$O$68,2,FALSE) &amp; ",") &amp; IF(ISBLANK(AP187),"",VLOOKUP(AP187,ComboValue!$N$2:$O$68,2,FALSE) &amp; ",") &amp; IF(ISBLANK(AQ187),"",VLOOKUP(AQ187,ComboValue!$N$2:$O$68,2,FALSE) &amp; ",") &amp; IF(ISBLANK(AR187),"",VLOOKUP(AR187,ComboValue!$N$2:$O$68,2,FALSE) &amp; ",") &amp; IF(ISBLANK(AS187),"",VLOOKUP(AS187,ComboValue!$N$2:$O$68,2,FALSE) &amp; ",") &amp; IF(ISBLANK(AT187),"",VLOOKUP(AT187,ComboValue!$N$2:$O$68,2,FALSE) &amp; ",")</f>
        <v/>
      </c>
      <c r="AZ187" s="162" t="str">
        <f t="shared" si="88"/>
        <v/>
      </c>
      <c r="BA187" s="120"/>
      <c r="BB187" s="135" t="str">
        <f t="shared" si="89"/>
        <v/>
      </c>
      <c r="BC187" s="136" t="str">
        <f t="shared" si="90"/>
        <v/>
      </c>
      <c r="BD187" s="136" t="str">
        <f t="shared" si="91"/>
        <v/>
      </c>
      <c r="BE187" s="136" t="str">
        <f t="shared" si="92"/>
        <v/>
      </c>
      <c r="BF187" s="136" t="str">
        <f t="shared" si="93"/>
        <v/>
      </c>
      <c r="BG187" s="136" t="str">
        <f t="shared" si="94"/>
        <v/>
      </c>
      <c r="BH187" s="136" t="str">
        <f t="shared" si="95"/>
        <v/>
      </c>
      <c r="BI187" s="136" t="str">
        <f t="shared" si="96"/>
        <v/>
      </c>
      <c r="BJ187" s="136" t="str">
        <f t="shared" si="97"/>
        <v/>
      </c>
      <c r="BK187" s="136" t="str">
        <f t="shared" si="98"/>
        <v/>
      </c>
      <c r="BL187" s="136" t="str">
        <f t="shared" si="99"/>
        <v/>
      </c>
      <c r="BM187" s="136" t="str">
        <f t="shared" si="100"/>
        <v/>
      </c>
      <c r="BN187" s="136" t="str">
        <f t="shared" si="101"/>
        <v/>
      </c>
      <c r="BO187" s="136" t="str">
        <f t="shared" si="102"/>
        <v/>
      </c>
      <c r="BP187" s="136" t="str">
        <f t="shared" si="103"/>
        <v/>
      </c>
      <c r="BQ187" s="136" t="str">
        <f t="shared" si="104"/>
        <v/>
      </c>
      <c r="BR187" s="136" t="str">
        <f t="shared" si="105"/>
        <v/>
      </c>
      <c r="BS187" s="136" t="str">
        <f t="shared" si="106"/>
        <v/>
      </c>
      <c r="BT187" s="136" t="str">
        <f t="shared" si="107"/>
        <v/>
      </c>
      <c r="BU187" s="136" t="str">
        <f t="shared" si="108"/>
        <v/>
      </c>
      <c r="BV187" s="136" t="str">
        <f t="shared" si="109"/>
        <v/>
      </c>
      <c r="BW187" s="136" t="str">
        <f t="shared" si="110"/>
        <v/>
      </c>
      <c r="BX187" s="136" t="str">
        <f t="shared" si="111"/>
        <v/>
      </c>
      <c r="BY187" s="136" t="str">
        <f t="shared" si="112"/>
        <v/>
      </c>
      <c r="BZ187" s="136" t="str">
        <f t="shared" si="113"/>
        <v/>
      </c>
      <c r="CA187" s="137" t="str">
        <f t="shared" si="114"/>
        <v/>
      </c>
      <c r="CB187" s="135" t="str">
        <f t="shared" si="115"/>
        <v/>
      </c>
      <c r="CC187" s="136" t="str">
        <f t="shared" si="116"/>
        <v/>
      </c>
      <c r="CD187" s="136" t="str">
        <f t="shared" si="117"/>
        <v/>
      </c>
      <c r="CE187" s="136" t="str">
        <f t="shared" si="118"/>
        <v/>
      </c>
      <c r="CF187" s="136" t="str">
        <f t="shared" si="119"/>
        <v/>
      </c>
      <c r="CG187" s="136" t="str">
        <f t="shared" si="120"/>
        <v/>
      </c>
      <c r="CH187" s="136" t="str">
        <f t="shared" si="121"/>
        <v/>
      </c>
      <c r="CI187" s="136" t="str">
        <f t="shared" si="122"/>
        <v/>
      </c>
      <c r="CJ187" s="136" t="str">
        <f t="shared" si="123"/>
        <v/>
      </c>
      <c r="CK187" s="137" t="str">
        <f t="shared" si="124"/>
        <v/>
      </c>
      <c r="CL187" s="135" t="str">
        <f t="shared" si="125"/>
        <v/>
      </c>
      <c r="CM187" s="136" t="str">
        <f t="shared" si="126"/>
        <v/>
      </c>
      <c r="CN187" s="136" t="str">
        <f t="shared" si="127"/>
        <v/>
      </c>
      <c r="CO187" s="137" t="str">
        <f t="shared" si="128"/>
        <v/>
      </c>
      <c r="CP187" s="120"/>
      <c r="CQ187" s="120"/>
      <c r="CR187" s="120"/>
      <c r="CS187" s="120"/>
      <c r="CT187" s="120"/>
      <c r="CU187" s="120"/>
      <c r="CV187" s="120"/>
      <c r="CW187" s="120"/>
      <c r="CX187" s="120"/>
      <c r="CY187" s="120"/>
      <c r="CZ187" s="120"/>
      <c r="DA187" s="120"/>
      <c r="DB187" s="120"/>
    </row>
    <row r="188" spans="1:106" ht="17.399999999999999" thickTop="1" thickBot="1" x14ac:dyDescent="0.45">
      <c r="A188" s="7">
        <v>183</v>
      </c>
      <c r="B188" s="10"/>
      <c r="C188" s="11"/>
      <c r="D188" s="11"/>
      <c r="E188" s="11"/>
      <c r="F188" s="11"/>
      <c r="G188" s="11"/>
      <c r="H188" s="11"/>
      <c r="I188" s="11"/>
      <c r="J188" s="11"/>
      <c r="K188" s="11"/>
      <c r="L188" s="10"/>
      <c r="M188" s="10"/>
      <c r="N188" s="10"/>
      <c r="O188" s="209" t="str">
        <f xml:space="preserve"> IF(ISBLANK(L188),"",VLOOKUP(L188,ComboValue!$E$3:$I$15,5,FALSE))</f>
        <v/>
      </c>
      <c r="P188" s="10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35" t="str">
        <f xml:space="preserve"> IF(ISBLANK(C188),"",VLOOKUP(C188,ComboValue!$B$2:$C$11,2,FALSE) &amp; ",") &amp; IF(ISBLANK(D188),"",VLOOKUP(D188,ComboValue!$B$2:$C$11,2,FALSE) &amp; ",") &amp; IF(ISBLANK(E188),"",VLOOKUP(E188,ComboValue!$B$2:$C$11,2,FALSE) &amp; ",") &amp; IF(ISBLANK(F188),"",VLOOKUP(F188,ComboValue!$B$2:$C$11,2,FALSE) &amp; ",") &amp; IF(ISBLANK(G188),"",VLOOKUP(G188,ComboValue!$B$2:$C$11,2,FALSE) &amp; ",") &amp; IF(ISBLANK(H188),"",VLOOKUP(H188,ComboValue!$B$2:$C$11,2,FALSE) &amp; ",") &amp; IF(ISBLANK(I188),"",VLOOKUP(I188,ComboValue!$B$2:$C$11,2,FALSE) &amp; ",") &amp; IF(ISBLANK(J188),"",VLOOKUP(J188,ComboValue!$B$2:$C$11,2,FALSE) &amp; ",") &amp; IF(ISBLANK(K188),"",VLOOKUP(K188,ComboValue!$B$2:$C$11,2,FALSE) &amp; ",")</f>
        <v/>
      </c>
      <c r="AV188" s="136" t="str">
        <f t="shared" si="87"/>
        <v>Tous_Nl</v>
      </c>
      <c r="AW188" s="136" t="str">
        <f>IF(ISBLANK(L188),"",VLOOKUP(L188,ComboValue!$E$2:$G$15,3,FALSE))</f>
        <v/>
      </c>
      <c r="AX188" s="136" t="str">
        <f>IF(ISBLANK(M188),"",VLOOKUP(M188,ComboValue!$K$2:$L$5,2,FALSE))</f>
        <v/>
      </c>
      <c r="AY188" s="161" t="str">
        <f>IF(ISBLANK(Q188),"",VLOOKUP(Q188,ComboValue!$N$2:$O$68,2,FALSE) &amp; ",") &amp; IF(ISBLANK(R188),"",VLOOKUP(R188,ComboValue!$N$2:$O$68,2,FALSE) &amp; ",") &amp; IF(ISBLANK(S188),"",VLOOKUP(S188,ComboValue!$N$2:$O$68,2,FALSE) &amp; ",") &amp; IF(ISBLANK(T188),"",VLOOKUP(T188,ComboValue!$N$2:$O$68,2,FALSE) &amp; ",") &amp; IF(ISBLANK(U188),"",VLOOKUP(U188,ComboValue!$N$2:$O$68,2,FALSE) &amp; ",") &amp; IF(ISBLANK(V188),"",VLOOKUP(V188,ComboValue!$N$2:$O$68,2,FALSE) &amp; ",") &amp; IF(ISBLANK(W188),"",VLOOKUP(W188,ComboValue!$N$2:$O$68,2,FALSE) &amp; ",") &amp; IF(ISBLANK(X188),"",VLOOKUP(X188,ComboValue!$N$2:$O$68,2,FALSE) &amp; ",") &amp; IF(ISBLANK(Y188),"",VLOOKUP(Y188,ComboValue!$N$2:$O$68,2,FALSE) &amp; ",") &amp; IF(ISBLANK(Z188),"",VLOOKUP(Z188,ComboValue!$N$2:$O$68,2,FALSE) &amp; ",") &amp; IF(ISBLANK(AA188),"",VLOOKUP(AA188,ComboValue!$N$2:$O$68,2,FALSE) &amp; ",") &amp; IF(ISBLANK(AB188),"",VLOOKUP(AB188,ComboValue!$N$2:$O$68,2,FALSE) &amp; ",") &amp; IF(ISBLANK(AC188),"",VLOOKUP(AC188,ComboValue!$N$2:$O$68,2,FALSE) &amp; ",") &amp; IF(ISBLANK(AD188),"",VLOOKUP(AD188,ComboValue!$N$2:$O$68,2,FALSE) &amp; ",") &amp; IF(ISBLANK(AE188),"",VLOOKUP(AE188,ComboValue!$N$2:$O$68,2,FALSE) &amp; ",") &amp; IF(ISBLANK(AF188),"",VLOOKUP(AF188,ComboValue!$N$2:$O$68,2,FALSE) &amp; ",") &amp; IF(ISBLANK(AG188),"",VLOOKUP(AG188,ComboValue!$N$2:$O$68,2,FALSE) &amp; ",") &amp; IF(ISBLANK(AH188),"",VLOOKUP(AH188,ComboValue!$N$2:$O$68,2,FALSE) &amp; ",") &amp; IF(ISBLANK(AI188),"",VLOOKUP(AI188,ComboValue!$N$2:$O$68,2,FALSE) &amp; ",") &amp; IF(ISBLANK(AJ188),"",VLOOKUP(AJ188,ComboValue!$N$2:$O$68,2,FALSE) &amp; ",") &amp; IF(ISBLANK(AK188),"",VLOOKUP(AK188,ComboValue!$N$2:$O$68,2,FALSE) &amp; ",") &amp; IF(ISBLANK(AL188),"",VLOOKUP(AL188,ComboValue!$N$2:$O$68,2,FALSE) &amp; ",") &amp; IF(ISBLANK(AM188),"",VLOOKUP(AM188,ComboValue!$N$2:$O$68,2,FALSE) &amp; ",") &amp; IF(ISBLANK(AN188),"",VLOOKUP(AN188,ComboValue!$N$2:$O$68,2,FALSE) &amp; ",") &amp; IF(ISBLANK(AO188),"",VLOOKUP(AO188,ComboValue!$N$2:$O$68,2,FALSE) &amp; ",") &amp; IF(ISBLANK(AP188),"",VLOOKUP(AP188,ComboValue!$N$2:$O$68,2,FALSE) &amp; ",") &amp; IF(ISBLANK(AQ188),"",VLOOKUP(AQ188,ComboValue!$N$2:$O$68,2,FALSE) &amp; ",") &amp; IF(ISBLANK(AR188),"",VLOOKUP(AR188,ComboValue!$N$2:$O$68,2,FALSE) &amp; ",") &amp; IF(ISBLANK(AS188),"",VLOOKUP(AS188,ComboValue!$N$2:$O$68,2,FALSE) &amp; ",") &amp; IF(ISBLANK(AT188),"",VLOOKUP(AT188,ComboValue!$N$2:$O$68,2,FALSE) &amp; ",")</f>
        <v/>
      </c>
      <c r="AZ188" s="162" t="str">
        <f t="shared" si="88"/>
        <v/>
      </c>
      <c r="BA188" s="120"/>
      <c r="BB188" s="135" t="str">
        <f t="shared" si="89"/>
        <v/>
      </c>
      <c r="BC188" s="136" t="str">
        <f t="shared" si="90"/>
        <v/>
      </c>
      <c r="BD188" s="136" t="str">
        <f t="shared" si="91"/>
        <v/>
      </c>
      <c r="BE188" s="136" t="str">
        <f t="shared" si="92"/>
        <v/>
      </c>
      <c r="BF188" s="136" t="str">
        <f t="shared" si="93"/>
        <v/>
      </c>
      <c r="BG188" s="136" t="str">
        <f t="shared" si="94"/>
        <v/>
      </c>
      <c r="BH188" s="136" t="str">
        <f t="shared" si="95"/>
        <v/>
      </c>
      <c r="BI188" s="136" t="str">
        <f t="shared" si="96"/>
        <v/>
      </c>
      <c r="BJ188" s="136" t="str">
        <f t="shared" si="97"/>
        <v/>
      </c>
      <c r="BK188" s="136" t="str">
        <f t="shared" si="98"/>
        <v/>
      </c>
      <c r="BL188" s="136" t="str">
        <f t="shared" si="99"/>
        <v/>
      </c>
      <c r="BM188" s="136" t="str">
        <f t="shared" si="100"/>
        <v/>
      </c>
      <c r="BN188" s="136" t="str">
        <f t="shared" si="101"/>
        <v/>
      </c>
      <c r="BO188" s="136" t="str">
        <f t="shared" si="102"/>
        <v/>
      </c>
      <c r="BP188" s="136" t="str">
        <f t="shared" si="103"/>
        <v/>
      </c>
      <c r="BQ188" s="136" t="str">
        <f t="shared" si="104"/>
        <v/>
      </c>
      <c r="BR188" s="136" t="str">
        <f t="shared" si="105"/>
        <v/>
      </c>
      <c r="BS188" s="136" t="str">
        <f t="shared" si="106"/>
        <v/>
      </c>
      <c r="BT188" s="136" t="str">
        <f t="shared" si="107"/>
        <v/>
      </c>
      <c r="BU188" s="136" t="str">
        <f t="shared" si="108"/>
        <v/>
      </c>
      <c r="BV188" s="136" t="str">
        <f t="shared" si="109"/>
        <v/>
      </c>
      <c r="BW188" s="136" t="str">
        <f t="shared" si="110"/>
        <v/>
      </c>
      <c r="BX188" s="136" t="str">
        <f t="shared" si="111"/>
        <v/>
      </c>
      <c r="BY188" s="136" t="str">
        <f t="shared" si="112"/>
        <v/>
      </c>
      <c r="BZ188" s="136" t="str">
        <f t="shared" si="113"/>
        <v/>
      </c>
      <c r="CA188" s="137" t="str">
        <f t="shared" si="114"/>
        <v/>
      </c>
      <c r="CB188" s="135" t="str">
        <f t="shared" si="115"/>
        <v/>
      </c>
      <c r="CC188" s="136" t="str">
        <f t="shared" si="116"/>
        <v/>
      </c>
      <c r="CD188" s="136" t="str">
        <f t="shared" si="117"/>
        <v/>
      </c>
      <c r="CE188" s="136" t="str">
        <f t="shared" si="118"/>
        <v/>
      </c>
      <c r="CF188" s="136" t="str">
        <f t="shared" si="119"/>
        <v/>
      </c>
      <c r="CG188" s="136" t="str">
        <f t="shared" si="120"/>
        <v/>
      </c>
      <c r="CH188" s="136" t="str">
        <f t="shared" si="121"/>
        <v/>
      </c>
      <c r="CI188" s="136" t="str">
        <f t="shared" si="122"/>
        <v/>
      </c>
      <c r="CJ188" s="136" t="str">
        <f t="shared" si="123"/>
        <v/>
      </c>
      <c r="CK188" s="137" t="str">
        <f t="shared" si="124"/>
        <v/>
      </c>
      <c r="CL188" s="135" t="str">
        <f t="shared" si="125"/>
        <v/>
      </c>
      <c r="CM188" s="136" t="str">
        <f t="shared" si="126"/>
        <v/>
      </c>
      <c r="CN188" s="136" t="str">
        <f t="shared" si="127"/>
        <v/>
      </c>
      <c r="CO188" s="137" t="str">
        <f t="shared" si="128"/>
        <v/>
      </c>
      <c r="CP188" s="120"/>
      <c r="CQ188" s="120"/>
      <c r="CR188" s="120"/>
      <c r="CS188" s="120"/>
      <c r="CT188" s="120"/>
      <c r="CU188" s="120"/>
      <c r="CV188" s="120"/>
      <c r="CW188" s="120"/>
      <c r="CX188" s="120"/>
      <c r="CY188" s="120"/>
      <c r="CZ188" s="120"/>
      <c r="DA188" s="120"/>
      <c r="DB188" s="120"/>
    </row>
    <row r="189" spans="1:106" ht="17.399999999999999" thickTop="1" thickBot="1" x14ac:dyDescent="0.45">
      <c r="A189" s="7">
        <v>184</v>
      </c>
      <c r="B189" s="10"/>
      <c r="C189" s="11"/>
      <c r="D189" s="11"/>
      <c r="E189" s="11"/>
      <c r="F189" s="11"/>
      <c r="G189" s="11"/>
      <c r="H189" s="11"/>
      <c r="I189" s="11"/>
      <c r="J189" s="11"/>
      <c r="K189" s="11"/>
      <c r="L189" s="10"/>
      <c r="M189" s="10"/>
      <c r="N189" s="10"/>
      <c r="O189" s="209" t="str">
        <f xml:space="preserve"> IF(ISBLANK(L189),"",VLOOKUP(L189,ComboValue!$E$3:$I$15,5,FALSE))</f>
        <v/>
      </c>
      <c r="P189" s="10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35" t="str">
        <f xml:space="preserve"> IF(ISBLANK(C189),"",VLOOKUP(C189,ComboValue!$B$2:$C$11,2,FALSE) &amp; ",") &amp; IF(ISBLANK(D189),"",VLOOKUP(D189,ComboValue!$B$2:$C$11,2,FALSE) &amp; ",") &amp; IF(ISBLANK(E189),"",VLOOKUP(E189,ComboValue!$B$2:$C$11,2,FALSE) &amp; ",") &amp; IF(ISBLANK(F189),"",VLOOKUP(F189,ComboValue!$B$2:$C$11,2,FALSE) &amp; ",") &amp; IF(ISBLANK(G189),"",VLOOKUP(G189,ComboValue!$B$2:$C$11,2,FALSE) &amp; ",") &amp; IF(ISBLANK(H189),"",VLOOKUP(H189,ComboValue!$B$2:$C$11,2,FALSE) &amp; ",") &amp; IF(ISBLANK(I189),"",VLOOKUP(I189,ComboValue!$B$2:$C$11,2,FALSE) &amp; ",") &amp; IF(ISBLANK(J189),"",VLOOKUP(J189,ComboValue!$B$2:$C$11,2,FALSE) &amp; ",") &amp; IF(ISBLANK(K189),"",VLOOKUP(K189,ComboValue!$B$2:$C$11,2,FALSE) &amp; ",")</f>
        <v/>
      </c>
      <c r="AV189" s="136" t="str">
        <f t="shared" si="87"/>
        <v>Tous_Nl</v>
      </c>
      <c r="AW189" s="136" t="str">
        <f>IF(ISBLANK(L189),"",VLOOKUP(L189,ComboValue!$E$2:$G$15,3,FALSE))</f>
        <v/>
      </c>
      <c r="AX189" s="136" t="str">
        <f>IF(ISBLANK(M189),"",VLOOKUP(M189,ComboValue!$K$2:$L$5,2,FALSE))</f>
        <v/>
      </c>
      <c r="AY189" s="161" t="str">
        <f>IF(ISBLANK(Q189),"",VLOOKUP(Q189,ComboValue!$N$2:$O$68,2,FALSE) &amp; ",") &amp; IF(ISBLANK(R189),"",VLOOKUP(R189,ComboValue!$N$2:$O$68,2,FALSE) &amp; ",") &amp; IF(ISBLANK(S189),"",VLOOKUP(S189,ComboValue!$N$2:$O$68,2,FALSE) &amp; ",") &amp; IF(ISBLANK(T189),"",VLOOKUP(T189,ComboValue!$N$2:$O$68,2,FALSE) &amp; ",") &amp; IF(ISBLANK(U189),"",VLOOKUP(U189,ComboValue!$N$2:$O$68,2,FALSE) &amp; ",") &amp; IF(ISBLANK(V189),"",VLOOKUP(V189,ComboValue!$N$2:$O$68,2,FALSE) &amp; ",") &amp; IF(ISBLANK(W189),"",VLOOKUP(W189,ComboValue!$N$2:$O$68,2,FALSE) &amp; ",") &amp; IF(ISBLANK(X189),"",VLOOKUP(X189,ComboValue!$N$2:$O$68,2,FALSE) &amp; ",") &amp; IF(ISBLANK(Y189),"",VLOOKUP(Y189,ComboValue!$N$2:$O$68,2,FALSE) &amp; ",") &amp; IF(ISBLANK(Z189),"",VLOOKUP(Z189,ComboValue!$N$2:$O$68,2,FALSE) &amp; ",") &amp; IF(ISBLANK(AA189),"",VLOOKUP(AA189,ComboValue!$N$2:$O$68,2,FALSE) &amp; ",") &amp; IF(ISBLANK(AB189),"",VLOOKUP(AB189,ComboValue!$N$2:$O$68,2,FALSE) &amp; ",") &amp; IF(ISBLANK(AC189),"",VLOOKUP(AC189,ComboValue!$N$2:$O$68,2,FALSE) &amp; ",") &amp; IF(ISBLANK(AD189),"",VLOOKUP(AD189,ComboValue!$N$2:$O$68,2,FALSE) &amp; ",") &amp; IF(ISBLANK(AE189),"",VLOOKUP(AE189,ComboValue!$N$2:$O$68,2,FALSE) &amp; ",") &amp; IF(ISBLANK(AF189),"",VLOOKUP(AF189,ComboValue!$N$2:$O$68,2,FALSE) &amp; ",") &amp; IF(ISBLANK(AG189),"",VLOOKUP(AG189,ComboValue!$N$2:$O$68,2,FALSE) &amp; ",") &amp; IF(ISBLANK(AH189),"",VLOOKUP(AH189,ComboValue!$N$2:$O$68,2,FALSE) &amp; ",") &amp; IF(ISBLANK(AI189),"",VLOOKUP(AI189,ComboValue!$N$2:$O$68,2,FALSE) &amp; ",") &amp; IF(ISBLANK(AJ189),"",VLOOKUP(AJ189,ComboValue!$N$2:$O$68,2,FALSE) &amp; ",") &amp; IF(ISBLANK(AK189),"",VLOOKUP(AK189,ComboValue!$N$2:$O$68,2,FALSE) &amp; ",") &amp; IF(ISBLANK(AL189),"",VLOOKUP(AL189,ComboValue!$N$2:$O$68,2,FALSE) &amp; ",") &amp; IF(ISBLANK(AM189),"",VLOOKUP(AM189,ComboValue!$N$2:$O$68,2,FALSE) &amp; ",") &amp; IF(ISBLANK(AN189),"",VLOOKUP(AN189,ComboValue!$N$2:$O$68,2,FALSE) &amp; ",") &amp; IF(ISBLANK(AO189),"",VLOOKUP(AO189,ComboValue!$N$2:$O$68,2,FALSE) &amp; ",") &amp; IF(ISBLANK(AP189),"",VLOOKUP(AP189,ComboValue!$N$2:$O$68,2,FALSE) &amp; ",") &amp; IF(ISBLANK(AQ189),"",VLOOKUP(AQ189,ComboValue!$N$2:$O$68,2,FALSE) &amp; ",") &amp; IF(ISBLANK(AR189),"",VLOOKUP(AR189,ComboValue!$N$2:$O$68,2,FALSE) &amp; ",") &amp; IF(ISBLANK(AS189),"",VLOOKUP(AS189,ComboValue!$N$2:$O$68,2,FALSE) &amp; ",") &amp; IF(ISBLANK(AT189),"",VLOOKUP(AT189,ComboValue!$N$2:$O$68,2,FALSE) &amp; ",")</f>
        <v/>
      </c>
      <c r="AZ189" s="162" t="str">
        <f t="shared" si="88"/>
        <v/>
      </c>
      <c r="BA189" s="120"/>
      <c r="BB189" s="135" t="str">
        <f t="shared" si="89"/>
        <v/>
      </c>
      <c r="BC189" s="136" t="str">
        <f t="shared" si="90"/>
        <v/>
      </c>
      <c r="BD189" s="136" t="str">
        <f t="shared" si="91"/>
        <v/>
      </c>
      <c r="BE189" s="136" t="str">
        <f t="shared" si="92"/>
        <v/>
      </c>
      <c r="BF189" s="136" t="str">
        <f t="shared" si="93"/>
        <v/>
      </c>
      <c r="BG189" s="136" t="str">
        <f t="shared" si="94"/>
        <v/>
      </c>
      <c r="BH189" s="136" t="str">
        <f t="shared" si="95"/>
        <v/>
      </c>
      <c r="BI189" s="136" t="str">
        <f t="shared" si="96"/>
        <v/>
      </c>
      <c r="BJ189" s="136" t="str">
        <f t="shared" si="97"/>
        <v/>
      </c>
      <c r="BK189" s="136" t="str">
        <f t="shared" si="98"/>
        <v/>
      </c>
      <c r="BL189" s="136" t="str">
        <f t="shared" si="99"/>
        <v/>
      </c>
      <c r="BM189" s="136" t="str">
        <f t="shared" si="100"/>
        <v/>
      </c>
      <c r="BN189" s="136" t="str">
        <f t="shared" si="101"/>
        <v/>
      </c>
      <c r="BO189" s="136" t="str">
        <f t="shared" si="102"/>
        <v/>
      </c>
      <c r="BP189" s="136" t="str">
        <f t="shared" si="103"/>
        <v/>
      </c>
      <c r="BQ189" s="136" t="str">
        <f t="shared" si="104"/>
        <v/>
      </c>
      <c r="BR189" s="136" t="str">
        <f t="shared" si="105"/>
        <v/>
      </c>
      <c r="BS189" s="136" t="str">
        <f t="shared" si="106"/>
        <v/>
      </c>
      <c r="BT189" s="136" t="str">
        <f t="shared" si="107"/>
        <v/>
      </c>
      <c r="BU189" s="136" t="str">
        <f t="shared" si="108"/>
        <v/>
      </c>
      <c r="BV189" s="136" t="str">
        <f t="shared" si="109"/>
        <v/>
      </c>
      <c r="BW189" s="136" t="str">
        <f t="shared" si="110"/>
        <v/>
      </c>
      <c r="BX189" s="136" t="str">
        <f t="shared" si="111"/>
        <v/>
      </c>
      <c r="BY189" s="136" t="str">
        <f t="shared" si="112"/>
        <v/>
      </c>
      <c r="BZ189" s="136" t="str">
        <f t="shared" si="113"/>
        <v/>
      </c>
      <c r="CA189" s="137" t="str">
        <f t="shared" si="114"/>
        <v/>
      </c>
      <c r="CB189" s="135" t="str">
        <f t="shared" si="115"/>
        <v/>
      </c>
      <c r="CC189" s="136" t="str">
        <f t="shared" si="116"/>
        <v/>
      </c>
      <c r="CD189" s="136" t="str">
        <f t="shared" si="117"/>
        <v/>
      </c>
      <c r="CE189" s="136" t="str">
        <f t="shared" si="118"/>
        <v/>
      </c>
      <c r="CF189" s="136" t="str">
        <f t="shared" si="119"/>
        <v/>
      </c>
      <c r="CG189" s="136" t="str">
        <f t="shared" si="120"/>
        <v/>
      </c>
      <c r="CH189" s="136" t="str">
        <f t="shared" si="121"/>
        <v/>
      </c>
      <c r="CI189" s="136" t="str">
        <f t="shared" si="122"/>
        <v/>
      </c>
      <c r="CJ189" s="136" t="str">
        <f t="shared" si="123"/>
        <v/>
      </c>
      <c r="CK189" s="137" t="str">
        <f t="shared" si="124"/>
        <v/>
      </c>
      <c r="CL189" s="135" t="str">
        <f t="shared" si="125"/>
        <v/>
      </c>
      <c r="CM189" s="136" t="str">
        <f t="shared" si="126"/>
        <v/>
      </c>
      <c r="CN189" s="136" t="str">
        <f t="shared" si="127"/>
        <v/>
      </c>
      <c r="CO189" s="137" t="str">
        <f t="shared" si="128"/>
        <v/>
      </c>
      <c r="CP189" s="120"/>
      <c r="CQ189" s="120"/>
      <c r="CR189" s="120"/>
      <c r="CS189" s="120"/>
      <c r="CT189" s="120"/>
      <c r="CU189" s="120"/>
      <c r="CV189" s="120"/>
      <c r="CW189" s="120"/>
      <c r="CX189" s="120"/>
      <c r="CY189" s="120"/>
      <c r="CZ189" s="120"/>
      <c r="DA189" s="120"/>
      <c r="DB189" s="120"/>
    </row>
    <row r="190" spans="1:106" ht="17.399999999999999" thickTop="1" thickBot="1" x14ac:dyDescent="0.45">
      <c r="A190" s="7">
        <v>185</v>
      </c>
      <c r="B190" s="10"/>
      <c r="C190" s="11"/>
      <c r="D190" s="11"/>
      <c r="E190" s="11"/>
      <c r="F190" s="11"/>
      <c r="G190" s="11"/>
      <c r="H190" s="11"/>
      <c r="I190" s="11"/>
      <c r="J190" s="11"/>
      <c r="K190" s="11"/>
      <c r="L190" s="10"/>
      <c r="M190" s="10"/>
      <c r="N190" s="10"/>
      <c r="O190" s="209" t="str">
        <f xml:space="preserve"> IF(ISBLANK(L190),"",VLOOKUP(L190,ComboValue!$E$3:$I$15,5,FALSE))</f>
        <v/>
      </c>
      <c r="P190" s="10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35" t="str">
        <f xml:space="preserve"> IF(ISBLANK(C190),"",VLOOKUP(C190,ComboValue!$B$2:$C$11,2,FALSE) &amp; ",") &amp; IF(ISBLANK(D190),"",VLOOKUP(D190,ComboValue!$B$2:$C$11,2,FALSE) &amp; ",") &amp; IF(ISBLANK(E190),"",VLOOKUP(E190,ComboValue!$B$2:$C$11,2,FALSE) &amp; ",") &amp; IF(ISBLANK(F190),"",VLOOKUP(F190,ComboValue!$B$2:$C$11,2,FALSE) &amp; ",") &amp; IF(ISBLANK(G190),"",VLOOKUP(G190,ComboValue!$B$2:$C$11,2,FALSE) &amp; ",") &amp; IF(ISBLANK(H190),"",VLOOKUP(H190,ComboValue!$B$2:$C$11,2,FALSE) &amp; ",") &amp; IF(ISBLANK(I190),"",VLOOKUP(I190,ComboValue!$B$2:$C$11,2,FALSE) &amp; ",") &amp; IF(ISBLANK(J190),"",VLOOKUP(J190,ComboValue!$B$2:$C$11,2,FALSE) &amp; ",") &amp; IF(ISBLANK(K190),"",VLOOKUP(K190,ComboValue!$B$2:$C$11,2,FALSE) &amp; ",")</f>
        <v/>
      </c>
      <c r="AV190" s="136" t="str">
        <f t="shared" si="87"/>
        <v>Tous_Nl</v>
      </c>
      <c r="AW190" s="136" t="str">
        <f>IF(ISBLANK(L190),"",VLOOKUP(L190,ComboValue!$E$2:$G$15,3,FALSE))</f>
        <v/>
      </c>
      <c r="AX190" s="136" t="str">
        <f>IF(ISBLANK(M190),"",VLOOKUP(M190,ComboValue!$K$2:$L$5,2,FALSE))</f>
        <v/>
      </c>
      <c r="AY190" s="161" t="str">
        <f>IF(ISBLANK(Q190),"",VLOOKUP(Q190,ComboValue!$N$2:$O$68,2,FALSE) &amp; ",") &amp; IF(ISBLANK(R190),"",VLOOKUP(R190,ComboValue!$N$2:$O$68,2,FALSE) &amp; ",") &amp; IF(ISBLANK(S190),"",VLOOKUP(S190,ComboValue!$N$2:$O$68,2,FALSE) &amp; ",") &amp; IF(ISBLANK(T190),"",VLOOKUP(T190,ComboValue!$N$2:$O$68,2,FALSE) &amp; ",") &amp; IF(ISBLANK(U190),"",VLOOKUP(U190,ComboValue!$N$2:$O$68,2,FALSE) &amp; ",") &amp; IF(ISBLANK(V190),"",VLOOKUP(V190,ComboValue!$N$2:$O$68,2,FALSE) &amp; ",") &amp; IF(ISBLANK(W190),"",VLOOKUP(W190,ComboValue!$N$2:$O$68,2,FALSE) &amp; ",") &amp; IF(ISBLANK(X190),"",VLOOKUP(X190,ComboValue!$N$2:$O$68,2,FALSE) &amp; ",") &amp; IF(ISBLANK(Y190),"",VLOOKUP(Y190,ComboValue!$N$2:$O$68,2,FALSE) &amp; ",") &amp; IF(ISBLANK(Z190),"",VLOOKUP(Z190,ComboValue!$N$2:$O$68,2,FALSE) &amp; ",") &amp; IF(ISBLANK(AA190),"",VLOOKUP(AA190,ComboValue!$N$2:$O$68,2,FALSE) &amp; ",") &amp; IF(ISBLANK(AB190),"",VLOOKUP(AB190,ComboValue!$N$2:$O$68,2,FALSE) &amp; ",") &amp; IF(ISBLANK(AC190),"",VLOOKUP(AC190,ComboValue!$N$2:$O$68,2,FALSE) &amp; ",") &amp; IF(ISBLANK(AD190),"",VLOOKUP(AD190,ComboValue!$N$2:$O$68,2,FALSE) &amp; ",") &amp; IF(ISBLANK(AE190),"",VLOOKUP(AE190,ComboValue!$N$2:$O$68,2,FALSE) &amp; ",") &amp; IF(ISBLANK(AF190),"",VLOOKUP(AF190,ComboValue!$N$2:$O$68,2,FALSE) &amp; ",") &amp; IF(ISBLANK(AG190),"",VLOOKUP(AG190,ComboValue!$N$2:$O$68,2,FALSE) &amp; ",") &amp; IF(ISBLANK(AH190),"",VLOOKUP(AH190,ComboValue!$N$2:$O$68,2,FALSE) &amp; ",") &amp; IF(ISBLANK(AI190),"",VLOOKUP(AI190,ComboValue!$N$2:$O$68,2,FALSE) &amp; ",") &amp; IF(ISBLANK(AJ190),"",VLOOKUP(AJ190,ComboValue!$N$2:$O$68,2,FALSE) &amp; ",") &amp; IF(ISBLANK(AK190),"",VLOOKUP(AK190,ComboValue!$N$2:$O$68,2,FALSE) &amp; ",") &amp; IF(ISBLANK(AL190),"",VLOOKUP(AL190,ComboValue!$N$2:$O$68,2,FALSE) &amp; ",") &amp; IF(ISBLANK(AM190),"",VLOOKUP(AM190,ComboValue!$N$2:$O$68,2,FALSE) &amp; ",") &amp; IF(ISBLANK(AN190),"",VLOOKUP(AN190,ComboValue!$N$2:$O$68,2,FALSE) &amp; ",") &amp; IF(ISBLANK(AO190),"",VLOOKUP(AO190,ComboValue!$N$2:$O$68,2,FALSE) &amp; ",") &amp; IF(ISBLANK(AP190),"",VLOOKUP(AP190,ComboValue!$N$2:$O$68,2,FALSE) &amp; ",") &amp; IF(ISBLANK(AQ190),"",VLOOKUP(AQ190,ComboValue!$N$2:$O$68,2,FALSE) &amp; ",") &amp; IF(ISBLANK(AR190),"",VLOOKUP(AR190,ComboValue!$N$2:$O$68,2,FALSE) &amp; ",") &amp; IF(ISBLANK(AS190),"",VLOOKUP(AS190,ComboValue!$N$2:$O$68,2,FALSE) &amp; ",") &amp; IF(ISBLANK(AT190),"",VLOOKUP(AT190,ComboValue!$N$2:$O$68,2,FALSE) &amp; ",")</f>
        <v/>
      </c>
      <c r="AZ190" s="162" t="str">
        <f t="shared" si="88"/>
        <v/>
      </c>
      <c r="BA190" s="120"/>
      <c r="BB190" s="135" t="str">
        <f t="shared" si="89"/>
        <v/>
      </c>
      <c r="BC190" s="136" t="str">
        <f t="shared" si="90"/>
        <v/>
      </c>
      <c r="BD190" s="136" t="str">
        <f t="shared" si="91"/>
        <v/>
      </c>
      <c r="BE190" s="136" t="str">
        <f t="shared" si="92"/>
        <v/>
      </c>
      <c r="BF190" s="136" t="str">
        <f t="shared" si="93"/>
        <v/>
      </c>
      <c r="BG190" s="136" t="str">
        <f t="shared" si="94"/>
        <v/>
      </c>
      <c r="BH190" s="136" t="str">
        <f t="shared" si="95"/>
        <v/>
      </c>
      <c r="BI190" s="136" t="str">
        <f t="shared" si="96"/>
        <v/>
      </c>
      <c r="BJ190" s="136" t="str">
        <f t="shared" si="97"/>
        <v/>
      </c>
      <c r="BK190" s="136" t="str">
        <f t="shared" si="98"/>
        <v/>
      </c>
      <c r="BL190" s="136" t="str">
        <f t="shared" si="99"/>
        <v/>
      </c>
      <c r="BM190" s="136" t="str">
        <f t="shared" si="100"/>
        <v/>
      </c>
      <c r="BN190" s="136" t="str">
        <f t="shared" si="101"/>
        <v/>
      </c>
      <c r="BO190" s="136" t="str">
        <f t="shared" si="102"/>
        <v/>
      </c>
      <c r="BP190" s="136" t="str">
        <f t="shared" si="103"/>
        <v/>
      </c>
      <c r="BQ190" s="136" t="str">
        <f t="shared" si="104"/>
        <v/>
      </c>
      <c r="BR190" s="136" t="str">
        <f t="shared" si="105"/>
        <v/>
      </c>
      <c r="BS190" s="136" t="str">
        <f t="shared" si="106"/>
        <v/>
      </c>
      <c r="BT190" s="136" t="str">
        <f t="shared" si="107"/>
        <v/>
      </c>
      <c r="BU190" s="136" t="str">
        <f t="shared" si="108"/>
        <v/>
      </c>
      <c r="BV190" s="136" t="str">
        <f t="shared" si="109"/>
        <v/>
      </c>
      <c r="BW190" s="136" t="str">
        <f t="shared" si="110"/>
        <v/>
      </c>
      <c r="BX190" s="136" t="str">
        <f t="shared" si="111"/>
        <v/>
      </c>
      <c r="BY190" s="136" t="str">
        <f t="shared" si="112"/>
        <v/>
      </c>
      <c r="BZ190" s="136" t="str">
        <f t="shared" si="113"/>
        <v/>
      </c>
      <c r="CA190" s="137" t="str">
        <f t="shared" si="114"/>
        <v/>
      </c>
      <c r="CB190" s="135" t="str">
        <f t="shared" si="115"/>
        <v/>
      </c>
      <c r="CC190" s="136" t="str">
        <f t="shared" si="116"/>
        <v/>
      </c>
      <c r="CD190" s="136" t="str">
        <f t="shared" si="117"/>
        <v/>
      </c>
      <c r="CE190" s="136" t="str">
        <f t="shared" si="118"/>
        <v/>
      </c>
      <c r="CF190" s="136" t="str">
        <f t="shared" si="119"/>
        <v/>
      </c>
      <c r="CG190" s="136" t="str">
        <f t="shared" si="120"/>
        <v/>
      </c>
      <c r="CH190" s="136" t="str">
        <f t="shared" si="121"/>
        <v/>
      </c>
      <c r="CI190" s="136" t="str">
        <f t="shared" si="122"/>
        <v/>
      </c>
      <c r="CJ190" s="136" t="str">
        <f t="shared" si="123"/>
        <v/>
      </c>
      <c r="CK190" s="137" t="str">
        <f t="shared" si="124"/>
        <v/>
      </c>
      <c r="CL190" s="135" t="str">
        <f t="shared" si="125"/>
        <v/>
      </c>
      <c r="CM190" s="136" t="str">
        <f t="shared" si="126"/>
        <v/>
      </c>
      <c r="CN190" s="136" t="str">
        <f t="shared" si="127"/>
        <v/>
      </c>
      <c r="CO190" s="137" t="str">
        <f t="shared" si="128"/>
        <v/>
      </c>
      <c r="CP190" s="120"/>
      <c r="CQ190" s="120"/>
      <c r="CR190" s="120"/>
      <c r="CS190" s="120"/>
      <c r="CT190" s="120"/>
      <c r="CU190" s="120"/>
      <c r="CV190" s="120"/>
      <c r="CW190" s="120"/>
      <c r="CX190" s="120"/>
      <c r="CY190" s="120"/>
      <c r="CZ190" s="120"/>
      <c r="DA190" s="120"/>
      <c r="DB190" s="120"/>
    </row>
    <row r="191" spans="1:106" ht="17.399999999999999" thickTop="1" thickBot="1" x14ac:dyDescent="0.45">
      <c r="A191" s="7">
        <v>186</v>
      </c>
      <c r="B191" s="10"/>
      <c r="C191" s="11"/>
      <c r="D191" s="11"/>
      <c r="E191" s="11"/>
      <c r="F191" s="11"/>
      <c r="G191" s="11"/>
      <c r="H191" s="11"/>
      <c r="I191" s="11"/>
      <c r="J191" s="11"/>
      <c r="K191" s="11"/>
      <c r="L191" s="10"/>
      <c r="M191" s="10"/>
      <c r="N191" s="10"/>
      <c r="O191" s="209" t="str">
        <f xml:space="preserve"> IF(ISBLANK(L191),"",VLOOKUP(L191,ComboValue!$E$3:$I$15,5,FALSE))</f>
        <v/>
      </c>
      <c r="P191" s="10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35" t="str">
        <f xml:space="preserve"> IF(ISBLANK(C191),"",VLOOKUP(C191,ComboValue!$B$2:$C$11,2,FALSE) &amp; ",") &amp; IF(ISBLANK(D191),"",VLOOKUP(D191,ComboValue!$B$2:$C$11,2,FALSE) &amp; ",") &amp; IF(ISBLANK(E191),"",VLOOKUP(E191,ComboValue!$B$2:$C$11,2,FALSE) &amp; ",") &amp; IF(ISBLANK(F191),"",VLOOKUP(F191,ComboValue!$B$2:$C$11,2,FALSE) &amp; ",") &amp; IF(ISBLANK(G191),"",VLOOKUP(G191,ComboValue!$B$2:$C$11,2,FALSE) &amp; ",") &amp; IF(ISBLANK(H191),"",VLOOKUP(H191,ComboValue!$B$2:$C$11,2,FALSE) &amp; ",") &amp; IF(ISBLANK(I191),"",VLOOKUP(I191,ComboValue!$B$2:$C$11,2,FALSE) &amp; ",") &amp; IF(ISBLANK(J191),"",VLOOKUP(J191,ComboValue!$B$2:$C$11,2,FALSE) &amp; ",") &amp; IF(ISBLANK(K191),"",VLOOKUP(K191,ComboValue!$B$2:$C$11,2,FALSE) &amp; ",")</f>
        <v/>
      </c>
      <c r="AV191" s="136" t="str">
        <f t="shared" si="87"/>
        <v>Tous_Nl</v>
      </c>
      <c r="AW191" s="136" t="str">
        <f>IF(ISBLANK(L191),"",VLOOKUP(L191,ComboValue!$E$2:$G$15,3,FALSE))</f>
        <v/>
      </c>
      <c r="AX191" s="136" t="str">
        <f>IF(ISBLANK(M191),"",VLOOKUP(M191,ComboValue!$K$2:$L$5,2,FALSE))</f>
        <v/>
      </c>
      <c r="AY191" s="161" t="str">
        <f>IF(ISBLANK(Q191),"",VLOOKUP(Q191,ComboValue!$N$2:$O$68,2,FALSE) &amp; ",") &amp; IF(ISBLANK(R191),"",VLOOKUP(R191,ComboValue!$N$2:$O$68,2,FALSE) &amp; ",") &amp; IF(ISBLANK(S191),"",VLOOKUP(S191,ComboValue!$N$2:$O$68,2,FALSE) &amp; ",") &amp; IF(ISBLANK(T191),"",VLOOKUP(T191,ComboValue!$N$2:$O$68,2,FALSE) &amp; ",") &amp; IF(ISBLANK(U191),"",VLOOKUP(U191,ComboValue!$N$2:$O$68,2,FALSE) &amp; ",") &amp; IF(ISBLANK(V191),"",VLOOKUP(V191,ComboValue!$N$2:$O$68,2,FALSE) &amp; ",") &amp; IF(ISBLANK(W191),"",VLOOKUP(W191,ComboValue!$N$2:$O$68,2,FALSE) &amp; ",") &amp; IF(ISBLANK(X191),"",VLOOKUP(X191,ComboValue!$N$2:$O$68,2,FALSE) &amp; ",") &amp; IF(ISBLANK(Y191),"",VLOOKUP(Y191,ComboValue!$N$2:$O$68,2,FALSE) &amp; ",") &amp; IF(ISBLANK(Z191),"",VLOOKUP(Z191,ComboValue!$N$2:$O$68,2,FALSE) &amp; ",") &amp; IF(ISBLANK(AA191),"",VLOOKUP(AA191,ComboValue!$N$2:$O$68,2,FALSE) &amp; ",") &amp; IF(ISBLANK(AB191),"",VLOOKUP(AB191,ComboValue!$N$2:$O$68,2,FALSE) &amp; ",") &amp; IF(ISBLANK(AC191),"",VLOOKUP(AC191,ComboValue!$N$2:$O$68,2,FALSE) &amp; ",") &amp; IF(ISBLANK(AD191),"",VLOOKUP(AD191,ComboValue!$N$2:$O$68,2,FALSE) &amp; ",") &amp; IF(ISBLANK(AE191),"",VLOOKUP(AE191,ComboValue!$N$2:$O$68,2,FALSE) &amp; ",") &amp; IF(ISBLANK(AF191),"",VLOOKUP(AF191,ComboValue!$N$2:$O$68,2,FALSE) &amp; ",") &amp; IF(ISBLANK(AG191),"",VLOOKUP(AG191,ComboValue!$N$2:$O$68,2,FALSE) &amp; ",") &amp; IF(ISBLANK(AH191),"",VLOOKUP(AH191,ComboValue!$N$2:$O$68,2,FALSE) &amp; ",") &amp; IF(ISBLANK(AI191),"",VLOOKUP(AI191,ComboValue!$N$2:$O$68,2,FALSE) &amp; ",") &amp; IF(ISBLANK(AJ191),"",VLOOKUP(AJ191,ComboValue!$N$2:$O$68,2,FALSE) &amp; ",") &amp; IF(ISBLANK(AK191),"",VLOOKUP(AK191,ComboValue!$N$2:$O$68,2,FALSE) &amp; ",") &amp; IF(ISBLANK(AL191),"",VLOOKUP(AL191,ComboValue!$N$2:$O$68,2,FALSE) &amp; ",") &amp; IF(ISBLANK(AM191),"",VLOOKUP(AM191,ComboValue!$N$2:$O$68,2,FALSE) &amp; ",") &amp; IF(ISBLANK(AN191),"",VLOOKUP(AN191,ComboValue!$N$2:$O$68,2,FALSE) &amp; ",") &amp; IF(ISBLANK(AO191),"",VLOOKUP(AO191,ComboValue!$N$2:$O$68,2,FALSE) &amp; ",") &amp; IF(ISBLANK(AP191),"",VLOOKUP(AP191,ComboValue!$N$2:$O$68,2,FALSE) &amp; ",") &amp; IF(ISBLANK(AQ191),"",VLOOKUP(AQ191,ComboValue!$N$2:$O$68,2,FALSE) &amp; ",") &amp; IF(ISBLANK(AR191),"",VLOOKUP(AR191,ComboValue!$N$2:$O$68,2,FALSE) &amp; ",") &amp; IF(ISBLANK(AS191),"",VLOOKUP(AS191,ComboValue!$N$2:$O$68,2,FALSE) &amp; ",") &amp; IF(ISBLANK(AT191),"",VLOOKUP(AT191,ComboValue!$N$2:$O$68,2,FALSE) &amp; ",")</f>
        <v/>
      </c>
      <c r="AZ191" s="162" t="str">
        <f t="shared" si="88"/>
        <v/>
      </c>
      <c r="BA191" s="120"/>
      <c r="BB191" s="135" t="str">
        <f t="shared" si="89"/>
        <v/>
      </c>
      <c r="BC191" s="136" t="str">
        <f t="shared" si="90"/>
        <v/>
      </c>
      <c r="BD191" s="136" t="str">
        <f t="shared" si="91"/>
        <v/>
      </c>
      <c r="BE191" s="136" t="str">
        <f t="shared" si="92"/>
        <v/>
      </c>
      <c r="BF191" s="136" t="str">
        <f t="shared" si="93"/>
        <v/>
      </c>
      <c r="BG191" s="136" t="str">
        <f t="shared" si="94"/>
        <v/>
      </c>
      <c r="BH191" s="136" t="str">
        <f t="shared" si="95"/>
        <v/>
      </c>
      <c r="BI191" s="136" t="str">
        <f t="shared" si="96"/>
        <v/>
      </c>
      <c r="BJ191" s="136" t="str">
        <f t="shared" si="97"/>
        <v/>
      </c>
      <c r="BK191" s="136" t="str">
        <f t="shared" si="98"/>
        <v/>
      </c>
      <c r="BL191" s="136" t="str">
        <f t="shared" si="99"/>
        <v/>
      </c>
      <c r="BM191" s="136" t="str">
        <f t="shared" si="100"/>
        <v/>
      </c>
      <c r="BN191" s="136" t="str">
        <f t="shared" si="101"/>
        <v/>
      </c>
      <c r="BO191" s="136" t="str">
        <f t="shared" si="102"/>
        <v/>
      </c>
      <c r="BP191" s="136" t="str">
        <f t="shared" si="103"/>
        <v/>
      </c>
      <c r="BQ191" s="136" t="str">
        <f t="shared" si="104"/>
        <v/>
      </c>
      <c r="BR191" s="136" t="str">
        <f t="shared" si="105"/>
        <v/>
      </c>
      <c r="BS191" s="136" t="str">
        <f t="shared" si="106"/>
        <v/>
      </c>
      <c r="BT191" s="136" t="str">
        <f t="shared" si="107"/>
        <v/>
      </c>
      <c r="BU191" s="136" t="str">
        <f t="shared" si="108"/>
        <v/>
      </c>
      <c r="BV191" s="136" t="str">
        <f t="shared" si="109"/>
        <v/>
      </c>
      <c r="BW191" s="136" t="str">
        <f t="shared" si="110"/>
        <v/>
      </c>
      <c r="BX191" s="136" t="str">
        <f t="shared" si="111"/>
        <v/>
      </c>
      <c r="BY191" s="136" t="str">
        <f t="shared" si="112"/>
        <v/>
      </c>
      <c r="BZ191" s="136" t="str">
        <f t="shared" si="113"/>
        <v/>
      </c>
      <c r="CA191" s="137" t="str">
        <f t="shared" si="114"/>
        <v/>
      </c>
      <c r="CB191" s="135" t="str">
        <f t="shared" si="115"/>
        <v/>
      </c>
      <c r="CC191" s="136" t="str">
        <f t="shared" si="116"/>
        <v/>
      </c>
      <c r="CD191" s="136" t="str">
        <f t="shared" si="117"/>
        <v/>
      </c>
      <c r="CE191" s="136" t="str">
        <f t="shared" si="118"/>
        <v/>
      </c>
      <c r="CF191" s="136" t="str">
        <f t="shared" si="119"/>
        <v/>
      </c>
      <c r="CG191" s="136" t="str">
        <f t="shared" si="120"/>
        <v/>
      </c>
      <c r="CH191" s="136" t="str">
        <f t="shared" si="121"/>
        <v/>
      </c>
      <c r="CI191" s="136" t="str">
        <f t="shared" si="122"/>
        <v/>
      </c>
      <c r="CJ191" s="136" t="str">
        <f t="shared" si="123"/>
        <v/>
      </c>
      <c r="CK191" s="137" t="str">
        <f t="shared" si="124"/>
        <v/>
      </c>
      <c r="CL191" s="135" t="str">
        <f t="shared" si="125"/>
        <v/>
      </c>
      <c r="CM191" s="136" t="str">
        <f t="shared" si="126"/>
        <v/>
      </c>
      <c r="CN191" s="136" t="str">
        <f t="shared" si="127"/>
        <v/>
      </c>
      <c r="CO191" s="137" t="str">
        <f t="shared" si="128"/>
        <v/>
      </c>
      <c r="CP191" s="120"/>
      <c r="CQ191" s="120"/>
      <c r="CR191" s="120"/>
      <c r="CS191" s="120"/>
      <c r="CT191" s="120"/>
      <c r="CU191" s="120"/>
      <c r="CV191" s="120"/>
      <c r="CW191" s="120"/>
      <c r="CX191" s="120"/>
      <c r="CY191" s="120"/>
      <c r="CZ191" s="120"/>
      <c r="DA191" s="120"/>
      <c r="DB191" s="120"/>
    </row>
    <row r="192" spans="1:106" ht="17.399999999999999" thickTop="1" thickBot="1" x14ac:dyDescent="0.45">
      <c r="A192" s="7">
        <v>187</v>
      </c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0"/>
      <c r="M192" s="10"/>
      <c r="N192" s="10"/>
      <c r="O192" s="209" t="str">
        <f xml:space="preserve"> IF(ISBLANK(L192),"",VLOOKUP(L192,ComboValue!$E$3:$I$15,5,FALSE))</f>
        <v/>
      </c>
      <c r="P192" s="10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35" t="str">
        <f xml:space="preserve"> IF(ISBLANK(C192),"",VLOOKUP(C192,ComboValue!$B$2:$C$11,2,FALSE) &amp; ",") &amp; IF(ISBLANK(D192),"",VLOOKUP(D192,ComboValue!$B$2:$C$11,2,FALSE) &amp; ",") &amp; IF(ISBLANK(E192),"",VLOOKUP(E192,ComboValue!$B$2:$C$11,2,FALSE) &amp; ",") &amp; IF(ISBLANK(F192),"",VLOOKUP(F192,ComboValue!$B$2:$C$11,2,FALSE) &amp; ",") &amp; IF(ISBLANK(G192),"",VLOOKUP(G192,ComboValue!$B$2:$C$11,2,FALSE) &amp; ",") &amp; IF(ISBLANK(H192),"",VLOOKUP(H192,ComboValue!$B$2:$C$11,2,FALSE) &amp; ",") &amp; IF(ISBLANK(I192),"",VLOOKUP(I192,ComboValue!$B$2:$C$11,2,FALSE) &amp; ",") &amp; IF(ISBLANK(J192),"",VLOOKUP(J192,ComboValue!$B$2:$C$11,2,FALSE) &amp; ",") &amp; IF(ISBLANK(K192),"",VLOOKUP(K192,ComboValue!$B$2:$C$11,2,FALSE) &amp; ",")</f>
        <v/>
      </c>
      <c r="AV192" s="136" t="str">
        <f t="shared" si="87"/>
        <v>Tous_Nl</v>
      </c>
      <c r="AW192" s="136" t="str">
        <f>IF(ISBLANK(L192),"",VLOOKUP(L192,ComboValue!$E$2:$G$15,3,FALSE))</f>
        <v/>
      </c>
      <c r="AX192" s="136" t="str">
        <f>IF(ISBLANK(M192),"",VLOOKUP(M192,ComboValue!$K$2:$L$5,2,FALSE))</f>
        <v/>
      </c>
      <c r="AY192" s="161" t="str">
        <f>IF(ISBLANK(Q192),"",VLOOKUP(Q192,ComboValue!$N$2:$O$68,2,FALSE) &amp; ",") &amp; IF(ISBLANK(R192),"",VLOOKUP(R192,ComboValue!$N$2:$O$68,2,FALSE) &amp; ",") &amp; IF(ISBLANK(S192),"",VLOOKUP(S192,ComboValue!$N$2:$O$68,2,FALSE) &amp; ",") &amp; IF(ISBLANK(T192),"",VLOOKUP(T192,ComboValue!$N$2:$O$68,2,FALSE) &amp; ",") &amp; IF(ISBLANK(U192),"",VLOOKUP(U192,ComboValue!$N$2:$O$68,2,FALSE) &amp; ",") &amp; IF(ISBLANK(V192),"",VLOOKUP(V192,ComboValue!$N$2:$O$68,2,FALSE) &amp; ",") &amp; IF(ISBLANK(W192),"",VLOOKUP(W192,ComboValue!$N$2:$O$68,2,FALSE) &amp; ",") &amp; IF(ISBLANK(X192),"",VLOOKUP(X192,ComboValue!$N$2:$O$68,2,FALSE) &amp; ",") &amp; IF(ISBLANK(Y192),"",VLOOKUP(Y192,ComboValue!$N$2:$O$68,2,FALSE) &amp; ",") &amp; IF(ISBLANK(Z192),"",VLOOKUP(Z192,ComboValue!$N$2:$O$68,2,FALSE) &amp; ",") &amp; IF(ISBLANK(AA192),"",VLOOKUP(AA192,ComboValue!$N$2:$O$68,2,FALSE) &amp; ",") &amp; IF(ISBLANK(AB192),"",VLOOKUP(AB192,ComboValue!$N$2:$O$68,2,FALSE) &amp; ",") &amp; IF(ISBLANK(AC192),"",VLOOKUP(AC192,ComboValue!$N$2:$O$68,2,FALSE) &amp; ",") &amp; IF(ISBLANK(AD192),"",VLOOKUP(AD192,ComboValue!$N$2:$O$68,2,FALSE) &amp; ",") &amp; IF(ISBLANK(AE192),"",VLOOKUP(AE192,ComboValue!$N$2:$O$68,2,FALSE) &amp; ",") &amp; IF(ISBLANK(AF192),"",VLOOKUP(AF192,ComboValue!$N$2:$O$68,2,FALSE) &amp; ",") &amp; IF(ISBLANK(AG192),"",VLOOKUP(AG192,ComboValue!$N$2:$O$68,2,FALSE) &amp; ",") &amp; IF(ISBLANK(AH192),"",VLOOKUP(AH192,ComboValue!$N$2:$O$68,2,FALSE) &amp; ",") &amp; IF(ISBLANK(AI192),"",VLOOKUP(AI192,ComboValue!$N$2:$O$68,2,FALSE) &amp; ",") &amp; IF(ISBLANK(AJ192),"",VLOOKUP(AJ192,ComboValue!$N$2:$O$68,2,FALSE) &amp; ",") &amp; IF(ISBLANK(AK192),"",VLOOKUP(AK192,ComboValue!$N$2:$O$68,2,FALSE) &amp; ",") &amp; IF(ISBLANK(AL192),"",VLOOKUP(AL192,ComboValue!$N$2:$O$68,2,FALSE) &amp; ",") &amp; IF(ISBLANK(AM192),"",VLOOKUP(AM192,ComboValue!$N$2:$O$68,2,FALSE) &amp; ",") &amp; IF(ISBLANK(AN192),"",VLOOKUP(AN192,ComboValue!$N$2:$O$68,2,FALSE) &amp; ",") &amp; IF(ISBLANK(AO192),"",VLOOKUP(AO192,ComboValue!$N$2:$O$68,2,FALSE) &amp; ",") &amp; IF(ISBLANK(AP192),"",VLOOKUP(AP192,ComboValue!$N$2:$O$68,2,FALSE) &amp; ",") &amp; IF(ISBLANK(AQ192),"",VLOOKUP(AQ192,ComboValue!$N$2:$O$68,2,FALSE) &amp; ",") &amp; IF(ISBLANK(AR192),"",VLOOKUP(AR192,ComboValue!$N$2:$O$68,2,FALSE) &amp; ",") &amp; IF(ISBLANK(AS192),"",VLOOKUP(AS192,ComboValue!$N$2:$O$68,2,FALSE) &amp; ",") &amp; IF(ISBLANK(AT192),"",VLOOKUP(AT192,ComboValue!$N$2:$O$68,2,FALSE) &amp; ",")</f>
        <v/>
      </c>
      <c r="AZ192" s="162" t="str">
        <f t="shared" si="88"/>
        <v/>
      </c>
      <c r="BA192" s="120"/>
      <c r="BB192" s="135" t="str">
        <f t="shared" si="89"/>
        <v/>
      </c>
      <c r="BC192" s="136" t="str">
        <f t="shared" si="90"/>
        <v/>
      </c>
      <c r="BD192" s="136" t="str">
        <f t="shared" si="91"/>
        <v/>
      </c>
      <c r="BE192" s="136" t="str">
        <f t="shared" si="92"/>
        <v/>
      </c>
      <c r="BF192" s="136" t="str">
        <f t="shared" si="93"/>
        <v/>
      </c>
      <c r="BG192" s="136" t="str">
        <f t="shared" si="94"/>
        <v/>
      </c>
      <c r="BH192" s="136" t="str">
        <f t="shared" si="95"/>
        <v/>
      </c>
      <c r="BI192" s="136" t="str">
        <f t="shared" si="96"/>
        <v/>
      </c>
      <c r="BJ192" s="136" t="str">
        <f t="shared" si="97"/>
        <v/>
      </c>
      <c r="BK192" s="136" t="str">
        <f t="shared" si="98"/>
        <v/>
      </c>
      <c r="BL192" s="136" t="str">
        <f t="shared" si="99"/>
        <v/>
      </c>
      <c r="BM192" s="136" t="str">
        <f t="shared" si="100"/>
        <v/>
      </c>
      <c r="BN192" s="136" t="str">
        <f t="shared" si="101"/>
        <v/>
      </c>
      <c r="BO192" s="136" t="str">
        <f t="shared" si="102"/>
        <v/>
      </c>
      <c r="BP192" s="136" t="str">
        <f t="shared" si="103"/>
        <v/>
      </c>
      <c r="BQ192" s="136" t="str">
        <f t="shared" si="104"/>
        <v/>
      </c>
      <c r="BR192" s="136" t="str">
        <f t="shared" si="105"/>
        <v/>
      </c>
      <c r="BS192" s="136" t="str">
        <f t="shared" si="106"/>
        <v/>
      </c>
      <c r="BT192" s="136" t="str">
        <f t="shared" si="107"/>
        <v/>
      </c>
      <c r="BU192" s="136" t="str">
        <f t="shared" si="108"/>
        <v/>
      </c>
      <c r="BV192" s="136" t="str">
        <f t="shared" si="109"/>
        <v/>
      </c>
      <c r="BW192" s="136" t="str">
        <f t="shared" si="110"/>
        <v/>
      </c>
      <c r="BX192" s="136" t="str">
        <f t="shared" si="111"/>
        <v/>
      </c>
      <c r="BY192" s="136" t="str">
        <f t="shared" si="112"/>
        <v/>
      </c>
      <c r="BZ192" s="136" t="str">
        <f t="shared" si="113"/>
        <v/>
      </c>
      <c r="CA192" s="137" t="str">
        <f t="shared" si="114"/>
        <v/>
      </c>
      <c r="CB192" s="135" t="str">
        <f t="shared" si="115"/>
        <v/>
      </c>
      <c r="CC192" s="136" t="str">
        <f t="shared" si="116"/>
        <v/>
      </c>
      <c r="CD192" s="136" t="str">
        <f t="shared" si="117"/>
        <v/>
      </c>
      <c r="CE192" s="136" t="str">
        <f t="shared" si="118"/>
        <v/>
      </c>
      <c r="CF192" s="136" t="str">
        <f t="shared" si="119"/>
        <v/>
      </c>
      <c r="CG192" s="136" t="str">
        <f t="shared" si="120"/>
        <v/>
      </c>
      <c r="CH192" s="136" t="str">
        <f t="shared" si="121"/>
        <v/>
      </c>
      <c r="CI192" s="136" t="str">
        <f t="shared" si="122"/>
        <v/>
      </c>
      <c r="CJ192" s="136" t="str">
        <f t="shared" si="123"/>
        <v/>
      </c>
      <c r="CK192" s="137" t="str">
        <f t="shared" si="124"/>
        <v/>
      </c>
      <c r="CL192" s="135" t="str">
        <f t="shared" si="125"/>
        <v/>
      </c>
      <c r="CM192" s="136" t="str">
        <f t="shared" si="126"/>
        <v/>
      </c>
      <c r="CN192" s="136" t="str">
        <f t="shared" si="127"/>
        <v/>
      </c>
      <c r="CO192" s="137" t="str">
        <f t="shared" si="128"/>
        <v/>
      </c>
      <c r="CP192" s="120"/>
      <c r="CQ192" s="120"/>
      <c r="CR192" s="120"/>
      <c r="CS192" s="120"/>
      <c r="CT192" s="120"/>
      <c r="CU192" s="120"/>
      <c r="CV192" s="120"/>
      <c r="CW192" s="120"/>
      <c r="CX192" s="120"/>
      <c r="CY192" s="120"/>
      <c r="CZ192" s="120"/>
      <c r="DA192" s="120"/>
      <c r="DB192" s="120"/>
    </row>
    <row r="193" spans="1:106" ht="17.399999999999999" thickTop="1" thickBot="1" x14ac:dyDescent="0.45">
      <c r="A193" s="7">
        <v>188</v>
      </c>
      <c r="B193" s="10"/>
      <c r="C193" s="11"/>
      <c r="D193" s="11"/>
      <c r="E193" s="11"/>
      <c r="F193" s="11"/>
      <c r="G193" s="11"/>
      <c r="H193" s="11"/>
      <c r="I193" s="11"/>
      <c r="J193" s="11"/>
      <c r="K193" s="11"/>
      <c r="L193" s="10"/>
      <c r="M193" s="10"/>
      <c r="N193" s="10"/>
      <c r="O193" s="209" t="str">
        <f xml:space="preserve"> IF(ISBLANK(L193),"",VLOOKUP(L193,ComboValue!$E$3:$I$15,5,FALSE))</f>
        <v/>
      </c>
      <c r="P193" s="10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35" t="str">
        <f xml:space="preserve"> IF(ISBLANK(C193),"",VLOOKUP(C193,ComboValue!$B$2:$C$11,2,FALSE) &amp; ",") &amp; IF(ISBLANK(D193),"",VLOOKUP(D193,ComboValue!$B$2:$C$11,2,FALSE) &amp; ",") &amp; IF(ISBLANK(E193),"",VLOOKUP(E193,ComboValue!$B$2:$C$11,2,FALSE) &amp; ",") &amp; IF(ISBLANK(F193),"",VLOOKUP(F193,ComboValue!$B$2:$C$11,2,FALSE) &amp; ",") &amp; IF(ISBLANK(G193),"",VLOOKUP(G193,ComboValue!$B$2:$C$11,2,FALSE) &amp; ",") &amp; IF(ISBLANK(H193),"",VLOOKUP(H193,ComboValue!$B$2:$C$11,2,FALSE) &amp; ",") &amp; IF(ISBLANK(I193),"",VLOOKUP(I193,ComboValue!$B$2:$C$11,2,FALSE) &amp; ",") &amp; IF(ISBLANK(J193),"",VLOOKUP(J193,ComboValue!$B$2:$C$11,2,FALSE) &amp; ",") &amp; IF(ISBLANK(K193),"",VLOOKUP(K193,ComboValue!$B$2:$C$11,2,FALSE) &amp; ",")</f>
        <v/>
      </c>
      <c r="AV193" s="136" t="str">
        <f t="shared" si="87"/>
        <v>Tous_Nl</v>
      </c>
      <c r="AW193" s="136" t="str">
        <f>IF(ISBLANK(L193),"",VLOOKUP(L193,ComboValue!$E$2:$G$15,3,FALSE))</f>
        <v/>
      </c>
      <c r="AX193" s="136" t="str">
        <f>IF(ISBLANK(M193),"",VLOOKUP(M193,ComboValue!$K$2:$L$5,2,FALSE))</f>
        <v/>
      </c>
      <c r="AY193" s="161" t="str">
        <f>IF(ISBLANK(Q193),"",VLOOKUP(Q193,ComboValue!$N$2:$O$68,2,FALSE) &amp; ",") &amp; IF(ISBLANK(R193),"",VLOOKUP(R193,ComboValue!$N$2:$O$68,2,FALSE) &amp; ",") &amp; IF(ISBLANK(S193),"",VLOOKUP(S193,ComboValue!$N$2:$O$68,2,FALSE) &amp; ",") &amp; IF(ISBLANK(T193),"",VLOOKUP(T193,ComboValue!$N$2:$O$68,2,FALSE) &amp; ",") &amp; IF(ISBLANK(U193),"",VLOOKUP(U193,ComboValue!$N$2:$O$68,2,FALSE) &amp; ",") &amp; IF(ISBLANK(V193),"",VLOOKUP(V193,ComboValue!$N$2:$O$68,2,FALSE) &amp; ",") &amp; IF(ISBLANK(W193),"",VLOOKUP(W193,ComboValue!$N$2:$O$68,2,FALSE) &amp; ",") &amp; IF(ISBLANK(X193),"",VLOOKUP(X193,ComboValue!$N$2:$O$68,2,FALSE) &amp; ",") &amp; IF(ISBLANK(Y193),"",VLOOKUP(Y193,ComboValue!$N$2:$O$68,2,FALSE) &amp; ",") &amp; IF(ISBLANK(Z193),"",VLOOKUP(Z193,ComboValue!$N$2:$O$68,2,FALSE) &amp; ",") &amp; IF(ISBLANK(AA193),"",VLOOKUP(AA193,ComboValue!$N$2:$O$68,2,FALSE) &amp; ",") &amp; IF(ISBLANK(AB193),"",VLOOKUP(AB193,ComboValue!$N$2:$O$68,2,FALSE) &amp; ",") &amp; IF(ISBLANK(AC193),"",VLOOKUP(AC193,ComboValue!$N$2:$O$68,2,FALSE) &amp; ",") &amp; IF(ISBLANK(AD193),"",VLOOKUP(AD193,ComboValue!$N$2:$O$68,2,FALSE) &amp; ",") &amp; IF(ISBLANK(AE193),"",VLOOKUP(AE193,ComboValue!$N$2:$O$68,2,FALSE) &amp; ",") &amp; IF(ISBLANK(AF193),"",VLOOKUP(AF193,ComboValue!$N$2:$O$68,2,FALSE) &amp; ",") &amp; IF(ISBLANK(AG193),"",VLOOKUP(AG193,ComboValue!$N$2:$O$68,2,FALSE) &amp; ",") &amp; IF(ISBLANK(AH193),"",VLOOKUP(AH193,ComboValue!$N$2:$O$68,2,FALSE) &amp; ",") &amp; IF(ISBLANK(AI193),"",VLOOKUP(AI193,ComboValue!$N$2:$O$68,2,FALSE) &amp; ",") &amp; IF(ISBLANK(AJ193),"",VLOOKUP(AJ193,ComboValue!$N$2:$O$68,2,FALSE) &amp; ",") &amp; IF(ISBLANK(AK193),"",VLOOKUP(AK193,ComboValue!$N$2:$O$68,2,FALSE) &amp; ",") &amp; IF(ISBLANK(AL193),"",VLOOKUP(AL193,ComboValue!$N$2:$O$68,2,FALSE) &amp; ",") &amp; IF(ISBLANK(AM193),"",VLOOKUP(AM193,ComboValue!$N$2:$O$68,2,FALSE) &amp; ",") &amp; IF(ISBLANK(AN193),"",VLOOKUP(AN193,ComboValue!$N$2:$O$68,2,FALSE) &amp; ",") &amp; IF(ISBLANK(AO193),"",VLOOKUP(AO193,ComboValue!$N$2:$O$68,2,FALSE) &amp; ",") &amp; IF(ISBLANK(AP193),"",VLOOKUP(AP193,ComboValue!$N$2:$O$68,2,FALSE) &amp; ",") &amp; IF(ISBLANK(AQ193),"",VLOOKUP(AQ193,ComboValue!$N$2:$O$68,2,FALSE) &amp; ",") &amp; IF(ISBLANK(AR193),"",VLOOKUP(AR193,ComboValue!$N$2:$O$68,2,FALSE) &amp; ",") &amp; IF(ISBLANK(AS193),"",VLOOKUP(AS193,ComboValue!$N$2:$O$68,2,FALSE) &amp; ",") &amp; IF(ISBLANK(AT193),"",VLOOKUP(AT193,ComboValue!$N$2:$O$68,2,FALSE) &amp; ",")</f>
        <v/>
      </c>
      <c r="AZ193" s="162" t="str">
        <f t="shared" si="88"/>
        <v/>
      </c>
      <c r="BA193" s="120"/>
      <c r="BB193" s="135" t="str">
        <f t="shared" si="89"/>
        <v/>
      </c>
      <c r="BC193" s="136" t="str">
        <f t="shared" si="90"/>
        <v/>
      </c>
      <c r="BD193" s="136" t="str">
        <f t="shared" si="91"/>
        <v/>
      </c>
      <c r="BE193" s="136" t="str">
        <f t="shared" si="92"/>
        <v/>
      </c>
      <c r="BF193" s="136" t="str">
        <f t="shared" si="93"/>
        <v/>
      </c>
      <c r="BG193" s="136" t="str">
        <f t="shared" si="94"/>
        <v/>
      </c>
      <c r="BH193" s="136" t="str">
        <f t="shared" si="95"/>
        <v/>
      </c>
      <c r="BI193" s="136" t="str">
        <f t="shared" si="96"/>
        <v/>
      </c>
      <c r="BJ193" s="136" t="str">
        <f t="shared" si="97"/>
        <v/>
      </c>
      <c r="BK193" s="136" t="str">
        <f t="shared" si="98"/>
        <v/>
      </c>
      <c r="BL193" s="136" t="str">
        <f t="shared" si="99"/>
        <v/>
      </c>
      <c r="BM193" s="136" t="str">
        <f t="shared" si="100"/>
        <v/>
      </c>
      <c r="BN193" s="136" t="str">
        <f t="shared" si="101"/>
        <v/>
      </c>
      <c r="BO193" s="136" t="str">
        <f t="shared" si="102"/>
        <v/>
      </c>
      <c r="BP193" s="136" t="str">
        <f t="shared" si="103"/>
        <v/>
      </c>
      <c r="BQ193" s="136" t="str">
        <f t="shared" si="104"/>
        <v/>
      </c>
      <c r="BR193" s="136" t="str">
        <f t="shared" si="105"/>
        <v/>
      </c>
      <c r="BS193" s="136" t="str">
        <f t="shared" si="106"/>
        <v/>
      </c>
      <c r="BT193" s="136" t="str">
        <f t="shared" si="107"/>
        <v/>
      </c>
      <c r="BU193" s="136" t="str">
        <f t="shared" si="108"/>
        <v/>
      </c>
      <c r="BV193" s="136" t="str">
        <f t="shared" si="109"/>
        <v/>
      </c>
      <c r="BW193" s="136" t="str">
        <f t="shared" si="110"/>
        <v/>
      </c>
      <c r="BX193" s="136" t="str">
        <f t="shared" si="111"/>
        <v/>
      </c>
      <c r="BY193" s="136" t="str">
        <f t="shared" si="112"/>
        <v/>
      </c>
      <c r="BZ193" s="136" t="str">
        <f t="shared" si="113"/>
        <v/>
      </c>
      <c r="CA193" s="137" t="str">
        <f t="shared" si="114"/>
        <v/>
      </c>
      <c r="CB193" s="135" t="str">
        <f t="shared" si="115"/>
        <v/>
      </c>
      <c r="CC193" s="136" t="str">
        <f t="shared" si="116"/>
        <v/>
      </c>
      <c r="CD193" s="136" t="str">
        <f t="shared" si="117"/>
        <v/>
      </c>
      <c r="CE193" s="136" t="str">
        <f t="shared" si="118"/>
        <v/>
      </c>
      <c r="CF193" s="136" t="str">
        <f t="shared" si="119"/>
        <v/>
      </c>
      <c r="CG193" s="136" t="str">
        <f t="shared" si="120"/>
        <v/>
      </c>
      <c r="CH193" s="136" t="str">
        <f t="shared" si="121"/>
        <v/>
      </c>
      <c r="CI193" s="136" t="str">
        <f t="shared" si="122"/>
        <v/>
      </c>
      <c r="CJ193" s="136" t="str">
        <f t="shared" si="123"/>
        <v/>
      </c>
      <c r="CK193" s="137" t="str">
        <f t="shared" si="124"/>
        <v/>
      </c>
      <c r="CL193" s="135" t="str">
        <f t="shared" si="125"/>
        <v/>
      </c>
      <c r="CM193" s="136" t="str">
        <f t="shared" si="126"/>
        <v/>
      </c>
      <c r="CN193" s="136" t="str">
        <f t="shared" si="127"/>
        <v/>
      </c>
      <c r="CO193" s="137" t="str">
        <f t="shared" si="128"/>
        <v/>
      </c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</row>
    <row r="194" spans="1:106" ht="17.399999999999999" thickTop="1" thickBot="1" x14ac:dyDescent="0.45">
      <c r="A194" s="7">
        <v>189</v>
      </c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0"/>
      <c r="M194" s="10"/>
      <c r="N194" s="10"/>
      <c r="O194" s="209" t="str">
        <f xml:space="preserve"> IF(ISBLANK(L194),"",VLOOKUP(L194,ComboValue!$E$3:$I$15,5,FALSE))</f>
        <v/>
      </c>
      <c r="P194" s="10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35" t="str">
        <f xml:space="preserve"> IF(ISBLANK(C194),"",VLOOKUP(C194,ComboValue!$B$2:$C$11,2,FALSE) &amp; ",") &amp; IF(ISBLANK(D194),"",VLOOKUP(D194,ComboValue!$B$2:$C$11,2,FALSE) &amp; ",") &amp; IF(ISBLANK(E194),"",VLOOKUP(E194,ComboValue!$B$2:$C$11,2,FALSE) &amp; ",") &amp; IF(ISBLANK(F194),"",VLOOKUP(F194,ComboValue!$B$2:$C$11,2,FALSE) &amp; ",") &amp; IF(ISBLANK(G194),"",VLOOKUP(G194,ComboValue!$B$2:$C$11,2,FALSE) &amp; ",") &amp; IF(ISBLANK(H194),"",VLOOKUP(H194,ComboValue!$B$2:$C$11,2,FALSE) &amp; ",") &amp; IF(ISBLANK(I194),"",VLOOKUP(I194,ComboValue!$B$2:$C$11,2,FALSE) &amp; ",") &amp; IF(ISBLANK(J194),"",VLOOKUP(J194,ComboValue!$B$2:$C$11,2,FALSE) &amp; ",") &amp; IF(ISBLANK(K194),"",VLOOKUP(K194,ComboValue!$B$2:$C$11,2,FALSE) &amp; ",")</f>
        <v/>
      </c>
      <c r="AV194" s="136" t="str">
        <f t="shared" si="87"/>
        <v>Tous_Nl</v>
      </c>
      <c r="AW194" s="136" t="str">
        <f>IF(ISBLANK(L194),"",VLOOKUP(L194,ComboValue!$E$2:$G$15,3,FALSE))</f>
        <v/>
      </c>
      <c r="AX194" s="136" t="str">
        <f>IF(ISBLANK(M194),"",VLOOKUP(M194,ComboValue!$K$2:$L$5,2,FALSE))</f>
        <v/>
      </c>
      <c r="AY194" s="161" t="str">
        <f>IF(ISBLANK(Q194),"",VLOOKUP(Q194,ComboValue!$N$2:$O$68,2,FALSE) &amp; ",") &amp; IF(ISBLANK(R194),"",VLOOKUP(R194,ComboValue!$N$2:$O$68,2,FALSE) &amp; ",") &amp; IF(ISBLANK(S194),"",VLOOKUP(S194,ComboValue!$N$2:$O$68,2,FALSE) &amp; ",") &amp; IF(ISBLANK(T194),"",VLOOKUP(T194,ComboValue!$N$2:$O$68,2,FALSE) &amp; ",") &amp; IF(ISBLANK(U194),"",VLOOKUP(U194,ComboValue!$N$2:$O$68,2,FALSE) &amp; ",") &amp; IF(ISBLANK(V194),"",VLOOKUP(V194,ComboValue!$N$2:$O$68,2,FALSE) &amp; ",") &amp; IF(ISBLANK(W194),"",VLOOKUP(W194,ComboValue!$N$2:$O$68,2,FALSE) &amp; ",") &amp; IF(ISBLANK(X194),"",VLOOKUP(X194,ComboValue!$N$2:$O$68,2,FALSE) &amp; ",") &amp; IF(ISBLANK(Y194),"",VLOOKUP(Y194,ComboValue!$N$2:$O$68,2,FALSE) &amp; ",") &amp; IF(ISBLANK(Z194),"",VLOOKUP(Z194,ComboValue!$N$2:$O$68,2,FALSE) &amp; ",") &amp; IF(ISBLANK(AA194),"",VLOOKUP(AA194,ComboValue!$N$2:$O$68,2,FALSE) &amp; ",") &amp; IF(ISBLANK(AB194),"",VLOOKUP(AB194,ComboValue!$N$2:$O$68,2,FALSE) &amp; ",") &amp; IF(ISBLANK(AC194),"",VLOOKUP(AC194,ComboValue!$N$2:$O$68,2,FALSE) &amp; ",") &amp; IF(ISBLANK(AD194),"",VLOOKUP(AD194,ComboValue!$N$2:$O$68,2,FALSE) &amp; ",") &amp; IF(ISBLANK(AE194),"",VLOOKUP(AE194,ComboValue!$N$2:$O$68,2,FALSE) &amp; ",") &amp; IF(ISBLANK(AF194),"",VLOOKUP(AF194,ComboValue!$N$2:$O$68,2,FALSE) &amp; ",") &amp; IF(ISBLANK(AG194),"",VLOOKUP(AG194,ComboValue!$N$2:$O$68,2,FALSE) &amp; ",") &amp; IF(ISBLANK(AH194),"",VLOOKUP(AH194,ComboValue!$N$2:$O$68,2,FALSE) &amp; ",") &amp; IF(ISBLANK(AI194),"",VLOOKUP(AI194,ComboValue!$N$2:$O$68,2,FALSE) &amp; ",") &amp; IF(ISBLANK(AJ194),"",VLOOKUP(AJ194,ComboValue!$N$2:$O$68,2,FALSE) &amp; ",") &amp; IF(ISBLANK(AK194),"",VLOOKUP(AK194,ComboValue!$N$2:$O$68,2,FALSE) &amp; ",") &amp; IF(ISBLANK(AL194),"",VLOOKUP(AL194,ComboValue!$N$2:$O$68,2,FALSE) &amp; ",") &amp; IF(ISBLANK(AM194),"",VLOOKUP(AM194,ComboValue!$N$2:$O$68,2,FALSE) &amp; ",") &amp; IF(ISBLANK(AN194),"",VLOOKUP(AN194,ComboValue!$N$2:$O$68,2,FALSE) &amp; ",") &amp; IF(ISBLANK(AO194),"",VLOOKUP(AO194,ComboValue!$N$2:$O$68,2,FALSE) &amp; ",") &amp; IF(ISBLANK(AP194),"",VLOOKUP(AP194,ComboValue!$N$2:$O$68,2,FALSE) &amp; ",") &amp; IF(ISBLANK(AQ194),"",VLOOKUP(AQ194,ComboValue!$N$2:$O$68,2,FALSE) &amp; ",") &amp; IF(ISBLANK(AR194),"",VLOOKUP(AR194,ComboValue!$N$2:$O$68,2,FALSE) &amp; ",") &amp; IF(ISBLANK(AS194),"",VLOOKUP(AS194,ComboValue!$N$2:$O$68,2,FALSE) &amp; ",") &amp; IF(ISBLANK(AT194),"",VLOOKUP(AT194,ComboValue!$N$2:$O$68,2,FALSE) &amp; ",")</f>
        <v/>
      </c>
      <c r="AZ194" s="162" t="str">
        <f t="shared" si="88"/>
        <v/>
      </c>
      <c r="BA194" s="120"/>
      <c r="BB194" s="135" t="str">
        <f t="shared" si="89"/>
        <v/>
      </c>
      <c r="BC194" s="136" t="str">
        <f t="shared" si="90"/>
        <v/>
      </c>
      <c r="BD194" s="136" t="str">
        <f t="shared" si="91"/>
        <v/>
      </c>
      <c r="BE194" s="136" t="str">
        <f t="shared" si="92"/>
        <v/>
      </c>
      <c r="BF194" s="136" t="str">
        <f t="shared" si="93"/>
        <v/>
      </c>
      <c r="BG194" s="136" t="str">
        <f t="shared" si="94"/>
        <v/>
      </c>
      <c r="BH194" s="136" t="str">
        <f t="shared" si="95"/>
        <v/>
      </c>
      <c r="BI194" s="136" t="str">
        <f t="shared" si="96"/>
        <v/>
      </c>
      <c r="BJ194" s="136" t="str">
        <f t="shared" si="97"/>
        <v/>
      </c>
      <c r="BK194" s="136" t="str">
        <f t="shared" si="98"/>
        <v/>
      </c>
      <c r="BL194" s="136" t="str">
        <f t="shared" si="99"/>
        <v/>
      </c>
      <c r="BM194" s="136" t="str">
        <f t="shared" si="100"/>
        <v/>
      </c>
      <c r="BN194" s="136" t="str">
        <f t="shared" si="101"/>
        <v/>
      </c>
      <c r="BO194" s="136" t="str">
        <f t="shared" si="102"/>
        <v/>
      </c>
      <c r="BP194" s="136" t="str">
        <f t="shared" si="103"/>
        <v/>
      </c>
      <c r="BQ194" s="136" t="str">
        <f t="shared" si="104"/>
        <v/>
      </c>
      <c r="BR194" s="136" t="str">
        <f t="shared" si="105"/>
        <v/>
      </c>
      <c r="BS194" s="136" t="str">
        <f t="shared" si="106"/>
        <v/>
      </c>
      <c r="BT194" s="136" t="str">
        <f t="shared" si="107"/>
        <v/>
      </c>
      <c r="BU194" s="136" t="str">
        <f t="shared" si="108"/>
        <v/>
      </c>
      <c r="BV194" s="136" t="str">
        <f t="shared" si="109"/>
        <v/>
      </c>
      <c r="BW194" s="136" t="str">
        <f t="shared" si="110"/>
        <v/>
      </c>
      <c r="BX194" s="136" t="str">
        <f t="shared" si="111"/>
        <v/>
      </c>
      <c r="BY194" s="136" t="str">
        <f t="shared" si="112"/>
        <v/>
      </c>
      <c r="BZ194" s="136" t="str">
        <f t="shared" si="113"/>
        <v/>
      </c>
      <c r="CA194" s="137" t="str">
        <f t="shared" si="114"/>
        <v/>
      </c>
      <c r="CB194" s="135" t="str">
        <f t="shared" si="115"/>
        <v/>
      </c>
      <c r="CC194" s="136" t="str">
        <f t="shared" si="116"/>
        <v/>
      </c>
      <c r="CD194" s="136" t="str">
        <f t="shared" si="117"/>
        <v/>
      </c>
      <c r="CE194" s="136" t="str">
        <f t="shared" si="118"/>
        <v/>
      </c>
      <c r="CF194" s="136" t="str">
        <f t="shared" si="119"/>
        <v/>
      </c>
      <c r="CG194" s="136" t="str">
        <f t="shared" si="120"/>
        <v/>
      </c>
      <c r="CH194" s="136" t="str">
        <f t="shared" si="121"/>
        <v/>
      </c>
      <c r="CI194" s="136" t="str">
        <f t="shared" si="122"/>
        <v/>
      </c>
      <c r="CJ194" s="136" t="str">
        <f t="shared" si="123"/>
        <v/>
      </c>
      <c r="CK194" s="137" t="str">
        <f t="shared" si="124"/>
        <v/>
      </c>
      <c r="CL194" s="135" t="str">
        <f t="shared" si="125"/>
        <v/>
      </c>
      <c r="CM194" s="136" t="str">
        <f t="shared" si="126"/>
        <v/>
      </c>
      <c r="CN194" s="136" t="str">
        <f t="shared" si="127"/>
        <v/>
      </c>
      <c r="CO194" s="137" t="str">
        <f t="shared" si="128"/>
        <v/>
      </c>
      <c r="CP194" s="120"/>
      <c r="CQ194" s="120"/>
      <c r="CR194" s="120"/>
      <c r="CS194" s="120"/>
      <c r="CT194" s="120"/>
      <c r="CU194" s="120"/>
      <c r="CV194" s="120"/>
      <c r="CW194" s="120"/>
      <c r="CX194" s="120"/>
      <c r="CY194" s="120"/>
      <c r="CZ194" s="120"/>
      <c r="DA194" s="120"/>
      <c r="DB194" s="120"/>
    </row>
    <row r="195" spans="1:106" ht="17.399999999999999" thickTop="1" thickBot="1" x14ac:dyDescent="0.45">
      <c r="A195" s="7">
        <v>190</v>
      </c>
      <c r="B195" s="10"/>
      <c r="C195" s="11"/>
      <c r="D195" s="11"/>
      <c r="E195" s="11"/>
      <c r="F195" s="11"/>
      <c r="G195" s="11"/>
      <c r="H195" s="11"/>
      <c r="I195" s="11"/>
      <c r="J195" s="11"/>
      <c r="K195" s="11"/>
      <c r="L195" s="10"/>
      <c r="M195" s="10"/>
      <c r="N195" s="10"/>
      <c r="O195" s="209" t="str">
        <f xml:space="preserve"> IF(ISBLANK(L195),"",VLOOKUP(L195,ComboValue!$E$3:$I$15,5,FALSE))</f>
        <v/>
      </c>
      <c r="P195" s="10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35" t="str">
        <f xml:space="preserve"> IF(ISBLANK(C195),"",VLOOKUP(C195,ComboValue!$B$2:$C$11,2,FALSE) &amp; ",") &amp; IF(ISBLANK(D195),"",VLOOKUP(D195,ComboValue!$B$2:$C$11,2,FALSE) &amp; ",") &amp; IF(ISBLANK(E195),"",VLOOKUP(E195,ComboValue!$B$2:$C$11,2,FALSE) &amp; ",") &amp; IF(ISBLANK(F195),"",VLOOKUP(F195,ComboValue!$B$2:$C$11,2,FALSE) &amp; ",") &amp; IF(ISBLANK(G195),"",VLOOKUP(G195,ComboValue!$B$2:$C$11,2,FALSE) &amp; ",") &amp; IF(ISBLANK(H195),"",VLOOKUP(H195,ComboValue!$B$2:$C$11,2,FALSE) &amp; ",") &amp; IF(ISBLANK(I195),"",VLOOKUP(I195,ComboValue!$B$2:$C$11,2,FALSE) &amp; ",") &amp; IF(ISBLANK(J195),"",VLOOKUP(J195,ComboValue!$B$2:$C$11,2,FALSE) &amp; ",") &amp; IF(ISBLANK(K195),"",VLOOKUP(K195,ComboValue!$B$2:$C$11,2,FALSE) &amp; ",")</f>
        <v/>
      </c>
      <c r="AV195" s="136" t="str">
        <f t="shared" si="87"/>
        <v>Tous_Nl</v>
      </c>
      <c r="AW195" s="136" t="str">
        <f>IF(ISBLANK(L195),"",VLOOKUP(L195,ComboValue!$E$2:$G$15,3,FALSE))</f>
        <v/>
      </c>
      <c r="AX195" s="136" t="str">
        <f>IF(ISBLANK(M195),"",VLOOKUP(M195,ComboValue!$K$2:$L$5,2,FALSE))</f>
        <v/>
      </c>
      <c r="AY195" s="161" t="str">
        <f>IF(ISBLANK(Q195),"",VLOOKUP(Q195,ComboValue!$N$2:$O$68,2,FALSE) &amp; ",") &amp; IF(ISBLANK(R195),"",VLOOKUP(R195,ComboValue!$N$2:$O$68,2,FALSE) &amp; ",") &amp; IF(ISBLANK(S195),"",VLOOKUP(S195,ComboValue!$N$2:$O$68,2,FALSE) &amp; ",") &amp; IF(ISBLANK(T195),"",VLOOKUP(T195,ComboValue!$N$2:$O$68,2,FALSE) &amp; ",") &amp; IF(ISBLANK(U195),"",VLOOKUP(U195,ComboValue!$N$2:$O$68,2,FALSE) &amp; ",") &amp; IF(ISBLANK(V195),"",VLOOKUP(V195,ComboValue!$N$2:$O$68,2,FALSE) &amp; ",") &amp; IF(ISBLANK(W195),"",VLOOKUP(W195,ComboValue!$N$2:$O$68,2,FALSE) &amp; ",") &amp; IF(ISBLANK(X195),"",VLOOKUP(X195,ComboValue!$N$2:$O$68,2,FALSE) &amp; ",") &amp; IF(ISBLANK(Y195),"",VLOOKUP(Y195,ComboValue!$N$2:$O$68,2,FALSE) &amp; ",") &amp; IF(ISBLANK(Z195),"",VLOOKUP(Z195,ComboValue!$N$2:$O$68,2,FALSE) &amp; ",") &amp; IF(ISBLANK(AA195),"",VLOOKUP(AA195,ComboValue!$N$2:$O$68,2,FALSE) &amp; ",") &amp; IF(ISBLANK(AB195),"",VLOOKUP(AB195,ComboValue!$N$2:$O$68,2,FALSE) &amp; ",") &amp; IF(ISBLANK(AC195),"",VLOOKUP(AC195,ComboValue!$N$2:$O$68,2,FALSE) &amp; ",") &amp; IF(ISBLANK(AD195),"",VLOOKUP(AD195,ComboValue!$N$2:$O$68,2,FALSE) &amp; ",") &amp; IF(ISBLANK(AE195),"",VLOOKUP(AE195,ComboValue!$N$2:$O$68,2,FALSE) &amp; ",") &amp; IF(ISBLANK(AF195),"",VLOOKUP(AF195,ComboValue!$N$2:$O$68,2,FALSE) &amp; ",") &amp; IF(ISBLANK(AG195),"",VLOOKUP(AG195,ComboValue!$N$2:$O$68,2,FALSE) &amp; ",") &amp; IF(ISBLANK(AH195),"",VLOOKUP(AH195,ComboValue!$N$2:$O$68,2,FALSE) &amp; ",") &amp; IF(ISBLANK(AI195),"",VLOOKUP(AI195,ComboValue!$N$2:$O$68,2,FALSE) &amp; ",") &amp; IF(ISBLANK(AJ195),"",VLOOKUP(AJ195,ComboValue!$N$2:$O$68,2,FALSE) &amp; ",") &amp; IF(ISBLANK(AK195),"",VLOOKUP(AK195,ComboValue!$N$2:$O$68,2,FALSE) &amp; ",") &amp; IF(ISBLANK(AL195),"",VLOOKUP(AL195,ComboValue!$N$2:$O$68,2,FALSE) &amp; ",") &amp; IF(ISBLANK(AM195),"",VLOOKUP(AM195,ComboValue!$N$2:$O$68,2,FALSE) &amp; ",") &amp; IF(ISBLANK(AN195),"",VLOOKUP(AN195,ComboValue!$N$2:$O$68,2,FALSE) &amp; ",") &amp; IF(ISBLANK(AO195),"",VLOOKUP(AO195,ComboValue!$N$2:$O$68,2,FALSE) &amp; ",") &amp; IF(ISBLANK(AP195),"",VLOOKUP(AP195,ComboValue!$N$2:$O$68,2,FALSE) &amp; ",") &amp; IF(ISBLANK(AQ195),"",VLOOKUP(AQ195,ComboValue!$N$2:$O$68,2,FALSE) &amp; ",") &amp; IF(ISBLANK(AR195),"",VLOOKUP(AR195,ComboValue!$N$2:$O$68,2,FALSE) &amp; ",") &amp; IF(ISBLANK(AS195),"",VLOOKUP(AS195,ComboValue!$N$2:$O$68,2,FALSE) &amp; ",") &amp; IF(ISBLANK(AT195),"",VLOOKUP(AT195,ComboValue!$N$2:$O$68,2,FALSE) &amp; ",")</f>
        <v/>
      </c>
      <c r="AZ195" s="162" t="str">
        <f t="shared" si="88"/>
        <v/>
      </c>
      <c r="BA195" s="120"/>
      <c r="BB195" s="135" t="str">
        <f t="shared" si="89"/>
        <v/>
      </c>
      <c r="BC195" s="136" t="str">
        <f t="shared" si="90"/>
        <v/>
      </c>
      <c r="BD195" s="136" t="str">
        <f t="shared" si="91"/>
        <v/>
      </c>
      <c r="BE195" s="136" t="str">
        <f t="shared" si="92"/>
        <v/>
      </c>
      <c r="BF195" s="136" t="str">
        <f t="shared" si="93"/>
        <v/>
      </c>
      <c r="BG195" s="136" t="str">
        <f t="shared" si="94"/>
        <v/>
      </c>
      <c r="BH195" s="136" t="str">
        <f t="shared" si="95"/>
        <v/>
      </c>
      <c r="BI195" s="136" t="str">
        <f t="shared" si="96"/>
        <v/>
      </c>
      <c r="BJ195" s="136" t="str">
        <f t="shared" si="97"/>
        <v/>
      </c>
      <c r="BK195" s="136" t="str">
        <f t="shared" si="98"/>
        <v/>
      </c>
      <c r="BL195" s="136" t="str">
        <f t="shared" si="99"/>
        <v/>
      </c>
      <c r="BM195" s="136" t="str">
        <f t="shared" si="100"/>
        <v/>
      </c>
      <c r="BN195" s="136" t="str">
        <f t="shared" si="101"/>
        <v/>
      </c>
      <c r="BO195" s="136" t="str">
        <f t="shared" si="102"/>
        <v/>
      </c>
      <c r="BP195" s="136" t="str">
        <f t="shared" si="103"/>
        <v/>
      </c>
      <c r="BQ195" s="136" t="str">
        <f t="shared" si="104"/>
        <v/>
      </c>
      <c r="BR195" s="136" t="str">
        <f t="shared" si="105"/>
        <v/>
      </c>
      <c r="BS195" s="136" t="str">
        <f t="shared" si="106"/>
        <v/>
      </c>
      <c r="BT195" s="136" t="str">
        <f t="shared" si="107"/>
        <v/>
      </c>
      <c r="BU195" s="136" t="str">
        <f t="shared" si="108"/>
        <v/>
      </c>
      <c r="BV195" s="136" t="str">
        <f t="shared" si="109"/>
        <v/>
      </c>
      <c r="BW195" s="136" t="str">
        <f t="shared" si="110"/>
        <v/>
      </c>
      <c r="BX195" s="136" t="str">
        <f t="shared" si="111"/>
        <v/>
      </c>
      <c r="BY195" s="136" t="str">
        <f t="shared" si="112"/>
        <v/>
      </c>
      <c r="BZ195" s="136" t="str">
        <f t="shared" si="113"/>
        <v/>
      </c>
      <c r="CA195" s="137" t="str">
        <f t="shared" si="114"/>
        <v/>
      </c>
      <c r="CB195" s="135" t="str">
        <f t="shared" si="115"/>
        <v/>
      </c>
      <c r="CC195" s="136" t="str">
        <f t="shared" si="116"/>
        <v/>
      </c>
      <c r="CD195" s="136" t="str">
        <f t="shared" si="117"/>
        <v/>
      </c>
      <c r="CE195" s="136" t="str">
        <f t="shared" si="118"/>
        <v/>
      </c>
      <c r="CF195" s="136" t="str">
        <f t="shared" si="119"/>
        <v/>
      </c>
      <c r="CG195" s="136" t="str">
        <f t="shared" si="120"/>
        <v/>
      </c>
      <c r="CH195" s="136" t="str">
        <f t="shared" si="121"/>
        <v/>
      </c>
      <c r="CI195" s="136" t="str">
        <f t="shared" si="122"/>
        <v/>
      </c>
      <c r="CJ195" s="136" t="str">
        <f t="shared" si="123"/>
        <v/>
      </c>
      <c r="CK195" s="137" t="str">
        <f t="shared" si="124"/>
        <v/>
      </c>
      <c r="CL195" s="135" t="str">
        <f t="shared" si="125"/>
        <v/>
      </c>
      <c r="CM195" s="136" t="str">
        <f t="shared" si="126"/>
        <v/>
      </c>
      <c r="CN195" s="136" t="str">
        <f t="shared" si="127"/>
        <v/>
      </c>
      <c r="CO195" s="137" t="str">
        <f t="shared" si="128"/>
        <v/>
      </c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  <c r="DA195" s="120"/>
      <c r="DB195" s="120"/>
    </row>
    <row r="196" spans="1:106" ht="17.399999999999999" thickTop="1" thickBot="1" x14ac:dyDescent="0.45">
      <c r="A196" s="7">
        <v>191</v>
      </c>
      <c r="B196" s="10"/>
      <c r="C196" s="11"/>
      <c r="D196" s="11"/>
      <c r="E196" s="11"/>
      <c r="F196" s="11"/>
      <c r="G196" s="11"/>
      <c r="H196" s="11"/>
      <c r="I196" s="11"/>
      <c r="J196" s="11"/>
      <c r="K196" s="11"/>
      <c r="L196" s="10"/>
      <c r="M196" s="10"/>
      <c r="N196" s="10"/>
      <c r="O196" s="209" t="str">
        <f xml:space="preserve"> IF(ISBLANK(L196),"",VLOOKUP(L196,ComboValue!$E$3:$I$15,5,FALSE))</f>
        <v/>
      </c>
      <c r="P196" s="10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35" t="str">
        <f xml:space="preserve"> IF(ISBLANK(C196),"",VLOOKUP(C196,ComboValue!$B$2:$C$11,2,FALSE) &amp; ",") &amp; IF(ISBLANK(D196),"",VLOOKUP(D196,ComboValue!$B$2:$C$11,2,FALSE) &amp; ",") &amp; IF(ISBLANK(E196),"",VLOOKUP(E196,ComboValue!$B$2:$C$11,2,FALSE) &amp; ",") &amp; IF(ISBLANK(F196),"",VLOOKUP(F196,ComboValue!$B$2:$C$11,2,FALSE) &amp; ",") &amp; IF(ISBLANK(G196),"",VLOOKUP(G196,ComboValue!$B$2:$C$11,2,FALSE) &amp; ",") &amp; IF(ISBLANK(H196),"",VLOOKUP(H196,ComboValue!$B$2:$C$11,2,FALSE) &amp; ",") &amp; IF(ISBLANK(I196),"",VLOOKUP(I196,ComboValue!$B$2:$C$11,2,FALSE) &amp; ",") &amp; IF(ISBLANK(J196),"",VLOOKUP(J196,ComboValue!$B$2:$C$11,2,FALSE) &amp; ",") &amp; IF(ISBLANK(K196),"",VLOOKUP(K196,ComboValue!$B$2:$C$11,2,FALSE) &amp; ",")</f>
        <v/>
      </c>
      <c r="AV196" s="136" t="str">
        <f t="shared" si="87"/>
        <v>Tous_Nl</v>
      </c>
      <c r="AW196" s="136" t="str">
        <f>IF(ISBLANK(L196),"",VLOOKUP(L196,ComboValue!$E$2:$G$15,3,FALSE))</f>
        <v/>
      </c>
      <c r="AX196" s="136" t="str">
        <f>IF(ISBLANK(M196),"",VLOOKUP(M196,ComboValue!$K$2:$L$5,2,FALSE))</f>
        <v/>
      </c>
      <c r="AY196" s="161" t="str">
        <f>IF(ISBLANK(Q196),"",VLOOKUP(Q196,ComboValue!$N$2:$O$68,2,FALSE) &amp; ",") &amp; IF(ISBLANK(R196),"",VLOOKUP(R196,ComboValue!$N$2:$O$68,2,FALSE) &amp; ",") &amp; IF(ISBLANK(S196),"",VLOOKUP(S196,ComboValue!$N$2:$O$68,2,FALSE) &amp; ",") &amp; IF(ISBLANK(T196),"",VLOOKUP(T196,ComboValue!$N$2:$O$68,2,FALSE) &amp; ",") &amp; IF(ISBLANK(U196),"",VLOOKUP(U196,ComboValue!$N$2:$O$68,2,FALSE) &amp; ",") &amp; IF(ISBLANK(V196),"",VLOOKUP(V196,ComboValue!$N$2:$O$68,2,FALSE) &amp; ",") &amp; IF(ISBLANK(W196),"",VLOOKUP(W196,ComboValue!$N$2:$O$68,2,FALSE) &amp; ",") &amp; IF(ISBLANK(X196),"",VLOOKUP(X196,ComboValue!$N$2:$O$68,2,FALSE) &amp; ",") &amp; IF(ISBLANK(Y196),"",VLOOKUP(Y196,ComboValue!$N$2:$O$68,2,FALSE) &amp; ",") &amp; IF(ISBLANK(Z196),"",VLOOKUP(Z196,ComboValue!$N$2:$O$68,2,FALSE) &amp; ",") &amp; IF(ISBLANK(AA196),"",VLOOKUP(AA196,ComboValue!$N$2:$O$68,2,FALSE) &amp; ",") &amp; IF(ISBLANK(AB196),"",VLOOKUP(AB196,ComboValue!$N$2:$O$68,2,FALSE) &amp; ",") &amp; IF(ISBLANK(AC196),"",VLOOKUP(AC196,ComboValue!$N$2:$O$68,2,FALSE) &amp; ",") &amp; IF(ISBLANK(AD196),"",VLOOKUP(AD196,ComboValue!$N$2:$O$68,2,FALSE) &amp; ",") &amp; IF(ISBLANK(AE196),"",VLOOKUP(AE196,ComboValue!$N$2:$O$68,2,FALSE) &amp; ",") &amp; IF(ISBLANK(AF196),"",VLOOKUP(AF196,ComboValue!$N$2:$O$68,2,FALSE) &amp; ",") &amp; IF(ISBLANK(AG196),"",VLOOKUP(AG196,ComboValue!$N$2:$O$68,2,FALSE) &amp; ",") &amp; IF(ISBLANK(AH196),"",VLOOKUP(AH196,ComboValue!$N$2:$O$68,2,FALSE) &amp; ",") &amp; IF(ISBLANK(AI196),"",VLOOKUP(AI196,ComboValue!$N$2:$O$68,2,FALSE) &amp; ",") &amp; IF(ISBLANK(AJ196),"",VLOOKUP(AJ196,ComboValue!$N$2:$O$68,2,FALSE) &amp; ",") &amp; IF(ISBLANK(AK196),"",VLOOKUP(AK196,ComboValue!$N$2:$O$68,2,FALSE) &amp; ",") &amp; IF(ISBLANK(AL196),"",VLOOKUP(AL196,ComboValue!$N$2:$O$68,2,FALSE) &amp; ",") &amp; IF(ISBLANK(AM196),"",VLOOKUP(AM196,ComboValue!$N$2:$O$68,2,FALSE) &amp; ",") &amp; IF(ISBLANK(AN196),"",VLOOKUP(AN196,ComboValue!$N$2:$O$68,2,FALSE) &amp; ",") &amp; IF(ISBLANK(AO196),"",VLOOKUP(AO196,ComboValue!$N$2:$O$68,2,FALSE) &amp; ",") &amp; IF(ISBLANK(AP196),"",VLOOKUP(AP196,ComboValue!$N$2:$O$68,2,FALSE) &amp; ",") &amp; IF(ISBLANK(AQ196),"",VLOOKUP(AQ196,ComboValue!$N$2:$O$68,2,FALSE) &amp; ",") &amp; IF(ISBLANK(AR196),"",VLOOKUP(AR196,ComboValue!$N$2:$O$68,2,FALSE) &amp; ",") &amp; IF(ISBLANK(AS196),"",VLOOKUP(AS196,ComboValue!$N$2:$O$68,2,FALSE) &amp; ",") &amp; IF(ISBLANK(AT196),"",VLOOKUP(AT196,ComboValue!$N$2:$O$68,2,FALSE) &amp; ",")</f>
        <v/>
      </c>
      <c r="AZ196" s="162" t="str">
        <f t="shared" si="88"/>
        <v/>
      </c>
      <c r="BA196" s="120"/>
      <c r="BB196" s="135" t="str">
        <f t="shared" si="89"/>
        <v/>
      </c>
      <c r="BC196" s="136" t="str">
        <f t="shared" si="90"/>
        <v/>
      </c>
      <c r="BD196" s="136" t="str">
        <f t="shared" si="91"/>
        <v/>
      </c>
      <c r="BE196" s="136" t="str">
        <f t="shared" si="92"/>
        <v/>
      </c>
      <c r="BF196" s="136" t="str">
        <f t="shared" si="93"/>
        <v/>
      </c>
      <c r="BG196" s="136" t="str">
        <f t="shared" si="94"/>
        <v/>
      </c>
      <c r="BH196" s="136" t="str">
        <f t="shared" si="95"/>
        <v/>
      </c>
      <c r="BI196" s="136" t="str">
        <f t="shared" si="96"/>
        <v/>
      </c>
      <c r="BJ196" s="136" t="str">
        <f t="shared" si="97"/>
        <v/>
      </c>
      <c r="BK196" s="136" t="str">
        <f t="shared" si="98"/>
        <v/>
      </c>
      <c r="BL196" s="136" t="str">
        <f t="shared" si="99"/>
        <v/>
      </c>
      <c r="BM196" s="136" t="str">
        <f t="shared" si="100"/>
        <v/>
      </c>
      <c r="BN196" s="136" t="str">
        <f t="shared" si="101"/>
        <v/>
      </c>
      <c r="BO196" s="136" t="str">
        <f t="shared" si="102"/>
        <v/>
      </c>
      <c r="BP196" s="136" t="str">
        <f t="shared" si="103"/>
        <v/>
      </c>
      <c r="BQ196" s="136" t="str">
        <f t="shared" si="104"/>
        <v/>
      </c>
      <c r="BR196" s="136" t="str">
        <f t="shared" si="105"/>
        <v/>
      </c>
      <c r="BS196" s="136" t="str">
        <f t="shared" si="106"/>
        <v/>
      </c>
      <c r="BT196" s="136" t="str">
        <f t="shared" si="107"/>
        <v/>
      </c>
      <c r="BU196" s="136" t="str">
        <f t="shared" si="108"/>
        <v/>
      </c>
      <c r="BV196" s="136" t="str">
        <f t="shared" si="109"/>
        <v/>
      </c>
      <c r="BW196" s="136" t="str">
        <f t="shared" si="110"/>
        <v/>
      </c>
      <c r="BX196" s="136" t="str">
        <f t="shared" si="111"/>
        <v/>
      </c>
      <c r="BY196" s="136" t="str">
        <f t="shared" si="112"/>
        <v/>
      </c>
      <c r="BZ196" s="136" t="str">
        <f t="shared" si="113"/>
        <v/>
      </c>
      <c r="CA196" s="137" t="str">
        <f t="shared" si="114"/>
        <v/>
      </c>
      <c r="CB196" s="135" t="str">
        <f t="shared" si="115"/>
        <v/>
      </c>
      <c r="CC196" s="136" t="str">
        <f t="shared" si="116"/>
        <v/>
      </c>
      <c r="CD196" s="136" t="str">
        <f t="shared" si="117"/>
        <v/>
      </c>
      <c r="CE196" s="136" t="str">
        <f t="shared" si="118"/>
        <v/>
      </c>
      <c r="CF196" s="136" t="str">
        <f t="shared" si="119"/>
        <v/>
      </c>
      <c r="CG196" s="136" t="str">
        <f t="shared" si="120"/>
        <v/>
      </c>
      <c r="CH196" s="136" t="str">
        <f t="shared" si="121"/>
        <v/>
      </c>
      <c r="CI196" s="136" t="str">
        <f t="shared" si="122"/>
        <v/>
      </c>
      <c r="CJ196" s="136" t="str">
        <f t="shared" si="123"/>
        <v/>
      </c>
      <c r="CK196" s="137" t="str">
        <f t="shared" si="124"/>
        <v/>
      </c>
      <c r="CL196" s="135" t="str">
        <f t="shared" si="125"/>
        <v/>
      </c>
      <c r="CM196" s="136" t="str">
        <f t="shared" si="126"/>
        <v/>
      </c>
      <c r="CN196" s="136" t="str">
        <f t="shared" si="127"/>
        <v/>
      </c>
      <c r="CO196" s="137" t="str">
        <f t="shared" si="128"/>
        <v/>
      </c>
      <c r="CP196" s="120"/>
      <c r="CQ196" s="120"/>
      <c r="CR196" s="120"/>
      <c r="CS196" s="120"/>
      <c r="CT196" s="120"/>
      <c r="CU196" s="120"/>
      <c r="CV196" s="120"/>
      <c r="CW196" s="120"/>
      <c r="CX196" s="120"/>
      <c r="CY196" s="120"/>
      <c r="CZ196" s="120"/>
      <c r="DA196" s="120"/>
      <c r="DB196" s="120"/>
    </row>
    <row r="197" spans="1:106" ht="17.399999999999999" thickTop="1" thickBot="1" x14ac:dyDescent="0.45">
      <c r="A197" s="7">
        <v>192</v>
      </c>
      <c r="B197" s="10"/>
      <c r="C197" s="11"/>
      <c r="D197" s="11"/>
      <c r="E197" s="11"/>
      <c r="F197" s="11"/>
      <c r="G197" s="11"/>
      <c r="H197" s="11"/>
      <c r="I197" s="11"/>
      <c r="J197" s="11"/>
      <c r="K197" s="11"/>
      <c r="L197" s="10"/>
      <c r="M197" s="10"/>
      <c r="N197" s="10"/>
      <c r="O197" s="209" t="str">
        <f xml:space="preserve"> IF(ISBLANK(L197),"",VLOOKUP(L197,ComboValue!$E$3:$I$15,5,FALSE))</f>
        <v/>
      </c>
      <c r="P197" s="10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35" t="str">
        <f xml:space="preserve"> IF(ISBLANK(C197),"",VLOOKUP(C197,ComboValue!$B$2:$C$11,2,FALSE) &amp; ",") &amp; IF(ISBLANK(D197),"",VLOOKUP(D197,ComboValue!$B$2:$C$11,2,FALSE) &amp; ",") &amp; IF(ISBLANK(E197),"",VLOOKUP(E197,ComboValue!$B$2:$C$11,2,FALSE) &amp; ",") &amp; IF(ISBLANK(F197),"",VLOOKUP(F197,ComboValue!$B$2:$C$11,2,FALSE) &amp; ",") &amp; IF(ISBLANK(G197),"",VLOOKUP(G197,ComboValue!$B$2:$C$11,2,FALSE) &amp; ",") &amp; IF(ISBLANK(H197),"",VLOOKUP(H197,ComboValue!$B$2:$C$11,2,FALSE) &amp; ",") &amp; IF(ISBLANK(I197),"",VLOOKUP(I197,ComboValue!$B$2:$C$11,2,FALSE) &amp; ",") &amp; IF(ISBLANK(J197),"",VLOOKUP(J197,ComboValue!$B$2:$C$11,2,FALSE) &amp; ",") &amp; IF(ISBLANK(K197),"",VLOOKUP(K197,ComboValue!$B$2:$C$11,2,FALSE) &amp; ",")</f>
        <v/>
      </c>
      <c r="AV197" s="136" t="str">
        <f t="shared" si="87"/>
        <v>Tous_Nl</v>
      </c>
      <c r="AW197" s="136" t="str">
        <f>IF(ISBLANK(L197),"",VLOOKUP(L197,ComboValue!$E$2:$G$15,3,FALSE))</f>
        <v/>
      </c>
      <c r="AX197" s="136" t="str">
        <f>IF(ISBLANK(M197),"",VLOOKUP(M197,ComboValue!$K$2:$L$5,2,FALSE))</f>
        <v/>
      </c>
      <c r="AY197" s="161" t="str">
        <f>IF(ISBLANK(Q197),"",VLOOKUP(Q197,ComboValue!$N$2:$O$68,2,FALSE) &amp; ",") &amp; IF(ISBLANK(R197),"",VLOOKUP(R197,ComboValue!$N$2:$O$68,2,FALSE) &amp; ",") &amp; IF(ISBLANK(S197),"",VLOOKUP(S197,ComboValue!$N$2:$O$68,2,FALSE) &amp; ",") &amp; IF(ISBLANK(T197),"",VLOOKUP(T197,ComboValue!$N$2:$O$68,2,FALSE) &amp; ",") &amp; IF(ISBLANK(U197),"",VLOOKUP(U197,ComboValue!$N$2:$O$68,2,FALSE) &amp; ",") &amp; IF(ISBLANK(V197),"",VLOOKUP(V197,ComboValue!$N$2:$O$68,2,FALSE) &amp; ",") &amp; IF(ISBLANK(W197),"",VLOOKUP(W197,ComboValue!$N$2:$O$68,2,FALSE) &amp; ",") &amp; IF(ISBLANK(X197),"",VLOOKUP(X197,ComboValue!$N$2:$O$68,2,FALSE) &amp; ",") &amp; IF(ISBLANK(Y197),"",VLOOKUP(Y197,ComboValue!$N$2:$O$68,2,FALSE) &amp; ",") &amp; IF(ISBLANK(Z197),"",VLOOKUP(Z197,ComboValue!$N$2:$O$68,2,FALSE) &amp; ",") &amp; IF(ISBLANK(AA197),"",VLOOKUP(AA197,ComboValue!$N$2:$O$68,2,FALSE) &amp; ",") &amp; IF(ISBLANK(AB197),"",VLOOKUP(AB197,ComboValue!$N$2:$O$68,2,FALSE) &amp; ",") &amp; IF(ISBLANK(AC197),"",VLOOKUP(AC197,ComboValue!$N$2:$O$68,2,FALSE) &amp; ",") &amp; IF(ISBLANK(AD197),"",VLOOKUP(AD197,ComboValue!$N$2:$O$68,2,FALSE) &amp; ",") &amp; IF(ISBLANK(AE197),"",VLOOKUP(AE197,ComboValue!$N$2:$O$68,2,FALSE) &amp; ",") &amp; IF(ISBLANK(AF197),"",VLOOKUP(AF197,ComboValue!$N$2:$O$68,2,FALSE) &amp; ",") &amp; IF(ISBLANK(AG197),"",VLOOKUP(AG197,ComboValue!$N$2:$O$68,2,FALSE) &amp; ",") &amp; IF(ISBLANK(AH197),"",VLOOKUP(AH197,ComboValue!$N$2:$O$68,2,FALSE) &amp; ",") &amp; IF(ISBLANK(AI197),"",VLOOKUP(AI197,ComboValue!$N$2:$O$68,2,FALSE) &amp; ",") &amp; IF(ISBLANK(AJ197),"",VLOOKUP(AJ197,ComboValue!$N$2:$O$68,2,FALSE) &amp; ",") &amp; IF(ISBLANK(AK197),"",VLOOKUP(AK197,ComboValue!$N$2:$O$68,2,FALSE) &amp; ",") &amp; IF(ISBLANK(AL197),"",VLOOKUP(AL197,ComboValue!$N$2:$O$68,2,FALSE) &amp; ",") &amp; IF(ISBLANK(AM197),"",VLOOKUP(AM197,ComboValue!$N$2:$O$68,2,FALSE) &amp; ",") &amp; IF(ISBLANK(AN197),"",VLOOKUP(AN197,ComboValue!$N$2:$O$68,2,FALSE) &amp; ",") &amp; IF(ISBLANK(AO197),"",VLOOKUP(AO197,ComboValue!$N$2:$O$68,2,FALSE) &amp; ",") &amp; IF(ISBLANK(AP197),"",VLOOKUP(AP197,ComboValue!$N$2:$O$68,2,FALSE) &amp; ",") &amp; IF(ISBLANK(AQ197),"",VLOOKUP(AQ197,ComboValue!$N$2:$O$68,2,FALSE) &amp; ",") &amp; IF(ISBLANK(AR197),"",VLOOKUP(AR197,ComboValue!$N$2:$O$68,2,FALSE) &amp; ",") &amp; IF(ISBLANK(AS197),"",VLOOKUP(AS197,ComboValue!$N$2:$O$68,2,FALSE) &amp; ",") &amp; IF(ISBLANK(AT197),"",VLOOKUP(AT197,ComboValue!$N$2:$O$68,2,FALSE) &amp; ",")</f>
        <v/>
      </c>
      <c r="AZ197" s="162" t="str">
        <f t="shared" si="88"/>
        <v/>
      </c>
      <c r="BA197" s="120"/>
      <c r="BB197" s="135" t="str">
        <f t="shared" si="89"/>
        <v/>
      </c>
      <c r="BC197" s="136" t="str">
        <f t="shared" si="90"/>
        <v/>
      </c>
      <c r="BD197" s="136" t="str">
        <f t="shared" si="91"/>
        <v/>
      </c>
      <c r="BE197" s="136" t="str">
        <f t="shared" si="92"/>
        <v/>
      </c>
      <c r="BF197" s="136" t="str">
        <f t="shared" si="93"/>
        <v/>
      </c>
      <c r="BG197" s="136" t="str">
        <f t="shared" si="94"/>
        <v/>
      </c>
      <c r="BH197" s="136" t="str">
        <f t="shared" si="95"/>
        <v/>
      </c>
      <c r="BI197" s="136" t="str">
        <f t="shared" si="96"/>
        <v/>
      </c>
      <c r="BJ197" s="136" t="str">
        <f t="shared" si="97"/>
        <v/>
      </c>
      <c r="BK197" s="136" t="str">
        <f t="shared" si="98"/>
        <v/>
      </c>
      <c r="BL197" s="136" t="str">
        <f t="shared" si="99"/>
        <v/>
      </c>
      <c r="BM197" s="136" t="str">
        <f t="shared" si="100"/>
        <v/>
      </c>
      <c r="BN197" s="136" t="str">
        <f t="shared" si="101"/>
        <v/>
      </c>
      <c r="BO197" s="136" t="str">
        <f t="shared" si="102"/>
        <v/>
      </c>
      <c r="BP197" s="136" t="str">
        <f t="shared" si="103"/>
        <v/>
      </c>
      <c r="BQ197" s="136" t="str">
        <f t="shared" si="104"/>
        <v/>
      </c>
      <c r="BR197" s="136" t="str">
        <f t="shared" si="105"/>
        <v/>
      </c>
      <c r="BS197" s="136" t="str">
        <f t="shared" si="106"/>
        <v/>
      </c>
      <c r="BT197" s="136" t="str">
        <f t="shared" si="107"/>
        <v/>
      </c>
      <c r="BU197" s="136" t="str">
        <f t="shared" si="108"/>
        <v/>
      </c>
      <c r="BV197" s="136" t="str">
        <f t="shared" si="109"/>
        <v/>
      </c>
      <c r="BW197" s="136" t="str">
        <f t="shared" si="110"/>
        <v/>
      </c>
      <c r="BX197" s="136" t="str">
        <f t="shared" si="111"/>
        <v/>
      </c>
      <c r="BY197" s="136" t="str">
        <f t="shared" si="112"/>
        <v/>
      </c>
      <c r="BZ197" s="136" t="str">
        <f t="shared" si="113"/>
        <v/>
      </c>
      <c r="CA197" s="137" t="str">
        <f t="shared" si="114"/>
        <v/>
      </c>
      <c r="CB197" s="135" t="str">
        <f t="shared" si="115"/>
        <v/>
      </c>
      <c r="CC197" s="136" t="str">
        <f t="shared" si="116"/>
        <v/>
      </c>
      <c r="CD197" s="136" t="str">
        <f t="shared" si="117"/>
        <v/>
      </c>
      <c r="CE197" s="136" t="str">
        <f t="shared" si="118"/>
        <v/>
      </c>
      <c r="CF197" s="136" t="str">
        <f t="shared" si="119"/>
        <v/>
      </c>
      <c r="CG197" s="136" t="str">
        <f t="shared" si="120"/>
        <v/>
      </c>
      <c r="CH197" s="136" t="str">
        <f t="shared" si="121"/>
        <v/>
      </c>
      <c r="CI197" s="136" t="str">
        <f t="shared" si="122"/>
        <v/>
      </c>
      <c r="CJ197" s="136" t="str">
        <f t="shared" si="123"/>
        <v/>
      </c>
      <c r="CK197" s="137" t="str">
        <f t="shared" si="124"/>
        <v/>
      </c>
      <c r="CL197" s="135" t="str">
        <f t="shared" si="125"/>
        <v/>
      </c>
      <c r="CM197" s="136" t="str">
        <f t="shared" si="126"/>
        <v/>
      </c>
      <c r="CN197" s="136" t="str">
        <f t="shared" si="127"/>
        <v/>
      </c>
      <c r="CO197" s="137" t="str">
        <f t="shared" si="128"/>
        <v/>
      </c>
      <c r="CP197" s="120"/>
      <c r="CQ197" s="120"/>
      <c r="CR197" s="120"/>
      <c r="CS197" s="120"/>
      <c r="CT197" s="120"/>
      <c r="CU197" s="120"/>
      <c r="CV197" s="120"/>
      <c r="CW197" s="120"/>
      <c r="CX197" s="120"/>
      <c r="CY197" s="120"/>
      <c r="CZ197" s="120"/>
      <c r="DA197" s="120"/>
      <c r="DB197" s="120"/>
    </row>
    <row r="198" spans="1:106" ht="17.399999999999999" thickTop="1" thickBot="1" x14ac:dyDescent="0.45">
      <c r="A198" s="7">
        <v>193</v>
      </c>
      <c r="B198" s="10"/>
      <c r="C198" s="11"/>
      <c r="D198" s="11"/>
      <c r="E198" s="11"/>
      <c r="F198" s="11"/>
      <c r="G198" s="11"/>
      <c r="H198" s="11"/>
      <c r="I198" s="11"/>
      <c r="J198" s="11"/>
      <c r="K198" s="11"/>
      <c r="L198" s="10"/>
      <c r="M198" s="10"/>
      <c r="N198" s="10"/>
      <c r="O198" s="209" t="str">
        <f xml:space="preserve"> IF(ISBLANK(L198),"",VLOOKUP(L198,ComboValue!$E$3:$I$15,5,FALSE))</f>
        <v/>
      </c>
      <c r="P198" s="10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35" t="str">
        <f xml:space="preserve"> IF(ISBLANK(C198),"",VLOOKUP(C198,ComboValue!$B$2:$C$11,2,FALSE) &amp; ",") &amp; IF(ISBLANK(D198),"",VLOOKUP(D198,ComboValue!$B$2:$C$11,2,FALSE) &amp; ",") &amp; IF(ISBLANK(E198),"",VLOOKUP(E198,ComboValue!$B$2:$C$11,2,FALSE) &amp; ",") &amp; IF(ISBLANK(F198),"",VLOOKUP(F198,ComboValue!$B$2:$C$11,2,FALSE) &amp; ",") &amp; IF(ISBLANK(G198),"",VLOOKUP(G198,ComboValue!$B$2:$C$11,2,FALSE) &amp; ",") &amp; IF(ISBLANK(H198),"",VLOOKUP(H198,ComboValue!$B$2:$C$11,2,FALSE) &amp; ",") &amp; IF(ISBLANK(I198),"",VLOOKUP(I198,ComboValue!$B$2:$C$11,2,FALSE) &amp; ",") &amp; IF(ISBLANK(J198),"",VLOOKUP(J198,ComboValue!$B$2:$C$11,2,FALSE) &amp; ",") &amp; IF(ISBLANK(K198),"",VLOOKUP(K198,ComboValue!$B$2:$C$11,2,FALSE) &amp; ",")</f>
        <v/>
      </c>
      <c r="AV198" s="136" t="str">
        <f t="shared" si="87"/>
        <v>Tous_Nl</v>
      </c>
      <c r="AW198" s="136" t="str">
        <f>IF(ISBLANK(L198),"",VLOOKUP(L198,ComboValue!$E$2:$G$15,3,FALSE))</f>
        <v/>
      </c>
      <c r="AX198" s="136" t="str">
        <f>IF(ISBLANK(M198),"",VLOOKUP(M198,ComboValue!$K$2:$L$5,2,FALSE))</f>
        <v/>
      </c>
      <c r="AY198" s="161" t="str">
        <f>IF(ISBLANK(Q198),"",VLOOKUP(Q198,ComboValue!$N$2:$O$68,2,FALSE) &amp; ",") &amp; IF(ISBLANK(R198),"",VLOOKUP(R198,ComboValue!$N$2:$O$68,2,FALSE) &amp; ",") &amp; IF(ISBLANK(S198),"",VLOOKUP(S198,ComboValue!$N$2:$O$68,2,FALSE) &amp; ",") &amp; IF(ISBLANK(T198),"",VLOOKUP(T198,ComboValue!$N$2:$O$68,2,FALSE) &amp; ",") &amp; IF(ISBLANK(U198),"",VLOOKUP(U198,ComboValue!$N$2:$O$68,2,FALSE) &amp; ",") &amp; IF(ISBLANK(V198),"",VLOOKUP(V198,ComboValue!$N$2:$O$68,2,FALSE) &amp; ",") &amp; IF(ISBLANK(W198),"",VLOOKUP(W198,ComboValue!$N$2:$O$68,2,FALSE) &amp; ",") &amp; IF(ISBLANK(X198),"",VLOOKUP(X198,ComboValue!$N$2:$O$68,2,FALSE) &amp; ",") &amp; IF(ISBLANK(Y198),"",VLOOKUP(Y198,ComboValue!$N$2:$O$68,2,FALSE) &amp; ",") &amp; IF(ISBLANK(Z198),"",VLOOKUP(Z198,ComboValue!$N$2:$O$68,2,FALSE) &amp; ",") &amp; IF(ISBLANK(AA198),"",VLOOKUP(AA198,ComboValue!$N$2:$O$68,2,FALSE) &amp; ",") &amp; IF(ISBLANK(AB198),"",VLOOKUP(AB198,ComboValue!$N$2:$O$68,2,FALSE) &amp; ",") &amp; IF(ISBLANK(AC198),"",VLOOKUP(AC198,ComboValue!$N$2:$O$68,2,FALSE) &amp; ",") &amp; IF(ISBLANK(AD198),"",VLOOKUP(AD198,ComboValue!$N$2:$O$68,2,FALSE) &amp; ",") &amp; IF(ISBLANK(AE198),"",VLOOKUP(AE198,ComboValue!$N$2:$O$68,2,FALSE) &amp; ",") &amp; IF(ISBLANK(AF198),"",VLOOKUP(AF198,ComboValue!$N$2:$O$68,2,FALSE) &amp; ",") &amp; IF(ISBLANK(AG198),"",VLOOKUP(AG198,ComboValue!$N$2:$O$68,2,FALSE) &amp; ",") &amp; IF(ISBLANK(AH198),"",VLOOKUP(AH198,ComboValue!$N$2:$O$68,2,FALSE) &amp; ",") &amp; IF(ISBLANK(AI198),"",VLOOKUP(AI198,ComboValue!$N$2:$O$68,2,FALSE) &amp; ",") &amp; IF(ISBLANK(AJ198),"",VLOOKUP(AJ198,ComboValue!$N$2:$O$68,2,FALSE) &amp; ",") &amp; IF(ISBLANK(AK198),"",VLOOKUP(AK198,ComboValue!$N$2:$O$68,2,FALSE) &amp; ",") &amp; IF(ISBLANK(AL198),"",VLOOKUP(AL198,ComboValue!$N$2:$O$68,2,FALSE) &amp; ",") &amp; IF(ISBLANK(AM198),"",VLOOKUP(AM198,ComboValue!$N$2:$O$68,2,FALSE) &amp; ",") &amp; IF(ISBLANK(AN198),"",VLOOKUP(AN198,ComboValue!$N$2:$O$68,2,FALSE) &amp; ",") &amp; IF(ISBLANK(AO198),"",VLOOKUP(AO198,ComboValue!$N$2:$O$68,2,FALSE) &amp; ",") &amp; IF(ISBLANK(AP198),"",VLOOKUP(AP198,ComboValue!$N$2:$O$68,2,FALSE) &amp; ",") &amp; IF(ISBLANK(AQ198),"",VLOOKUP(AQ198,ComboValue!$N$2:$O$68,2,FALSE) &amp; ",") &amp; IF(ISBLANK(AR198),"",VLOOKUP(AR198,ComboValue!$N$2:$O$68,2,FALSE) &amp; ",") &amp; IF(ISBLANK(AS198),"",VLOOKUP(AS198,ComboValue!$N$2:$O$68,2,FALSE) &amp; ",") &amp; IF(ISBLANK(AT198),"",VLOOKUP(AT198,ComboValue!$N$2:$O$68,2,FALSE) &amp; ",")</f>
        <v/>
      </c>
      <c r="AZ198" s="162" t="str">
        <f t="shared" si="88"/>
        <v/>
      </c>
      <c r="BA198" s="120"/>
      <c r="BB198" s="135" t="str">
        <f t="shared" si="89"/>
        <v/>
      </c>
      <c r="BC198" s="136" t="str">
        <f t="shared" si="90"/>
        <v/>
      </c>
      <c r="BD198" s="136" t="str">
        <f t="shared" si="91"/>
        <v/>
      </c>
      <c r="BE198" s="136" t="str">
        <f t="shared" si="92"/>
        <v/>
      </c>
      <c r="BF198" s="136" t="str">
        <f t="shared" si="93"/>
        <v/>
      </c>
      <c r="BG198" s="136" t="str">
        <f t="shared" si="94"/>
        <v/>
      </c>
      <c r="BH198" s="136" t="str">
        <f t="shared" si="95"/>
        <v/>
      </c>
      <c r="BI198" s="136" t="str">
        <f t="shared" si="96"/>
        <v/>
      </c>
      <c r="BJ198" s="136" t="str">
        <f t="shared" si="97"/>
        <v/>
      </c>
      <c r="BK198" s="136" t="str">
        <f t="shared" si="98"/>
        <v/>
      </c>
      <c r="BL198" s="136" t="str">
        <f t="shared" si="99"/>
        <v/>
      </c>
      <c r="BM198" s="136" t="str">
        <f t="shared" si="100"/>
        <v/>
      </c>
      <c r="BN198" s="136" t="str">
        <f t="shared" si="101"/>
        <v/>
      </c>
      <c r="BO198" s="136" t="str">
        <f t="shared" si="102"/>
        <v/>
      </c>
      <c r="BP198" s="136" t="str">
        <f t="shared" si="103"/>
        <v/>
      </c>
      <c r="BQ198" s="136" t="str">
        <f t="shared" si="104"/>
        <v/>
      </c>
      <c r="BR198" s="136" t="str">
        <f t="shared" si="105"/>
        <v/>
      </c>
      <c r="BS198" s="136" t="str">
        <f t="shared" si="106"/>
        <v/>
      </c>
      <c r="BT198" s="136" t="str">
        <f t="shared" si="107"/>
        <v/>
      </c>
      <c r="BU198" s="136" t="str">
        <f t="shared" si="108"/>
        <v/>
      </c>
      <c r="BV198" s="136" t="str">
        <f t="shared" si="109"/>
        <v/>
      </c>
      <c r="BW198" s="136" t="str">
        <f t="shared" si="110"/>
        <v/>
      </c>
      <c r="BX198" s="136" t="str">
        <f t="shared" si="111"/>
        <v/>
      </c>
      <c r="BY198" s="136" t="str">
        <f t="shared" si="112"/>
        <v/>
      </c>
      <c r="BZ198" s="136" t="str">
        <f t="shared" si="113"/>
        <v/>
      </c>
      <c r="CA198" s="137" t="str">
        <f t="shared" si="114"/>
        <v/>
      </c>
      <c r="CB198" s="135" t="str">
        <f t="shared" si="115"/>
        <v/>
      </c>
      <c r="CC198" s="136" t="str">
        <f t="shared" si="116"/>
        <v/>
      </c>
      <c r="CD198" s="136" t="str">
        <f t="shared" si="117"/>
        <v/>
      </c>
      <c r="CE198" s="136" t="str">
        <f t="shared" si="118"/>
        <v/>
      </c>
      <c r="CF198" s="136" t="str">
        <f t="shared" si="119"/>
        <v/>
      </c>
      <c r="CG198" s="136" t="str">
        <f t="shared" si="120"/>
        <v/>
      </c>
      <c r="CH198" s="136" t="str">
        <f t="shared" si="121"/>
        <v/>
      </c>
      <c r="CI198" s="136" t="str">
        <f t="shared" si="122"/>
        <v/>
      </c>
      <c r="CJ198" s="136" t="str">
        <f t="shared" si="123"/>
        <v/>
      </c>
      <c r="CK198" s="137" t="str">
        <f t="shared" si="124"/>
        <v/>
      </c>
      <c r="CL198" s="135" t="str">
        <f t="shared" si="125"/>
        <v/>
      </c>
      <c r="CM198" s="136" t="str">
        <f t="shared" si="126"/>
        <v/>
      </c>
      <c r="CN198" s="136" t="str">
        <f t="shared" si="127"/>
        <v/>
      </c>
      <c r="CO198" s="137" t="str">
        <f t="shared" si="128"/>
        <v/>
      </c>
      <c r="CP198" s="120"/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</row>
    <row r="199" spans="1:106" ht="17.399999999999999" thickTop="1" thickBot="1" x14ac:dyDescent="0.45">
      <c r="A199" s="7">
        <v>194</v>
      </c>
      <c r="B199" s="10"/>
      <c r="C199" s="11"/>
      <c r="D199" s="11"/>
      <c r="E199" s="11"/>
      <c r="F199" s="11"/>
      <c r="G199" s="11"/>
      <c r="H199" s="11"/>
      <c r="I199" s="11"/>
      <c r="J199" s="11"/>
      <c r="K199" s="11"/>
      <c r="L199" s="10"/>
      <c r="M199" s="10"/>
      <c r="N199" s="10"/>
      <c r="O199" s="209" t="str">
        <f xml:space="preserve"> IF(ISBLANK(L199),"",VLOOKUP(L199,ComboValue!$E$3:$I$15,5,FALSE))</f>
        <v/>
      </c>
      <c r="P199" s="10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35" t="str">
        <f xml:space="preserve"> IF(ISBLANK(C199),"",VLOOKUP(C199,ComboValue!$B$2:$C$11,2,FALSE) &amp; ",") &amp; IF(ISBLANK(D199),"",VLOOKUP(D199,ComboValue!$B$2:$C$11,2,FALSE) &amp; ",") &amp; IF(ISBLANK(E199),"",VLOOKUP(E199,ComboValue!$B$2:$C$11,2,FALSE) &amp; ",") &amp; IF(ISBLANK(F199),"",VLOOKUP(F199,ComboValue!$B$2:$C$11,2,FALSE) &amp; ",") &amp; IF(ISBLANK(G199),"",VLOOKUP(G199,ComboValue!$B$2:$C$11,2,FALSE) &amp; ",") &amp; IF(ISBLANK(H199),"",VLOOKUP(H199,ComboValue!$B$2:$C$11,2,FALSE) &amp; ",") &amp; IF(ISBLANK(I199),"",VLOOKUP(I199,ComboValue!$B$2:$C$11,2,FALSE) &amp; ",") &amp; IF(ISBLANK(J199),"",VLOOKUP(J199,ComboValue!$B$2:$C$11,2,FALSE) &amp; ",") &amp; IF(ISBLANK(K199),"",VLOOKUP(K199,ComboValue!$B$2:$C$11,2,FALSE) &amp; ",")</f>
        <v/>
      </c>
      <c r="AV199" s="136" t="str">
        <f t="shared" ref="AV199:AV262" si="129">IF(ISNUMBER(SEARCH("04",AU199)),"Gaz_Nl","Tous_Nl")</f>
        <v>Tous_Nl</v>
      </c>
      <c r="AW199" s="136" t="str">
        <f>IF(ISBLANK(L199),"",VLOOKUP(L199,ComboValue!$E$2:$G$15,3,FALSE))</f>
        <v/>
      </c>
      <c r="AX199" s="136" t="str">
        <f>IF(ISBLANK(M199),"",VLOOKUP(M199,ComboValue!$K$2:$L$5,2,FALSE))</f>
        <v/>
      </c>
      <c r="AY199" s="161" t="str">
        <f>IF(ISBLANK(Q199),"",VLOOKUP(Q199,ComboValue!$N$2:$O$68,2,FALSE) &amp; ",") &amp; IF(ISBLANK(R199),"",VLOOKUP(R199,ComboValue!$N$2:$O$68,2,FALSE) &amp; ",") &amp; IF(ISBLANK(S199),"",VLOOKUP(S199,ComboValue!$N$2:$O$68,2,FALSE) &amp; ",") &amp; IF(ISBLANK(T199),"",VLOOKUP(T199,ComboValue!$N$2:$O$68,2,FALSE) &amp; ",") &amp; IF(ISBLANK(U199),"",VLOOKUP(U199,ComboValue!$N$2:$O$68,2,FALSE) &amp; ",") &amp; IF(ISBLANK(V199),"",VLOOKUP(V199,ComboValue!$N$2:$O$68,2,FALSE) &amp; ",") &amp; IF(ISBLANK(W199),"",VLOOKUP(W199,ComboValue!$N$2:$O$68,2,FALSE) &amp; ",") &amp; IF(ISBLANK(X199),"",VLOOKUP(X199,ComboValue!$N$2:$O$68,2,FALSE) &amp; ",") &amp; IF(ISBLANK(Y199),"",VLOOKUP(Y199,ComboValue!$N$2:$O$68,2,FALSE) &amp; ",") &amp; IF(ISBLANK(Z199),"",VLOOKUP(Z199,ComboValue!$N$2:$O$68,2,FALSE) &amp; ",") &amp; IF(ISBLANK(AA199),"",VLOOKUP(AA199,ComboValue!$N$2:$O$68,2,FALSE) &amp; ",") &amp; IF(ISBLANK(AB199),"",VLOOKUP(AB199,ComboValue!$N$2:$O$68,2,FALSE) &amp; ",") &amp; IF(ISBLANK(AC199),"",VLOOKUP(AC199,ComboValue!$N$2:$O$68,2,FALSE) &amp; ",") &amp; IF(ISBLANK(AD199),"",VLOOKUP(AD199,ComboValue!$N$2:$O$68,2,FALSE) &amp; ",") &amp; IF(ISBLANK(AE199),"",VLOOKUP(AE199,ComboValue!$N$2:$O$68,2,FALSE) &amp; ",") &amp; IF(ISBLANK(AF199),"",VLOOKUP(AF199,ComboValue!$N$2:$O$68,2,FALSE) &amp; ",") &amp; IF(ISBLANK(AG199),"",VLOOKUP(AG199,ComboValue!$N$2:$O$68,2,FALSE) &amp; ",") &amp; IF(ISBLANK(AH199),"",VLOOKUP(AH199,ComboValue!$N$2:$O$68,2,FALSE) &amp; ",") &amp; IF(ISBLANK(AI199),"",VLOOKUP(AI199,ComboValue!$N$2:$O$68,2,FALSE) &amp; ",") &amp; IF(ISBLANK(AJ199),"",VLOOKUP(AJ199,ComboValue!$N$2:$O$68,2,FALSE) &amp; ",") &amp; IF(ISBLANK(AK199),"",VLOOKUP(AK199,ComboValue!$N$2:$O$68,2,FALSE) &amp; ",") &amp; IF(ISBLANK(AL199),"",VLOOKUP(AL199,ComboValue!$N$2:$O$68,2,FALSE) &amp; ",") &amp; IF(ISBLANK(AM199),"",VLOOKUP(AM199,ComboValue!$N$2:$O$68,2,FALSE) &amp; ",") &amp; IF(ISBLANK(AN199),"",VLOOKUP(AN199,ComboValue!$N$2:$O$68,2,FALSE) &amp; ",") &amp; IF(ISBLANK(AO199),"",VLOOKUP(AO199,ComboValue!$N$2:$O$68,2,FALSE) &amp; ",") &amp; IF(ISBLANK(AP199),"",VLOOKUP(AP199,ComboValue!$N$2:$O$68,2,FALSE) &amp; ",") &amp; IF(ISBLANK(AQ199),"",VLOOKUP(AQ199,ComboValue!$N$2:$O$68,2,FALSE) &amp; ",") &amp; IF(ISBLANK(AR199),"",VLOOKUP(AR199,ComboValue!$N$2:$O$68,2,FALSE) &amp; ",") &amp; IF(ISBLANK(AS199),"",VLOOKUP(AS199,ComboValue!$N$2:$O$68,2,FALSE) &amp; ",") &amp; IF(ISBLANK(AT199),"",VLOOKUP(AT199,ComboValue!$N$2:$O$68,2,FALSE) &amp; ",")</f>
        <v/>
      </c>
      <c r="AZ199" s="162" t="str">
        <f t="shared" ref="AZ199:AZ262" si="130">IF(AND(ISNUMBER(SEARCH("04",AU199)),NOT(OR("D_01"=AW199,"D_02"=AW199,"D_03"=AW199))),"01,","") &amp; IF(OR(AND("D_01"=AW199,NOT("04"=AX199)),AND("D_02"=AW199,NOT("04"=AX199)),AND("D_03"=AW199,NOT("04"=AX199)),AND("D_04"=AW199,NOT("01"=AX199)),AND("D_05"=AW199,NOT("01"=AX199)),AND("D_06"=AW199,OR("04"=AX199,AX199="")),AND("D_07"=AW199,OR("04"=AX199,AX199="")),AND("D_08"=AW199,NOT("03"=AX199)),AND("D_09"=AW199,NOT("03"=AX199)),AND("D_10"=AW199,NOT("04"=AX199)),AND("D_11"=AW199,NOT("04"=AX199)),AND("D_12"=AW199,NOT("04"=AX199)),AND("D_13"=AW199,NOT("04"=AX199)),AND("D_14"=AW199,NOT("04"=AX199))),"02,","") &amp; IF(AND(OR(ISNUMBER(SEARCH("11",AY199)),ISNUMBER(SEARCH("12",AY199))),NOT("01"=AX199)),"03,","") &amp; IF(AND(ISNUMBER(SEARCH("13",AY199)),NOT("02"=AX199)),"04,","")</f>
        <v/>
      </c>
      <c r="BA199" s="120"/>
      <c r="BB199" s="135" t="str">
        <f t="shared" ref="BB199:BB262" si="131">IF(ISNUMBER(SEARCH("01",AU199)),N199,"")</f>
        <v/>
      </c>
      <c r="BC199" s="136" t="str">
        <f t="shared" ref="BC199:BC262" si="132">IF(ISNUMBER(SEARCH("02",AU199)),N199,"")</f>
        <v/>
      </c>
      <c r="BD199" s="136" t="str">
        <f t="shared" ref="BD199:BD262" si="133">IF(ISNUMBER(SEARCH("03",AU199)),N199,"")</f>
        <v/>
      </c>
      <c r="BE199" s="136" t="str">
        <f t="shared" ref="BE199:BE262" si="134">IF(ISNUMBER(SEARCH("04",AU199)),N199,"")</f>
        <v/>
      </c>
      <c r="BF199" s="136" t="str">
        <f t="shared" ref="BF199:BF262" si="135">IF(ISNUMBER(SEARCH("05",AU199)),N199,"")</f>
        <v/>
      </c>
      <c r="BG199" s="136" t="str">
        <f t="shared" ref="BG199:BG262" si="136">IF(ISNUMBER(SEARCH("06",AU199)),N199,"")</f>
        <v/>
      </c>
      <c r="BH199" s="136" t="str">
        <f t="shared" ref="BH199:BH262" si="137">IF(ISNUMBER(SEARCH("07",AU199)),N199,"")</f>
        <v/>
      </c>
      <c r="BI199" s="136" t="str">
        <f t="shared" ref="BI199:BI262" si="138">IF(ISNUMBER(SEARCH("08",AU199)),N199,"")</f>
        <v/>
      </c>
      <c r="BJ199" s="136" t="str">
        <f t="shared" ref="BJ199:BJ262" si="139">IF(ISNUMBER(SEARCH("09",AU199)),N199,"")</f>
        <v/>
      </c>
      <c r="BK199" s="136" t="str">
        <f t="shared" ref="BK199:BK262" si="140">IF(ISNUMBER(SEARCH("10",AU199)),N199,"")</f>
        <v/>
      </c>
      <c r="BL199" s="136" t="str">
        <f t="shared" ref="BL199:BL262" si="141">IF(AW199="D_01",N199,"")</f>
        <v/>
      </c>
      <c r="BM199" s="136" t="str">
        <f t="shared" ref="BM199:BM262" si="142">IF(AW199="D_02",N199,"")</f>
        <v/>
      </c>
      <c r="BN199" s="136" t="str">
        <f t="shared" ref="BN199:BN262" si="143">IF(AW199="D_03",N199,"")</f>
        <v/>
      </c>
      <c r="BO199" s="136" t="str">
        <f t="shared" ref="BO199:BO262" si="144">IF(AND(OR(AW199="D_04",AW199="D_06"),AX199="01"),N199,"")</f>
        <v/>
      </c>
      <c r="BP199" s="136" t="str">
        <f t="shared" ref="BP199:BP262" si="145">IF(AND(OR(AW199="D_05",AW199="D_07"),AX199="01"),N199,"")</f>
        <v/>
      </c>
      <c r="BQ199" s="136" t="str">
        <f t="shared" ref="BQ199:BQ262" si="146">IF(AND(AW199="D_06",AX199="02"),N199,"")</f>
        <v/>
      </c>
      <c r="BR199" s="136" t="str">
        <f t="shared" ref="BR199:BR262" si="147">IF(AND(AW199="D_07",AX199="02"),N199,"")</f>
        <v/>
      </c>
      <c r="BS199" s="136" t="str">
        <f t="shared" ref="BS199:BS262" si="148">IF(AND(OR(AW199="D_06",AW199="D_08"),AX199="03"),N199,"")</f>
        <v/>
      </c>
      <c r="BT199" s="136" t="str">
        <f t="shared" ref="BT199:BT262" si="149">IF(AND(OR(AW199="D_07",AW199="D_09"),AX199="03"),N199,"")</f>
        <v/>
      </c>
      <c r="BU199" s="136" t="str">
        <f t="shared" ref="BU199:BU262" si="150">IF(AW199="D_10",N199,"")</f>
        <v/>
      </c>
      <c r="BV199" s="136" t="str">
        <f t="shared" ref="BV199:BV262" si="151">IF(AW199="D_11",N199,"")</f>
        <v/>
      </c>
      <c r="BW199" s="136" t="str">
        <f t="shared" ref="BW199:BW262" si="152">IF(AW199="D_12",N199,"")</f>
        <v/>
      </c>
      <c r="BX199" s="136" t="str">
        <f t="shared" ref="BX199:BX262" si="153">IF(AW199="D_13",N199,"")</f>
        <v/>
      </c>
      <c r="BY199" s="136" t="str">
        <f t="shared" ref="BY199:BY262" si="154">IF(AND(AW199="D_14",OR(ISNUMBER(SEARCH("34",AY199)),ISNUMBER(SEARCH("35",AY199)),ISNUMBER(SEARCH("38",AY199)),ISNUMBER(SEARCH("40",AY199)),ISNUMBER(SEARCH("41",AY199)),ISNUMBER(SEARCH("42",AY199)),ISNUMBER(SEARCH("43",AY199)),ISNUMBER(SEARCH("46",AY199)),ISNUMBER(SEARCH("47",AY199)),ISNUMBER(SEARCH("48",AY199)),ISNUMBER(SEARCH("53",AY199)),ISNUMBER(SEARCH("55",AY199)),ISNUMBER(SEARCH("58",AY199)))),N199-IF(ISNUMBER(BZ199),BZ199,0),"")</f>
        <v/>
      </c>
      <c r="BZ199" s="136" t="str">
        <f t="shared" ref="BZ199:BZ262" si="155">IF(AND(AW199="D_14",OR(ISNUMBER(SEARCH("01",AY199)),ISNUMBER(SEARCH("02",AY199)),ISNUMBER(SEARCH("03",AY199)),ISNUMBER(SEARCH("04",AY199)),ISNUMBER(SEARCH("05",AY199)),ISNUMBER(SEARCH("06",AY199)),ISNUMBER(SEARCH("07",AY199)),ISNUMBER(SEARCH("08",AY199)),ISNUMBER(SEARCH("09",AY199)),ISNUMBER(SEARCH("10",AY199)),ISNUMBER(SEARCH("11",AY199)),ISNUMBER(SEARCH("12",AY199)),ISNUMBER(SEARCH("13",AY199)),ISNUMBER(SEARCH("14",AY199)),ISNUMBER(SEARCH("15",AY199)),ISNUMBER(SEARCH("16",AY199)),ISNUMBER(SEARCH("17",AY199)),ISNUMBER(SEARCH("18",AY199)),ISNUMBER(SEARCH("19",AY199)),ISNUMBER(SEARCH("20",AY199)),ISNUMBER(SEARCH("21",AY199)),ISNUMBER(SEARCH("22",AY199)),ISNUMBER(SEARCH("23",AY199)),ISNUMBER(SEARCH("24",AY199)),ISNUMBER(SEARCH("25",AY199)),ISNUMBER(SEARCH("26",AY199)),ISNUMBER(SEARCH("27",AY199)),ISNUMBER(SEARCH("28",AY199)),ISNUMBER(SEARCH("29",AY199)),ISNUMBER(SEARCH("30",AY199)),ISNUMBER(SEARCH("31",AY199)),ISNUMBER(SEARCH("32",AY199)),ISNUMBER(SEARCH("33",AY199)),ISNUMBER(SEARCH("36",AY199)),ISNUMBER(SEARCH("37",AY199)),ISNUMBER(SEARCH("39",AY199)),ISNUMBER(SEARCH("44",AY199)),ISNUMBER(SEARCH("45",AY199)),ISNUMBER(SEARCH("49",AY199)),ISNUMBER(SEARCH("50",AY199)),ISNUMBER(SEARCH("51",AY199)),ISNUMBER(SEARCH("52",AY199)),ISNUMBER(SEARCH("54",AY199)),ISNUMBER(SEARCH("56",AY199)),ISNUMBER(SEARCH("57",AY199)),ISNUMBER(SEARCH("59",AY199)),ISNUMBER(SEARCH("60",AY199)),ISNUMBER(SEARCH("61",AY199)),ISNUMBER(SEARCH("62",AY199)),ISNUMBER(SEARCH("63",AY199)),ISNUMBER(SEARCH("64",AY199)),ISNUMBER(SEARCH("65",AY199)),ISNUMBER(SEARCH("66",AY199)))),N199,"")</f>
        <v/>
      </c>
      <c r="CA199" s="137" t="str">
        <f t="shared" ref="CA199:CA262" si="156">IF(OR(ISNUMBER(SEARCH("44",AY199)),ISNUMBER(SEARCH("45",AY199)),ISNUMBER(SEARCH("46",AY199)),ISNUMBER(SEARCH("47",AY199)),ISNUMBER(SEARCH("50",AY199)),ISNUMBER(SEARCH("51",AY199)),ISNUMBER(SEARCH("52",AY199)),ISNUMBER(SEARCH("53",AY199)),ISNUMBER(SEARCH("54",AY199)),ISNUMBER(SEARCH("55",AY199)),ISNUMBER(SEARCH("56",AY199)),ISNUMBER(SEARCH("57",AY199)),ISNUMBER(SEARCH("59",AY199))),A199 &amp; ",","")</f>
        <v/>
      </c>
      <c r="CB199" s="135" t="str">
        <f t="shared" ref="CB199:CB262" si="157">IF(ISNUMBER(SEARCH("01",AU199)),A199 &amp; ",","")</f>
        <v/>
      </c>
      <c r="CC199" s="136" t="str">
        <f t="shared" ref="CC199:CC262" si="158">IF(ISNUMBER(SEARCH("02",AU199)),A199 &amp; ",","")</f>
        <v/>
      </c>
      <c r="CD199" s="136" t="str">
        <f t="shared" ref="CD199:CD262" si="159">IF(ISNUMBER(SEARCH("03",AU199)),A199 &amp; ",","")</f>
        <v/>
      </c>
      <c r="CE199" s="136" t="str">
        <f t="shared" ref="CE199:CE262" si="160">IF(ISNUMBER(SEARCH("04",AU199)),A199 &amp; ",","")</f>
        <v/>
      </c>
      <c r="CF199" s="136" t="str">
        <f t="shared" ref="CF199:CF262" si="161">IF(ISNUMBER(SEARCH("05",AU199)),A199 &amp; ",","")</f>
        <v/>
      </c>
      <c r="CG199" s="136" t="str">
        <f t="shared" ref="CG199:CG262" si="162">IF(ISNUMBER(SEARCH("06",AU199)),A199 &amp; ",","")</f>
        <v/>
      </c>
      <c r="CH199" s="136" t="str">
        <f t="shared" ref="CH199:CH262" si="163">IF(ISNUMBER(SEARCH("07",AU199)),A199 &amp; ",","")</f>
        <v/>
      </c>
      <c r="CI199" s="136" t="str">
        <f t="shared" ref="CI199:CI262" si="164">IF(ISNUMBER(SEARCH("08",AU199)),A199 &amp; ",","")</f>
        <v/>
      </c>
      <c r="CJ199" s="136" t="str">
        <f t="shared" ref="CJ199:CJ262" si="165">IF(ISNUMBER(SEARCH("09",AU199)),A199 &amp; ",","")</f>
        <v/>
      </c>
      <c r="CK199" s="137" t="str">
        <f t="shared" ref="CK199:CK262" si="166">IF(ISNUMBER(SEARCH("10",AU199)),A199 &amp; ",","")</f>
        <v/>
      </c>
      <c r="CL199" s="135" t="str">
        <f t="shared" si="125"/>
        <v/>
      </c>
      <c r="CM199" s="136" t="str">
        <f t="shared" si="126"/>
        <v/>
      </c>
      <c r="CN199" s="136" t="str">
        <f t="shared" si="127"/>
        <v/>
      </c>
      <c r="CO199" s="137" t="str">
        <f t="shared" si="128"/>
        <v/>
      </c>
      <c r="CP199" s="120"/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</row>
    <row r="200" spans="1:106" ht="17.399999999999999" thickTop="1" thickBot="1" x14ac:dyDescent="0.45">
      <c r="A200" s="7">
        <v>195</v>
      </c>
      <c r="B200" s="10"/>
      <c r="C200" s="11"/>
      <c r="D200" s="11"/>
      <c r="E200" s="11"/>
      <c r="F200" s="11"/>
      <c r="G200" s="11"/>
      <c r="H200" s="11"/>
      <c r="I200" s="11"/>
      <c r="J200" s="11"/>
      <c r="K200" s="11"/>
      <c r="L200" s="10"/>
      <c r="M200" s="10"/>
      <c r="N200" s="10"/>
      <c r="O200" s="209" t="str">
        <f xml:space="preserve"> IF(ISBLANK(L200),"",VLOOKUP(L200,ComboValue!$E$3:$I$15,5,FALSE))</f>
        <v/>
      </c>
      <c r="P200" s="10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35" t="str">
        <f xml:space="preserve"> IF(ISBLANK(C200),"",VLOOKUP(C200,ComboValue!$B$2:$C$11,2,FALSE) &amp; ",") &amp; IF(ISBLANK(D200),"",VLOOKUP(D200,ComboValue!$B$2:$C$11,2,FALSE) &amp; ",") &amp; IF(ISBLANK(E200),"",VLOOKUP(E200,ComboValue!$B$2:$C$11,2,FALSE) &amp; ",") &amp; IF(ISBLANK(F200),"",VLOOKUP(F200,ComboValue!$B$2:$C$11,2,FALSE) &amp; ",") &amp; IF(ISBLANK(G200),"",VLOOKUP(G200,ComboValue!$B$2:$C$11,2,FALSE) &amp; ",") &amp; IF(ISBLANK(H200),"",VLOOKUP(H200,ComboValue!$B$2:$C$11,2,FALSE) &amp; ",") &amp; IF(ISBLANK(I200),"",VLOOKUP(I200,ComboValue!$B$2:$C$11,2,FALSE) &amp; ",") &amp; IF(ISBLANK(J200),"",VLOOKUP(J200,ComboValue!$B$2:$C$11,2,FALSE) &amp; ",") &amp; IF(ISBLANK(K200),"",VLOOKUP(K200,ComboValue!$B$2:$C$11,2,FALSE) &amp; ",")</f>
        <v/>
      </c>
      <c r="AV200" s="136" t="str">
        <f t="shared" si="129"/>
        <v>Tous_Nl</v>
      </c>
      <c r="AW200" s="136" t="str">
        <f>IF(ISBLANK(L200),"",VLOOKUP(L200,ComboValue!$E$2:$G$15,3,FALSE))</f>
        <v/>
      </c>
      <c r="AX200" s="136" t="str">
        <f>IF(ISBLANK(M200),"",VLOOKUP(M200,ComboValue!$K$2:$L$5,2,FALSE))</f>
        <v/>
      </c>
      <c r="AY200" s="161" t="str">
        <f>IF(ISBLANK(Q200),"",VLOOKUP(Q200,ComboValue!$N$2:$O$68,2,FALSE) &amp; ",") &amp; IF(ISBLANK(R200),"",VLOOKUP(R200,ComboValue!$N$2:$O$68,2,FALSE) &amp; ",") &amp; IF(ISBLANK(S200),"",VLOOKUP(S200,ComboValue!$N$2:$O$68,2,FALSE) &amp; ",") &amp; IF(ISBLANK(T200),"",VLOOKUP(T200,ComboValue!$N$2:$O$68,2,FALSE) &amp; ",") &amp; IF(ISBLANK(U200),"",VLOOKUP(U200,ComboValue!$N$2:$O$68,2,FALSE) &amp; ",") &amp; IF(ISBLANK(V200),"",VLOOKUP(V200,ComboValue!$N$2:$O$68,2,FALSE) &amp; ",") &amp; IF(ISBLANK(W200),"",VLOOKUP(W200,ComboValue!$N$2:$O$68,2,FALSE) &amp; ",") &amp; IF(ISBLANK(X200),"",VLOOKUP(X200,ComboValue!$N$2:$O$68,2,FALSE) &amp; ",") &amp; IF(ISBLANK(Y200),"",VLOOKUP(Y200,ComboValue!$N$2:$O$68,2,FALSE) &amp; ",") &amp; IF(ISBLANK(Z200),"",VLOOKUP(Z200,ComboValue!$N$2:$O$68,2,FALSE) &amp; ",") &amp; IF(ISBLANK(AA200),"",VLOOKUP(AA200,ComboValue!$N$2:$O$68,2,FALSE) &amp; ",") &amp; IF(ISBLANK(AB200),"",VLOOKUP(AB200,ComboValue!$N$2:$O$68,2,FALSE) &amp; ",") &amp; IF(ISBLANK(AC200),"",VLOOKUP(AC200,ComboValue!$N$2:$O$68,2,FALSE) &amp; ",") &amp; IF(ISBLANK(AD200),"",VLOOKUP(AD200,ComboValue!$N$2:$O$68,2,FALSE) &amp; ",") &amp; IF(ISBLANK(AE200),"",VLOOKUP(AE200,ComboValue!$N$2:$O$68,2,FALSE) &amp; ",") &amp; IF(ISBLANK(AF200),"",VLOOKUP(AF200,ComboValue!$N$2:$O$68,2,FALSE) &amp; ",") &amp; IF(ISBLANK(AG200),"",VLOOKUP(AG200,ComboValue!$N$2:$O$68,2,FALSE) &amp; ",") &amp; IF(ISBLANK(AH200),"",VLOOKUP(AH200,ComboValue!$N$2:$O$68,2,FALSE) &amp; ",") &amp; IF(ISBLANK(AI200),"",VLOOKUP(AI200,ComboValue!$N$2:$O$68,2,FALSE) &amp; ",") &amp; IF(ISBLANK(AJ200),"",VLOOKUP(AJ200,ComboValue!$N$2:$O$68,2,FALSE) &amp; ",") &amp; IF(ISBLANK(AK200),"",VLOOKUP(AK200,ComboValue!$N$2:$O$68,2,FALSE) &amp; ",") &amp; IF(ISBLANK(AL200),"",VLOOKUP(AL200,ComboValue!$N$2:$O$68,2,FALSE) &amp; ",") &amp; IF(ISBLANK(AM200),"",VLOOKUP(AM200,ComboValue!$N$2:$O$68,2,FALSE) &amp; ",") &amp; IF(ISBLANK(AN200),"",VLOOKUP(AN200,ComboValue!$N$2:$O$68,2,FALSE) &amp; ",") &amp; IF(ISBLANK(AO200),"",VLOOKUP(AO200,ComboValue!$N$2:$O$68,2,FALSE) &amp; ",") &amp; IF(ISBLANK(AP200),"",VLOOKUP(AP200,ComboValue!$N$2:$O$68,2,FALSE) &amp; ",") &amp; IF(ISBLANK(AQ200),"",VLOOKUP(AQ200,ComboValue!$N$2:$O$68,2,FALSE) &amp; ",") &amp; IF(ISBLANK(AR200),"",VLOOKUP(AR200,ComboValue!$N$2:$O$68,2,FALSE) &amp; ",") &amp; IF(ISBLANK(AS200),"",VLOOKUP(AS200,ComboValue!$N$2:$O$68,2,FALSE) &amp; ",") &amp; IF(ISBLANK(AT200),"",VLOOKUP(AT200,ComboValue!$N$2:$O$68,2,FALSE) &amp; ",")</f>
        <v/>
      </c>
      <c r="AZ200" s="162" t="str">
        <f t="shared" si="130"/>
        <v/>
      </c>
      <c r="BA200" s="120"/>
      <c r="BB200" s="135" t="str">
        <f t="shared" si="131"/>
        <v/>
      </c>
      <c r="BC200" s="136" t="str">
        <f t="shared" si="132"/>
        <v/>
      </c>
      <c r="BD200" s="136" t="str">
        <f t="shared" si="133"/>
        <v/>
      </c>
      <c r="BE200" s="136" t="str">
        <f t="shared" si="134"/>
        <v/>
      </c>
      <c r="BF200" s="136" t="str">
        <f t="shared" si="135"/>
        <v/>
      </c>
      <c r="BG200" s="136" t="str">
        <f t="shared" si="136"/>
        <v/>
      </c>
      <c r="BH200" s="136" t="str">
        <f t="shared" si="137"/>
        <v/>
      </c>
      <c r="BI200" s="136" t="str">
        <f t="shared" si="138"/>
        <v/>
      </c>
      <c r="BJ200" s="136" t="str">
        <f t="shared" si="139"/>
        <v/>
      </c>
      <c r="BK200" s="136" t="str">
        <f t="shared" si="140"/>
        <v/>
      </c>
      <c r="BL200" s="136" t="str">
        <f t="shared" si="141"/>
        <v/>
      </c>
      <c r="BM200" s="136" t="str">
        <f t="shared" si="142"/>
        <v/>
      </c>
      <c r="BN200" s="136" t="str">
        <f t="shared" si="143"/>
        <v/>
      </c>
      <c r="BO200" s="136" t="str">
        <f t="shared" si="144"/>
        <v/>
      </c>
      <c r="BP200" s="136" t="str">
        <f t="shared" si="145"/>
        <v/>
      </c>
      <c r="BQ200" s="136" t="str">
        <f t="shared" si="146"/>
        <v/>
      </c>
      <c r="BR200" s="136" t="str">
        <f t="shared" si="147"/>
        <v/>
      </c>
      <c r="BS200" s="136" t="str">
        <f t="shared" si="148"/>
        <v/>
      </c>
      <c r="BT200" s="136" t="str">
        <f t="shared" si="149"/>
        <v/>
      </c>
      <c r="BU200" s="136" t="str">
        <f t="shared" si="150"/>
        <v/>
      </c>
      <c r="BV200" s="136" t="str">
        <f t="shared" si="151"/>
        <v/>
      </c>
      <c r="BW200" s="136" t="str">
        <f t="shared" si="152"/>
        <v/>
      </c>
      <c r="BX200" s="136" t="str">
        <f t="shared" si="153"/>
        <v/>
      </c>
      <c r="BY200" s="136" t="str">
        <f t="shared" si="154"/>
        <v/>
      </c>
      <c r="BZ200" s="136" t="str">
        <f t="shared" si="155"/>
        <v/>
      </c>
      <c r="CA200" s="137" t="str">
        <f t="shared" si="156"/>
        <v/>
      </c>
      <c r="CB200" s="135" t="str">
        <f t="shared" si="157"/>
        <v/>
      </c>
      <c r="CC200" s="136" t="str">
        <f t="shared" si="158"/>
        <v/>
      </c>
      <c r="CD200" s="136" t="str">
        <f t="shared" si="159"/>
        <v/>
      </c>
      <c r="CE200" s="136" t="str">
        <f t="shared" si="160"/>
        <v/>
      </c>
      <c r="CF200" s="136" t="str">
        <f t="shared" si="161"/>
        <v/>
      </c>
      <c r="CG200" s="136" t="str">
        <f t="shared" si="162"/>
        <v/>
      </c>
      <c r="CH200" s="136" t="str">
        <f t="shared" si="163"/>
        <v/>
      </c>
      <c r="CI200" s="136" t="str">
        <f t="shared" si="164"/>
        <v/>
      </c>
      <c r="CJ200" s="136" t="str">
        <f t="shared" si="165"/>
        <v/>
      </c>
      <c r="CK200" s="137" t="str">
        <f t="shared" si="166"/>
        <v/>
      </c>
      <c r="CL200" s="135" t="str">
        <f t="shared" ref="CL200:CL263" si="167">IF(ISNUMBER(SEARCH("01",AZ200)),A200 &amp; ",","")</f>
        <v/>
      </c>
      <c r="CM200" s="136" t="str">
        <f t="shared" ref="CM200:CM263" si="168">IF(ISNUMBER(SEARCH("02",AZ200)),A200 &amp; ",","")</f>
        <v/>
      </c>
      <c r="CN200" s="136" t="str">
        <f t="shared" ref="CN200:CN263" si="169">IF(ISNUMBER(SEARCH("03",AZ200)),A200 &amp; ",","")</f>
        <v/>
      </c>
      <c r="CO200" s="137" t="str">
        <f t="shared" ref="CO200:CO263" si="170">IF(ISNUMBER(SEARCH("04",AZ200)),A200 &amp; ",","")</f>
        <v/>
      </c>
      <c r="CP200" s="120"/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</row>
    <row r="201" spans="1:106" ht="17.399999999999999" thickTop="1" thickBot="1" x14ac:dyDescent="0.45">
      <c r="A201" s="7">
        <v>196</v>
      </c>
      <c r="B201" s="10"/>
      <c r="C201" s="11"/>
      <c r="D201" s="11"/>
      <c r="E201" s="11"/>
      <c r="F201" s="11"/>
      <c r="G201" s="11"/>
      <c r="H201" s="11"/>
      <c r="I201" s="11"/>
      <c r="J201" s="11"/>
      <c r="K201" s="11"/>
      <c r="L201" s="10"/>
      <c r="M201" s="10"/>
      <c r="N201" s="10"/>
      <c r="O201" s="209" t="str">
        <f xml:space="preserve"> IF(ISBLANK(L201),"",VLOOKUP(L201,ComboValue!$E$3:$I$15,5,FALSE))</f>
        <v/>
      </c>
      <c r="P201" s="10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35" t="str">
        <f xml:space="preserve"> IF(ISBLANK(C201),"",VLOOKUP(C201,ComboValue!$B$2:$C$11,2,FALSE) &amp; ",") &amp; IF(ISBLANK(D201),"",VLOOKUP(D201,ComboValue!$B$2:$C$11,2,FALSE) &amp; ",") &amp; IF(ISBLANK(E201),"",VLOOKUP(E201,ComboValue!$B$2:$C$11,2,FALSE) &amp; ",") &amp; IF(ISBLANK(F201),"",VLOOKUP(F201,ComboValue!$B$2:$C$11,2,FALSE) &amp; ",") &amp; IF(ISBLANK(G201),"",VLOOKUP(G201,ComboValue!$B$2:$C$11,2,FALSE) &amp; ",") &amp; IF(ISBLANK(H201),"",VLOOKUP(H201,ComboValue!$B$2:$C$11,2,FALSE) &amp; ",") &amp; IF(ISBLANK(I201),"",VLOOKUP(I201,ComboValue!$B$2:$C$11,2,FALSE) &amp; ",") &amp; IF(ISBLANK(J201),"",VLOOKUP(J201,ComboValue!$B$2:$C$11,2,FALSE) &amp; ",") &amp; IF(ISBLANK(K201),"",VLOOKUP(K201,ComboValue!$B$2:$C$11,2,FALSE) &amp; ",")</f>
        <v/>
      </c>
      <c r="AV201" s="136" t="str">
        <f t="shared" si="129"/>
        <v>Tous_Nl</v>
      </c>
      <c r="AW201" s="136" t="str">
        <f>IF(ISBLANK(L201),"",VLOOKUP(L201,ComboValue!$E$2:$G$15,3,FALSE))</f>
        <v/>
      </c>
      <c r="AX201" s="136" t="str">
        <f>IF(ISBLANK(M201),"",VLOOKUP(M201,ComboValue!$K$2:$L$5,2,FALSE))</f>
        <v/>
      </c>
      <c r="AY201" s="161" t="str">
        <f>IF(ISBLANK(Q201),"",VLOOKUP(Q201,ComboValue!$N$2:$O$68,2,FALSE) &amp; ",") &amp; IF(ISBLANK(R201),"",VLOOKUP(R201,ComboValue!$N$2:$O$68,2,FALSE) &amp; ",") &amp; IF(ISBLANK(S201),"",VLOOKUP(S201,ComboValue!$N$2:$O$68,2,FALSE) &amp; ",") &amp; IF(ISBLANK(T201),"",VLOOKUP(T201,ComboValue!$N$2:$O$68,2,FALSE) &amp; ",") &amp; IF(ISBLANK(U201),"",VLOOKUP(U201,ComboValue!$N$2:$O$68,2,FALSE) &amp; ",") &amp; IF(ISBLANK(V201),"",VLOOKUP(V201,ComboValue!$N$2:$O$68,2,FALSE) &amp; ",") &amp; IF(ISBLANK(W201),"",VLOOKUP(W201,ComboValue!$N$2:$O$68,2,FALSE) &amp; ",") &amp; IF(ISBLANK(X201),"",VLOOKUP(X201,ComboValue!$N$2:$O$68,2,FALSE) &amp; ",") &amp; IF(ISBLANK(Y201),"",VLOOKUP(Y201,ComboValue!$N$2:$O$68,2,FALSE) &amp; ",") &amp; IF(ISBLANK(Z201),"",VLOOKUP(Z201,ComboValue!$N$2:$O$68,2,FALSE) &amp; ",") &amp; IF(ISBLANK(AA201),"",VLOOKUP(AA201,ComboValue!$N$2:$O$68,2,FALSE) &amp; ",") &amp; IF(ISBLANK(AB201),"",VLOOKUP(AB201,ComboValue!$N$2:$O$68,2,FALSE) &amp; ",") &amp; IF(ISBLANK(AC201),"",VLOOKUP(AC201,ComboValue!$N$2:$O$68,2,FALSE) &amp; ",") &amp; IF(ISBLANK(AD201),"",VLOOKUP(AD201,ComboValue!$N$2:$O$68,2,FALSE) &amp; ",") &amp; IF(ISBLANK(AE201),"",VLOOKUP(AE201,ComboValue!$N$2:$O$68,2,FALSE) &amp; ",") &amp; IF(ISBLANK(AF201),"",VLOOKUP(AF201,ComboValue!$N$2:$O$68,2,FALSE) &amp; ",") &amp; IF(ISBLANK(AG201),"",VLOOKUP(AG201,ComboValue!$N$2:$O$68,2,FALSE) &amp; ",") &amp; IF(ISBLANK(AH201),"",VLOOKUP(AH201,ComboValue!$N$2:$O$68,2,FALSE) &amp; ",") &amp; IF(ISBLANK(AI201),"",VLOOKUP(AI201,ComboValue!$N$2:$O$68,2,FALSE) &amp; ",") &amp; IF(ISBLANK(AJ201),"",VLOOKUP(AJ201,ComboValue!$N$2:$O$68,2,FALSE) &amp; ",") &amp; IF(ISBLANK(AK201),"",VLOOKUP(AK201,ComboValue!$N$2:$O$68,2,FALSE) &amp; ",") &amp; IF(ISBLANK(AL201),"",VLOOKUP(AL201,ComboValue!$N$2:$O$68,2,FALSE) &amp; ",") &amp; IF(ISBLANK(AM201),"",VLOOKUP(AM201,ComboValue!$N$2:$O$68,2,FALSE) &amp; ",") &amp; IF(ISBLANK(AN201),"",VLOOKUP(AN201,ComboValue!$N$2:$O$68,2,FALSE) &amp; ",") &amp; IF(ISBLANK(AO201),"",VLOOKUP(AO201,ComboValue!$N$2:$O$68,2,FALSE) &amp; ",") &amp; IF(ISBLANK(AP201),"",VLOOKUP(AP201,ComboValue!$N$2:$O$68,2,FALSE) &amp; ",") &amp; IF(ISBLANK(AQ201),"",VLOOKUP(AQ201,ComboValue!$N$2:$O$68,2,FALSE) &amp; ",") &amp; IF(ISBLANK(AR201),"",VLOOKUP(AR201,ComboValue!$N$2:$O$68,2,FALSE) &amp; ",") &amp; IF(ISBLANK(AS201),"",VLOOKUP(AS201,ComboValue!$N$2:$O$68,2,FALSE) &amp; ",") &amp; IF(ISBLANK(AT201),"",VLOOKUP(AT201,ComboValue!$N$2:$O$68,2,FALSE) &amp; ",")</f>
        <v/>
      </c>
      <c r="AZ201" s="162" t="str">
        <f t="shared" si="130"/>
        <v/>
      </c>
      <c r="BA201" s="120"/>
      <c r="BB201" s="135" t="str">
        <f t="shared" si="131"/>
        <v/>
      </c>
      <c r="BC201" s="136" t="str">
        <f t="shared" si="132"/>
        <v/>
      </c>
      <c r="BD201" s="136" t="str">
        <f t="shared" si="133"/>
        <v/>
      </c>
      <c r="BE201" s="136" t="str">
        <f t="shared" si="134"/>
        <v/>
      </c>
      <c r="BF201" s="136" t="str">
        <f t="shared" si="135"/>
        <v/>
      </c>
      <c r="BG201" s="136" t="str">
        <f t="shared" si="136"/>
        <v/>
      </c>
      <c r="BH201" s="136" t="str">
        <f t="shared" si="137"/>
        <v/>
      </c>
      <c r="BI201" s="136" t="str">
        <f t="shared" si="138"/>
        <v/>
      </c>
      <c r="BJ201" s="136" t="str">
        <f t="shared" si="139"/>
        <v/>
      </c>
      <c r="BK201" s="136" t="str">
        <f t="shared" si="140"/>
        <v/>
      </c>
      <c r="BL201" s="136" t="str">
        <f t="shared" si="141"/>
        <v/>
      </c>
      <c r="BM201" s="136" t="str">
        <f t="shared" si="142"/>
        <v/>
      </c>
      <c r="BN201" s="136" t="str">
        <f t="shared" si="143"/>
        <v/>
      </c>
      <c r="BO201" s="136" t="str">
        <f t="shared" si="144"/>
        <v/>
      </c>
      <c r="BP201" s="136" t="str">
        <f t="shared" si="145"/>
        <v/>
      </c>
      <c r="BQ201" s="136" t="str">
        <f t="shared" si="146"/>
        <v/>
      </c>
      <c r="BR201" s="136" t="str">
        <f t="shared" si="147"/>
        <v/>
      </c>
      <c r="BS201" s="136" t="str">
        <f t="shared" si="148"/>
        <v/>
      </c>
      <c r="BT201" s="136" t="str">
        <f t="shared" si="149"/>
        <v/>
      </c>
      <c r="BU201" s="136" t="str">
        <f t="shared" si="150"/>
        <v/>
      </c>
      <c r="BV201" s="136" t="str">
        <f t="shared" si="151"/>
        <v/>
      </c>
      <c r="BW201" s="136" t="str">
        <f t="shared" si="152"/>
        <v/>
      </c>
      <c r="BX201" s="136" t="str">
        <f t="shared" si="153"/>
        <v/>
      </c>
      <c r="BY201" s="136" t="str">
        <f t="shared" si="154"/>
        <v/>
      </c>
      <c r="BZ201" s="136" t="str">
        <f t="shared" si="155"/>
        <v/>
      </c>
      <c r="CA201" s="137" t="str">
        <f t="shared" si="156"/>
        <v/>
      </c>
      <c r="CB201" s="135" t="str">
        <f t="shared" si="157"/>
        <v/>
      </c>
      <c r="CC201" s="136" t="str">
        <f t="shared" si="158"/>
        <v/>
      </c>
      <c r="CD201" s="136" t="str">
        <f t="shared" si="159"/>
        <v/>
      </c>
      <c r="CE201" s="136" t="str">
        <f t="shared" si="160"/>
        <v/>
      </c>
      <c r="CF201" s="136" t="str">
        <f t="shared" si="161"/>
        <v/>
      </c>
      <c r="CG201" s="136" t="str">
        <f t="shared" si="162"/>
        <v/>
      </c>
      <c r="CH201" s="136" t="str">
        <f t="shared" si="163"/>
        <v/>
      </c>
      <c r="CI201" s="136" t="str">
        <f t="shared" si="164"/>
        <v/>
      </c>
      <c r="CJ201" s="136" t="str">
        <f t="shared" si="165"/>
        <v/>
      </c>
      <c r="CK201" s="137" t="str">
        <f t="shared" si="166"/>
        <v/>
      </c>
      <c r="CL201" s="135" t="str">
        <f t="shared" si="167"/>
        <v/>
      </c>
      <c r="CM201" s="136" t="str">
        <f t="shared" si="168"/>
        <v/>
      </c>
      <c r="CN201" s="136" t="str">
        <f t="shared" si="169"/>
        <v/>
      </c>
      <c r="CO201" s="137" t="str">
        <f t="shared" si="170"/>
        <v/>
      </c>
      <c r="CP201" s="120"/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</row>
    <row r="202" spans="1:106" ht="17.399999999999999" thickTop="1" thickBot="1" x14ac:dyDescent="0.45">
      <c r="A202" s="7">
        <v>197</v>
      </c>
      <c r="B202" s="10"/>
      <c r="C202" s="11"/>
      <c r="D202" s="11"/>
      <c r="E202" s="11"/>
      <c r="F202" s="11"/>
      <c r="G202" s="11"/>
      <c r="H202" s="11"/>
      <c r="I202" s="11"/>
      <c r="J202" s="11"/>
      <c r="K202" s="11"/>
      <c r="L202" s="10"/>
      <c r="M202" s="10"/>
      <c r="N202" s="10"/>
      <c r="O202" s="209" t="str">
        <f xml:space="preserve"> IF(ISBLANK(L202),"",VLOOKUP(L202,ComboValue!$E$3:$I$15,5,FALSE))</f>
        <v/>
      </c>
      <c r="P202" s="10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35" t="str">
        <f xml:space="preserve"> IF(ISBLANK(C202),"",VLOOKUP(C202,ComboValue!$B$2:$C$11,2,FALSE) &amp; ",") &amp; IF(ISBLANK(D202),"",VLOOKUP(D202,ComboValue!$B$2:$C$11,2,FALSE) &amp; ",") &amp; IF(ISBLANK(E202),"",VLOOKUP(E202,ComboValue!$B$2:$C$11,2,FALSE) &amp; ",") &amp; IF(ISBLANK(F202),"",VLOOKUP(F202,ComboValue!$B$2:$C$11,2,FALSE) &amp; ",") &amp; IF(ISBLANK(G202),"",VLOOKUP(G202,ComboValue!$B$2:$C$11,2,FALSE) &amp; ",") &amp; IF(ISBLANK(H202),"",VLOOKUP(H202,ComboValue!$B$2:$C$11,2,FALSE) &amp; ",") &amp; IF(ISBLANK(I202),"",VLOOKUP(I202,ComboValue!$B$2:$C$11,2,FALSE) &amp; ",") &amp; IF(ISBLANK(J202),"",VLOOKUP(J202,ComboValue!$B$2:$C$11,2,FALSE) &amp; ",") &amp; IF(ISBLANK(K202),"",VLOOKUP(K202,ComboValue!$B$2:$C$11,2,FALSE) &amp; ",")</f>
        <v/>
      </c>
      <c r="AV202" s="136" t="str">
        <f t="shared" si="129"/>
        <v>Tous_Nl</v>
      </c>
      <c r="AW202" s="136" t="str">
        <f>IF(ISBLANK(L202),"",VLOOKUP(L202,ComboValue!$E$2:$G$15,3,FALSE))</f>
        <v/>
      </c>
      <c r="AX202" s="136" t="str">
        <f>IF(ISBLANK(M202),"",VLOOKUP(M202,ComboValue!$K$2:$L$5,2,FALSE))</f>
        <v/>
      </c>
      <c r="AY202" s="161" t="str">
        <f>IF(ISBLANK(Q202),"",VLOOKUP(Q202,ComboValue!$N$2:$O$68,2,FALSE) &amp; ",") &amp; IF(ISBLANK(R202),"",VLOOKUP(R202,ComboValue!$N$2:$O$68,2,FALSE) &amp; ",") &amp; IF(ISBLANK(S202),"",VLOOKUP(S202,ComboValue!$N$2:$O$68,2,FALSE) &amp; ",") &amp; IF(ISBLANK(T202),"",VLOOKUP(T202,ComboValue!$N$2:$O$68,2,FALSE) &amp; ",") &amp; IF(ISBLANK(U202),"",VLOOKUP(U202,ComboValue!$N$2:$O$68,2,FALSE) &amp; ",") &amp; IF(ISBLANK(V202),"",VLOOKUP(V202,ComboValue!$N$2:$O$68,2,FALSE) &amp; ",") &amp; IF(ISBLANK(W202),"",VLOOKUP(W202,ComboValue!$N$2:$O$68,2,FALSE) &amp; ",") &amp; IF(ISBLANK(X202),"",VLOOKUP(X202,ComboValue!$N$2:$O$68,2,FALSE) &amp; ",") &amp; IF(ISBLANK(Y202),"",VLOOKUP(Y202,ComboValue!$N$2:$O$68,2,FALSE) &amp; ",") &amp; IF(ISBLANK(Z202),"",VLOOKUP(Z202,ComboValue!$N$2:$O$68,2,FALSE) &amp; ",") &amp; IF(ISBLANK(AA202),"",VLOOKUP(AA202,ComboValue!$N$2:$O$68,2,FALSE) &amp; ",") &amp; IF(ISBLANK(AB202),"",VLOOKUP(AB202,ComboValue!$N$2:$O$68,2,FALSE) &amp; ",") &amp; IF(ISBLANK(AC202),"",VLOOKUP(AC202,ComboValue!$N$2:$O$68,2,FALSE) &amp; ",") &amp; IF(ISBLANK(AD202),"",VLOOKUP(AD202,ComboValue!$N$2:$O$68,2,FALSE) &amp; ",") &amp; IF(ISBLANK(AE202),"",VLOOKUP(AE202,ComboValue!$N$2:$O$68,2,FALSE) &amp; ",") &amp; IF(ISBLANK(AF202),"",VLOOKUP(AF202,ComboValue!$N$2:$O$68,2,FALSE) &amp; ",") &amp; IF(ISBLANK(AG202),"",VLOOKUP(AG202,ComboValue!$N$2:$O$68,2,FALSE) &amp; ",") &amp; IF(ISBLANK(AH202),"",VLOOKUP(AH202,ComboValue!$N$2:$O$68,2,FALSE) &amp; ",") &amp; IF(ISBLANK(AI202),"",VLOOKUP(AI202,ComboValue!$N$2:$O$68,2,FALSE) &amp; ",") &amp; IF(ISBLANK(AJ202),"",VLOOKUP(AJ202,ComboValue!$N$2:$O$68,2,FALSE) &amp; ",") &amp; IF(ISBLANK(AK202),"",VLOOKUP(AK202,ComboValue!$N$2:$O$68,2,FALSE) &amp; ",") &amp; IF(ISBLANK(AL202),"",VLOOKUP(AL202,ComboValue!$N$2:$O$68,2,FALSE) &amp; ",") &amp; IF(ISBLANK(AM202),"",VLOOKUP(AM202,ComboValue!$N$2:$O$68,2,FALSE) &amp; ",") &amp; IF(ISBLANK(AN202),"",VLOOKUP(AN202,ComboValue!$N$2:$O$68,2,FALSE) &amp; ",") &amp; IF(ISBLANK(AO202),"",VLOOKUP(AO202,ComboValue!$N$2:$O$68,2,FALSE) &amp; ",") &amp; IF(ISBLANK(AP202),"",VLOOKUP(AP202,ComboValue!$N$2:$O$68,2,FALSE) &amp; ",") &amp; IF(ISBLANK(AQ202),"",VLOOKUP(AQ202,ComboValue!$N$2:$O$68,2,FALSE) &amp; ",") &amp; IF(ISBLANK(AR202),"",VLOOKUP(AR202,ComboValue!$N$2:$O$68,2,FALSE) &amp; ",") &amp; IF(ISBLANK(AS202),"",VLOOKUP(AS202,ComboValue!$N$2:$O$68,2,FALSE) &amp; ",") &amp; IF(ISBLANK(AT202),"",VLOOKUP(AT202,ComboValue!$N$2:$O$68,2,FALSE) &amp; ",")</f>
        <v/>
      </c>
      <c r="AZ202" s="162" t="str">
        <f t="shared" si="130"/>
        <v/>
      </c>
      <c r="BA202" s="120"/>
      <c r="BB202" s="135" t="str">
        <f t="shared" si="131"/>
        <v/>
      </c>
      <c r="BC202" s="136" t="str">
        <f t="shared" si="132"/>
        <v/>
      </c>
      <c r="BD202" s="136" t="str">
        <f t="shared" si="133"/>
        <v/>
      </c>
      <c r="BE202" s="136" t="str">
        <f t="shared" si="134"/>
        <v/>
      </c>
      <c r="BF202" s="136" t="str">
        <f t="shared" si="135"/>
        <v/>
      </c>
      <c r="BG202" s="136" t="str">
        <f t="shared" si="136"/>
        <v/>
      </c>
      <c r="BH202" s="136" t="str">
        <f t="shared" si="137"/>
        <v/>
      </c>
      <c r="BI202" s="136" t="str">
        <f t="shared" si="138"/>
        <v/>
      </c>
      <c r="BJ202" s="136" t="str">
        <f t="shared" si="139"/>
        <v/>
      </c>
      <c r="BK202" s="136" t="str">
        <f t="shared" si="140"/>
        <v/>
      </c>
      <c r="BL202" s="136" t="str">
        <f t="shared" si="141"/>
        <v/>
      </c>
      <c r="BM202" s="136" t="str">
        <f t="shared" si="142"/>
        <v/>
      </c>
      <c r="BN202" s="136" t="str">
        <f t="shared" si="143"/>
        <v/>
      </c>
      <c r="BO202" s="136" t="str">
        <f t="shared" si="144"/>
        <v/>
      </c>
      <c r="BP202" s="136" t="str">
        <f t="shared" si="145"/>
        <v/>
      </c>
      <c r="BQ202" s="136" t="str">
        <f t="shared" si="146"/>
        <v/>
      </c>
      <c r="BR202" s="136" t="str">
        <f t="shared" si="147"/>
        <v/>
      </c>
      <c r="BS202" s="136" t="str">
        <f t="shared" si="148"/>
        <v/>
      </c>
      <c r="BT202" s="136" t="str">
        <f t="shared" si="149"/>
        <v/>
      </c>
      <c r="BU202" s="136" t="str">
        <f t="shared" si="150"/>
        <v/>
      </c>
      <c r="BV202" s="136" t="str">
        <f t="shared" si="151"/>
        <v/>
      </c>
      <c r="BW202" s="136" t="str">
        <f t="shared" si="152"/>
        <v/>
      </c>
      <c r="BX202" s="136" t="str">
        <f t="shared" si="153"/>
        <v/>
      </c>
      <c r="BY202" s="136" t="str">
        <f t="shared" si="154"/>
        <v/>
      </c>
      <c r="BZ202" s="136" t="str">
        <f t="shared" si="155"/>
        <v/>
      </c>
      <c r="CA202" s="137" t="str">
        <f t="shared" si="156"/>
        <v/>
      </c>
      <c r="CB202" s="135" t="str">
        <f t="shared" si="157"/>
        <v/>
      </c>
      <c r="CC202" s="136" t="str">
        <f t="shared" si="158"/>
        <v/>
      </c>
      <c r="CD202" s="136" t="str">
        <f t="shared" si="159"/>
        <v/>
      </c>
      <c r="CE202" s="136" t="str">
        <f t="shared" si="160"/>
        <v/>
      </c>
      <c r="CF202" s="136" t="str">
        <f t="shared" si="161"/>
        <v/>
      </c>
      <c r="CG202" s="136" t="str">
        <f t="shared" si="162"/>
        <v/>
      </c>
      <c r="CH202" s="136" t="str">
        <f t="shared" si="163"/>
        <v/>
      </c>
      <c r="CI202" s="136" t="str">
        <f t="shared" si="164"/>
        <v/>
      </c>
      <c r="CJ202" s="136" t="str">
        <f t="shared" si="165"/>
        <v/>
      </c>
      <c r="CK202" s="137" t="str">
        <f t="shared" si="166"/>
        <v/>
      </c>
      <c r="CL202" s="135" t="str">
        <f t="shared" si="167"/>
        <v/>
      </c>
      <c r="CM202" s="136" t="str">
        <f t="shared" si="168"/>
        <v/>
      </c>
      <c r="CN202" s="136" t="str">
        <f t="shared" si="169"/>
        <v/>
      </c>
      <c r="CO202" s="137" t="str">
        <f t="shared" si="170"/>
        <v/>
      </c>
      <c r="CP202" s="120"/>
      <c r="CQ202" s="120"/>
      <c r="CR202" s="120"/>
      <c r="CS202" s="120"/>
      <c r="CT202" s="120"/>
      <c r="CU202" s="120"/>
      <c r="CV202" s="120"/>
      <c r="CW202" s="120"/>
      <c r="CX202" s="120"/>
      <c r="CY202" s="120"/>
      <c r="CZ202" s="120"/>
      <c r="DA202" s="120"/>
      <c r="DB202" s="120"/>
    </row>
    <row r="203" spans="1:106" ht="17.399999999999999" thickTop="1" thickBot="1" x14ac:dyDescent="0.45">
      <c r="A203" s="7">
        <v>198</v>
      </c>
      <c r="B203" s="10"/>
      <c r="C203" s="11"/>
      <c r="D203" s="11"/>
      <c r="E203" s="11"/>
      <c r="F203" s="11"/>
      <c r="G203" s="11"/>
      <c r="H203" s="11"/>
      <c r="I203" s="11"/>
      <c r="J203" s="11"/>
      <c r="K203" s="11"/>
      <c r="L203" s="10"/>
      <c r="M203" s="10"/>
      <c r="N203" s="10"/>
      <c r="O203" s="209" t="str">
        <f xml:space="preserve"> IF(ISBLANK(L203),"",VLOOKUP(L203,ComboValue!$E$3:$I$15,5,FALSE))</f>
        <v/>
      </c>
      <c r="P203" s="10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35" t="str">
        <f xml:space="preserve"> IF(ISBLANK(C203),"",VLOOKUP(C203,ComboValue!$B$2:$C$11,2,FALSE) &amp; ",") &amp; IF(ISBLANK(D203),"",VLOOKUP(D203,ComboValue!$B$2:$C$11,2,FALSE) &amp; ",") &amp; IF(ISBLANK(E203),"",VLOOKUP(E203,ComboValue!$B$2:$C$11,2,FALSE) &amp; ",") &amp; IF(ISBLANK(F203),"",VLOOKUP(F203,ComboValue!$B$2:$C$11,2,FALSE) &amp; ",") &amp; IF(ISBLANK(G203),"",VLOOKUP(G203,ComboValue!$B$2:$C$11,2,FALSE) &amp; ",") &amp; IF(ISBLANK(H203),"",VLOOKUP(H203,ComboValue!$B$2:$C$11,2,FALSE) &amp; ",") &amp; IF(ISBLANK(I203),"",VLOOKUP(I203,ComboValue!$B$2:$C$11,2,FALSE) &amp; ",") &amp; IF(ISBLANK(J203),"",VLOOKUP(J203,ComboValue!$B$2:$C$11,2,FALSE) &amp; ",") &amp; IF(ISBLANK(K203),"",VLOOKUP(K203,ComboValue!$B$2:$C$11,2,FALSE) &amp; ",")</f>
        <v/>
      </c>
      <c r="AV203" s="136" t="str">
        <f t="shared" si="129"/>
        <v>Tous_Nl</v>
      </c>
      <c r="AW203" s="136" t="str">
        <f>IF(ISBLANK(L203),"",VLOOKUP(L203,ComboValue!$E$2:$G$15,3,FALSE))</f>
        <v/>
      </c>
      <c r="AX203" s="136" t="str">
        <f>IF(ISBLANK(M203),"",VLOOKUP(M203,ComboValue!$K$2:$L$5,2,FALSE))</f>
        <v/>
      </c>
      <c r="AY203" s="161" t="str">
        <f>IF(ISBLANK(Q203),"",VLOOKUP(Q203,ComboValue!$N$2:$O$68,2,FALSE) &amp; ",") &amp; IF(ISBLANK(R203),"",VLOOKUP(R203,ComboValue!$N$2:$O$68,2,FALSE) &amp; ",") &amp; IF(ISBLANK(S203),"",VLOOKUP(S203,ComboValue!$N$2:$O$68,2,FALSE) &amp; ",") &amp; IF(ISBLANK(T203),"",VLOOKUP(T203,ComboValue!$N$2:$O$68,2,FALSE) &amp; ",") &amp; IF(ISBLANK(U203),"",VLOOKUP(U203,ComboValue!$N$2:$O$68,2,FALSE) &amp; ",") &amp; IF(ISBLANK(V203),"",VLOOKUP(V203,ComboValue!$N$2:$O$68,2,FALSE) &amp; ",") &amp; IF(ISBLANK(W203),"",VLOOKUP(W203,ComboValue!$N$2:$O$68,2,FALSE) &amp; ",") &amp; IF(ISBLANK(X203),"",VLOOKUP(X203,ComboValue!$N$2:$O$68,2,FALSE) &amp; ",") &amp; IF(ISBLANK(Y203),"",VLOOKUP(Y203,ComboValue!$N$2:$O$68,2,FALSE) &amp; ",") &amp; IF(ISBLANK(Z203),"",VLOOKUP(Z203,ComboValue!$N$2:$O$68,2,FALSE) &amp; ",") &amp; IF(ISBLANK(AA203),"",VLOOKUP(AA203,ComboValue!$N$2:$O$68,2,FALSE) &amp; ",") &amp; IF(ISBLANK(AB203),"",VLOOKUP(AB203,ComboValue!$N$2:$O$68,2,FALSE) &amp; ",") &amp; IF(ISBLANK(AC203),"",VLOOKUP(AC203,ComboValue!$N$2:$O$68,2,FALSE) &amp; ",") &amp; IF(ISBLANK(AD203),"",VLOOKUP(AD203,ComboValue!$N$2:$O$68,2,FALSE) &amp; ",") &amp; IF(ISBLANK(AE203),"",VLOOKUP(AE203,ComboValue!$N$2:$O$68,2,FALSE) &amp; ",") &amp; IF(ISBLANK(AF203),"",VLOOKUP(AF203,ComboValue!$N$2:$O$68,2,FALSE) &amp; ",") &amp; IF(ISBLANK(AG203),"",VLOOKUP(AG203,ComboValue!$N$2:$O$68,2,FALSE) &amp; ",") &amp; IF(ISBLANK(AH203),"",VLOOKUP(AH203,ComboValue!$N$2:$O$68,2,FALSE) &amp; ",") &amp; IF(ISBLANK(AI203),"",VLOOKUP(AI203,ComboValue!$N$2:$O$68,2,FALSE) &amp; ",") &amp; IF(ISBLANK(AJ203),"",VLOOKUP(AJ203,ComboValue!$N$2:$O$68,2,FALSE) &amp; ",") &amp; IF(ISBLANK(AK203),"",VLOOKUP(AK203,ComboValue!$N$2:$O$68,2,FALSE) &amp; ",") &amp; IF(ISBLANK(AL203),"",VLOOKUP(AL203,ComboValue!$N$2:$O$68,2,FALSE) &amp; ",") &amp; IF(ISBLANK(AM203),"",VLOOKUP(AM203,ComboValue!$N$2:$O$68,2,FALSE) &amp; ",") &amp; IF(ISBLANK(AN203),"",VLOOKUP(AN203,ComboValue!$N$2:$O$68,2,FALSE) &amp; ",") &amp; IF(ISBLANK(AO203),"",VLOOKUP(AO203,ComboValue!$N$2:$O$68,2,FALSE) &amp; ",") &amp; IF(ISBLANK(AP203),"",VLOOKUP(AP203,ComboValue!$N$2:$O$68,2,FALSE) &amp; ",") &amp; IF(ISBLANK(AQ203),"",VLOOKUP(AQ203,ComboValue!$N$2:$O$68,2,FALSE) &amp; ",") &amp; IF(ISBLANK(AR203),"",VLOOKUP(AR203,ComboValue!$N$2:$O$68,2,FALSE) &amp; ",") &amp; IF(ISBLANK(AS203),"",VLOOKUP(AS203,ComboValue!$N$2:$O$68,2,FALSE) &amp; ",") &amp; IF(ISBLANK(AT203),"",VLOOKUP(AT203,ComboValue!$N$2:$O$68,2,FALSE) &amp; ",")</f>
        <v/>
      </c>
      <c r="AZ203" s="162" t="str">
        <f t="shared" si="130"/>
        <v/>
      </c>
      <c r="BA203" s="120"/>
      <c r="BB203" s="135" t="str">
        <f t="shared" si="131"/>
        <v/>
      </c>
      <c r="BC203" s="136" t="str">
        <f t="shared" si="132"/>
        <v/>
      </c>
      <c r="BD203" s="136" t="str">
        <f t="shared" si="133"/>
        <v/>
      </c>
      <c r="BE203" s="136" t="str">
        <f t="shared" si="134"/>
        <v/>
      </c>
      <c r="BF203" s="136" t="str">
        <f t="shared" si="135"/>
        <v/>
      </c>
      <c r="BG203" s="136" t="str">
        <f t="shared" si="136"/>
        <v/>
      </c>
      <c r="BH203" s="136" t="str">
        <f t="shared" si="137"/>
        <v/>
      </c>
      <c r="BI203" s="136" t="str">
        <f t="shared" si="138"/>
        <v/>
      </c>
      <c r="BJ203" s="136" t="str">
        <f t="shared" si="139"/>
        <v/>
      </c>
      <c r="BK203" s="136" t="str">
        <f t="shared" si="140"/>
        <v/>
      </c>
      <c r="BL203" s="136" t="str">
        <f t="shared" si="141"/>
        <v/>
      </c>
      <c r="BM203" s="136" t="str">
        <f t="shared" si="142"/>
        <v/>
      </c>
      <c r="BN203" s="136" t="str">
        <f t="shared" si="143"/>
        <v/>
      </c>
      <c r="BO203" s="136" t="str">
        <f t="shared" si="144"/>
        <v/>
      </c>
      <c r="BP203" s="136" t="str">
        <f t="shared" si="145"/>
        <v/>
      </c>
      <c r="BQ203" s="136" t="str">
        <f t="shared" si="146"/>
        <v/>
      </c>
      <c r="BR203" s="136" t="str">
        <f t="shared" si="147"/>
        <v/>
      </c>
      <c r="BS203" s="136" t="str">
        <f t="shared" si="148"/>
        <v/>
      </c>
      <c r="BT203" s="136" t="str">
        <f t="shared" si="149"/>
        <v/>
      </c>
      <c r="BU203" s="136" t="str">
        <f t="shared" si="150"/>
        <v/>
      </c>
      <c r="BV203" s="136" t="str">
        <f t="shared" si="151"/>
        <v/>
      </c>
      <c r="BW203" s="136" t="str">
        <f t="shared" si="152"/>
        <v/>
      </c>
      <c r="BX203" s="136" t="str">
        <f t="shared" si="153"/>
        <v/>
      </c>
      <c r="BY203" s="136" t="str">
        <f t="shared" si="154"/>
        <v/>
      </c>
      <c r="BZ203" s="136" t="str">
        <f t="shared" si="155"/>
        <v/>
      </c>
      <c r="CA203" s="137" t="str">
        <f t="shared" si="156"/>
        <v/>
      </c>
      <c r="CB203" s="135" t="str">
        <f t="shared" si="157"/>
        <v/>
      </c>
      <c r="CC203" s="136" t="str">
        <f t="shared" si="158"/>
        <v/>
      </c>
      <c r="CD203" s="136" t="str">
        <f t="shared" si="159"/>
        <v/>
      </c>
      <c r="CE203" s="136" t="str">
        <f t="shared" si="160"/>
        <v/>
      </c>
      <c r="CF203" s="136" t="str">
        <f t="shared" si="161"/>
        <v/>
      </c>
      <c r="CG203" s="136" t="str">
        <f t="shared" si="162"/>
        <v/>
      </c>
      <c r="CH203" s="136" t="str">
        <f t="shared" si="163"/>
        <v/>
      </c>
      <c r="CI203" s="136" t="str">
        <f t="shared" si="164"/>
        <v/>
      </c>
      <c r="CJ203" s="136" t="str">
        <f t="shared" si="165"/>
        <v/>
      </c>
      <c r="CK203" s="137" t="str">
        <f t="shared" si="166"/>
        <v/>
      </c>
      <c r="CL203" s="135" t="str">
        <f t="shared" si="167"/>
        <v/>
      </c>
      <c r="CM203" s="136" t="str">
        <f t="shared" si="168"/>
        <v/>
      </c>
      <c r="CN203" s="136" t="str">
        <f t="shared" si="169"/>
        <v/>
      </c>
      <c r="CO203" s="137" t="str">
        <f t="shared" si="170"/>
        <v/>
      </c>
      <c r="CP203" s="120"/>
      <c r="CQ203" s="120"/>
      <c r="CR203" s="120"/>
      <c r="CS203" s="120"/>
      <c r="CT203" s="120"/>
      <c r="CU203" s="120"/>
      <c r="CV203" s="120"/>
      <c r="CW203" s="120"/>
      <c r="CX203" s="120"/>
      <c r="CY203" s="120"/>
      <c r="CZ203" s="120"/>
      <c r="DA203" s="120"/>
      <c r="DB203" s="120"/>
    </row>
    <row r="204" spans="1:106" ht="17.399999999999999" thickTop="1" thickBot="1" x14ac:dyDescent="0.45">
      <c r="A204" s="7">
        <v>199</v>
      </c>
      <c r="B204" s="10"/>
      <c r="C204" s="11"/>
      <c r="D204" s="11"/>
      <c r="E204" s="11"/>
      <c r="F204" s="11"/>
      <c r="G204" s="11"/>
      <c r="H204" s="11"/>
      <c r="I204" s="11"/>
      <c r="J204" s="11"/>
      <c r="K204" s="11"/>
      <c r="L204" s="10"/>
      <c r="M204" s="10"/>
      <c r="N204" s="10"/>
      <c r="O204" s="209" t="str">
        <f xml:space="preserve"> IF(ISBLANK(L204),"",VLOOKUP(L204,ComboValue!$E$3:$I$15,5,FALSE))</f>
        <v/>
      </c>
      <c r="P204" s="10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35" t="str">
        <f xml:space="preserve"> IF(ISBLANK(C204),"",VLOOKUP(C204,ComboValue!$B$2:$C$11,2,FALSE) &amp; ",") &amp; IF(ISBLANK(D204),"",VLOOKUP(D204,ComboValue!$B$2:$C$11,2,FALSE) &amp; ",") &amp; IF(ISBLANK(E204),"",VLOOKUP(E204,ComboValue!$B$2:$C$11,2,FALSE) &amp; ",") &amp; IF(ISBLANK(F204),"",VLOOKUP(F204,ComboValue!$B$2:$C$11,2,FALSE) &amp; ",") &amp; IF(ISBLANK(G204),"",VLOOKUP(G204,ComboValue!$B$2:$C$11,2,FALSE) &amp; ",") &amp; IF(ISBLANK(H204),"",VLOOKUP(H204,ComboValue!$B$2:$C$11,2,FALSE) &amp; ",") &amp; IF(ISBLANK(I204),"",VLOOKUP(I204,ComboValue!$B$2:$C$11,2,FALSE) &amp; ",") &amp; IF(ISBLANK(J204),"",VLOOKUP(J204,ComboValue!$B$2:$C$11,2,FALSE) &amp; ",") &amp; IF(ISBLANK(K204),"",VLOOKUP(K204,ComboValue!$B$2:$C$11,2,FALSE) &amp; ",")</f>
        <v/>
      </c>
      <c r="AV204" s="136" t="str">
        <f t="shared" si="129"/>
        <v>Tous_Nl</v>
      </c>
      <c r="AW204" s="136" t="str">
        <f>IF(ISBLANK(L204),"",VLOOKUP(L204,ComboValue!$E$2:$G$15,3,FALSE))</f>
        <v/>
      </c>
      <c r="AX204" s="136" t="str">
        <f>IF(ISBLANK(M204),"",VLOOKUP(M204,ComboValue!$K$2:$L$5,2,FALSE))</f>
        <v/>
      </c>
      <c r="AY204" s="161" t="str">
        <f>IF(ISBLANK(Q204),"",VLOOKUP(Q204,ComboValue!$N$2:$O$68,2,FALSE) &amp; ",") &amp; IF(ISBLANK(R204),"",VLOOKUP(R204,ComboValue!$N$2:$O$68,2,FALSE) &amp; ",") &amp; IF(ISBLANK(S204),"",VLOOKUP(S204,ComboValue!$N$2:$O$68,2,FALSE) &amp; ",") &amp; IF(ISBLANK(T204),"",VLOOKUP(T204,ComboValue!$N$2:$O$68,2,FALSE) &amp; ",") &amp; IF(ISBLANK(U204),"",VLOOKUP(U204,ComboValue!$N$2:$O$68,2,FALSE) &amp; ",") &amp; IF(ISBLANK(V204),"",VLOOKUP(V204,ComboValue!$N$2:$O$68,2,FALSE) &amp; ",") &amp; IF(ISBLANK(W204),"",VLOOKUP(W204,ComboValue!$N$2:$O$68,2,FALSE) &amp; ",") &amp; IF(ISBLANK(X204),"",VLOOKUP(X204,ComboValue!$N$2:$O$68,2,FALSE) &amp; ",") &amp; IF(ISBLANK(Y204),"",VLOOKUP(Y204,ComboValue!$N$2:$O$68,2,FALSE) &amp; ",") &amp; IF(ISBLANK(Z204),"",VLOOKUP(Z204,ComboValue!$N$2:$O$68,2,FALSE) &amp; ",") &amp; IF(ISBLANK(AA204),"",VLOOKUP(AA204,ComboValue!$N$2:$O$68,2,FALSE) &amp; ",") &amp; IF(ISBLANK(AB204),"",VLOOKUP(AB204,ComboValue!$N$2:$O$68,2,FALSE) &amp; ",") &amp; IF(ISBLANK(AC204),"",VLOOKUP(AC204,ComboValue!$N$2:$O$68,2,FALSE) &amp; ",") &amp; IF(ISBLANK(AD204),"",VLOOKUP(AD204,ComboValue!$N$2:$O$68,2,FALSE) &amp; ",") &amp; IF(ISBLANK(AE204),"",VLOOKUP(AE204,ComboValue!$N$2:$O$68,2,FALSE) &amp; ",") &amp; IF(ISBLANK(AF204),"",VLOOKUP(AF204,ComboValue!$N$2:$O$68,2,FALSE) &amp; ",") &amp; IF(ISBLANK(AG204),"",VLOOKUP(AG204,ComboValue!$N$2:$O$68,2,FALSE) &amp; ",") &amp; IF(ISBLANK(AH204),"",VLOOKUP(AH204,ComboValue!$N$2:$O$68,2,FALSE) &amp; ",") &amp; IF(ISBLANK(AI204),"",VLOOKUP(AI204,ComboValue!$N$2:$O$68,2,FALSE) &amp; ",") &amp; IF(ISBLANK(AJ204),"",VLOOKUP(AJ204,ComboValue!$N$2:$O$68,2,FALSE) &amp; ",") &amp; IF(ISBLANK(AK204),"",VLOOKUP(AK204,ComboValue!$N$2:$O$68,2,FALSE) &amp; ",") &amp; IF(ISBLANK(AL204),"",VLOOKUP(AL204,ComboValue!$N$2:$O$68,2,FALSE) &amp; ",") &amp; IF(ISBLANK(AM204),"",VLOOKUP(AM204,ComboValue!$N$2:$O$68,2,FALSE) &amp; ",") &amp; IF(ISBLANK(AN204),"",VLOOKUP(AN204,ComboValue!$N$2:$O$68,2,FALSE) &amp; ",") &amp; IF(ISBLANK(AO204),"",VLOOKUP(AO204,ComboValue!$N$2:$O$68,2,FALSE) &amp; ",") &amp; IF(ISBLANK(AP204),"",VLOOKUP(AP204,ComboValue!$N$2:$O$68,2,FALSE) &amp; ",") &amp; IF(ISBLANK(AQ204),"",VLOOKUP(AQ204,ComboValue!$N$2:$O$68,2,FALSE) &amp; ",") &amp; IF(ISBLANK(AR204),"",VLOOKUP(AR204,ComboValue!$N$2:$O$68,2,FALSE) &amp; ",") &amp; IF(ISBLANK(AS204),"",VLOOKUP(AS204,ComboValue!$N$2:$O$68,2,FALSE) &amp; ",") &amp; IF(ISBLANK(AT204),"",VLOOKUP(AT204,ComboValue!$N$2:$O$68,2,FALSE) &amp; ",")</f>
        <v/>
      </c>
      <c r="AZ204" s="162" t="str">
        <f t="shared" si="130"/>
        <v/>
      </c>
      <c r="BA204" s="120"/>
      <c r="BB204" s="135" t="str">
        <f t="shared" si="131"/>
        <v/>
      </c>
      <c r="BC204" s="136" t="str">
        <f t="shared" si="132"/>
        <v/>
      </c>
      <c r="BD204" s="136" t="str">
        <f t="shared" si="133"/>
        <v/>
      </c>
      <c r="BE204" s="136" t="str">
        <f t="shared" si="134"/>
        <v/>
      </c>
      <c r="BF204" s="136" t="str">
        <f t="shared" si="135"/>
        <v/>
      </c>
      <c r="BG204" s="136" t="str">
        <f t="shared" si="136"/>
        <v/>
      </c>
      <c r="BH204" s="136" t="str">
        <f t="shared" si="137"/>
        <v/>
      </c>
      <c r="BI204" s="136" t="str">
        <f t="shared" si="138"/>
        <v/>
      </c>
      <c r="BJ204" s="136" t="str">
        <f t="shared" si="139"/>
        <v/>
      </c>
      <c r="BK204" s="136" t="str">
        <f t="shared" si="140"/>
        <v/>
      </c>
      <c r="BL204" s="136" t="str">
        <f t="shared" si="141"/>
        <v/>
      </c>
      <c r="BM204" s="136" t="str">
        <f t="shared" si="142"/>
        <v/>
      </c>
      <c r="BN204" s="136" t="str">
        <f t="shared" si="143"/>
        <v/>
      </c>
      <c r="BO204" s="136" t="str">
        <f t="shared" si="144"/>
        <v/>
      </c>
      <c r="BP204" s="136" t="str">
        <f t="shared" si="145"/>
        <v/>
      </c>
      <c r="BQ204" s="136" t="str">
        <f t="shared" si="146"/>
        <v/>
      </c>
      <c r="BR204" s="136" t="str">
        <f t="shared" si="147"/>
        <v/>
      </c>
      <c r="BS204" s="136" t="str">
        <f t="shared" si="148"/>
        <v/>
      </c>
      <c r="BT204" s="136" t="str">
        <f t="shared" si="149"/>
        <v/>
      </c>
      <c r="BU204" s="136" t="str">
        <f t="shared" si="150"/>
        <v/>
      </c>
      <c r="BV204" s="136" t="str">
        <f t="shared" si="151"/>
        <v/>
      </c>
      <c r="BW204" s="136" t="str">
        <f t="shared" si="152"/>
        <v/>
      </c>
      <c r="BX204" s="136" t="str">
        <f t="shared" si="153"/>
        <v/>
      </c>
      <c r="BY204" s="136" t="str">
        <f t="shared" si="154"/>
        <v/>
      </c>
      <c r="BZ204" s="136" t="str">
        <f t="shared" si="155"/>
        <v/>
      </c>
      <c r="CA204" s="137" t="str">
        <f t="shared" si="156"/>
        <v/>
      </c>
      <c r="CB204" s="135" t="str">
        <f t="shared" si="157"/>
        <v/>
      </c>
      <c r="CC204" s="136" t="str">
        <f t="shared" si="158"/>
        <v/>
      </c>
      <c r="CD204" s="136" t="str">
        <f t="shared" si="159"/>
        <v/>
      </c>
      <c r="CE204" s="136" t="str">
        <f t="shared" si="160"/>
        <v/>
      </c>
      <c r="CF204" s="136" t="str">
        <f t="shared" si="161"/>
        <v/>
      </c>
      <c r="CG204" s="136" t="str">
        <f t="shared" si="162"/>
        <v/>
      </c>
      <c r="CH204" s="136" t="str">
        <f t="shared" si="163"/>
        <v/>
      </c>
      <c r="CI204" s="136" t="str">
        <f t="shared" si="164"/>
        <v/>
      </c>
      <c r="CJ204" s="136" t="str">
        <f t="shared" si="165"/>
        <v/>
      </c>
      <c r="CK204" s="137" t="str">
        <f t="shared" si="166"/>
        <v/>
      </c>
      <c r="CL204" s="135" t="str">
        <f t="shared" si="167"/>
        <v/>
      </c>
      <c r="CM204" s="136" t="str">
        <f t="shared" si="168"/>
        <v/>
      </c>
      <c r="CN204" s="136" t="str">
        <f t="shared" si="169"/>
        <v/>
      </c>
      <c r="CO204" s="137" t="str">
        <f t="shared" si="170"/>
        <v/>
      </c>
      <c r="CP204" s="120"/>
      <c r="CQ204" s="120"/>
      <c r="CR204" s="120"/>
      <c r="CS204" s="120"/>
      <c r="CT204" s="120"/>
      <c r="CU204" s="120"/>
      <c r="CV204" s="120"/>
      <c r="CW204" s="120"/>
      <c r="CX204" s="120"/>
      <c r="CY204" s="120"/>
      <c r="CZ204" s="120"/>
      <c r="DA204" s="120"/>
      <c r="DB204" s="120"/>
    </row>
    <row r="205" spans="1:106" ht="17.399999999999999" thickTop="1" thickBot="1" x14ac:dyDescent="0.45">
      <c r="A205" s="7">
        <v>200</v>
      </c>
      <c r="B205" s="10"/>
      <c r="C205" s="11"/>
      <c r="D205" s="11"/>
      <c r="E205" s="11"/>
      <c r="F205" s="11"/>
      <c r="G205" s="11"/>
      <c r="H205" s="11"/>
      <c r="I205" s="11"/>
      <c r="J205" s="11"/>
      <c r="K205" s="11"/>
      <c r="L205" s="10"/>
      <c r="M205" s="10"/>
      <c r="N205" s="10"/>
      <c r="O205" s="209" t="str">
        <f xml:space="preserve"> IF(ISBLANK(L205),"",VLOOKUP(L205,ComboValue!$E$3:$I$15,5,FALSE))</f>
        <v/>
      </c>
      <c r="P205" s="10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35" t="str">
        <f xml:space="preserve"> IF(ISBLANK(C205),"",VLOOKUP(C205,ComboValue!$B$2:$C$11,2,FALSE) &amp; ",") &amp; IF(ISBLANK(D205),"",VLOOKUP(D205,ComboValue!$B$2:$C$11,2,FALSE) &amp; ",") &amp; IF(ISBLANK(E205),"",VLOOKUP(E205,ComboValue!$B$2:$C$11,2,FALSE) &amp; ",") &amp; IF(ISBLANK(F205),"",VLOOKUP(F205,ComboValue!$B$2:$C$11,2,FALSE) &amp; ",") &amp; IF(ISBLANK(G205),"",VLOOKUP(G205,ComboValue!$B$2:$C$11,2,FALSE) &amp; ",") &amp; IF(ISBLANK(H205),"",VLOOKUP(H205,ComboValue!$B$2:$C$11,2,FALSE) &amp; ",") &amp; IF(ISBLANK(I205),"",VLOOKUP(I205,ComboValue!$B$2:$C$11,2,FALSE) &amp; ",") &amp; IF(ISBLANK(J205),"",VLOOKUP(J205,ComboValue!$B$2:$C$11,2,FALSE) &amp; ",") &amp; IF(ISBLANK(K205),"",VLOOKUP(K205,ComboValue!$B$2:$C$11,2,FALSE) &amp; ",")</f>
        <v/>
      </c>
      <c r="AV205" s="136" t="str">
        <f t="shared" si="129"/>
        <v>Tous_Nl</v>
      </c>
      <c r="AW205" s="136" t="str">
        <f>IF(ISBLANK(L205),"",VLOOKUP(L205,ComboValue!$E$2:$G$15,3,FALSE))</f>
        <v/>
      </c>
      <c r="AX205" s="136" t="str">
        <f>IF(ISBLANK(M205),"",VLOOKUP(M205,ComboValue!$K$2:$L$5,2,FALSE))</f>
        <v/>
      </c>
      <c r="AY205" s="161" t="str">
        <f>IF(ISBLANK(Q205),"",VLOOKUP(Q205,ComboValue!$N$2:$O$68,2,FALSE) &amp; ",") &amp; IF(ISBLANK(R205),"",VLOOKUP(R205,ComboValue!$N$2:$O$68,2,FALSE) &amp; ",") &amp; IF(ISBLANK(S205),"",VLOOKUP(S205,ComboValue!$N$2:$O$68,2,FALSE) &amp; ",") &amp; IF(ISBLANK(T205),"",VLOOKUP(T205,ComboValue!$N$2:$O$68,2,FALSE) &amp; ",") &amp; IF(ISBLANK(U205),"",VLOOKUP(U205,ComboValue!$N$2:$O$68,2,FALSE) &amp; ",") &amp; IF(ISBLANK(V205),"",VLOOKUP(V205,ComboValue!$N$2:$O$68,2,FALSE) &amp; ",") &amp; IF(ISBLANK(W205),"",VLOOKUP(W205,ComboValue!$N$2:$O$68,2,FALSE) &amp; ",") &amp; IF(ISBLANK(X205),"",VLOOKUP(X205,ComboValue!$N$2:$O$68,2,FALSE) &amp; ",") &amp; IF(ISBLANK(Y205),"",VLOOKUP(Y205,ComboValue!$N$2:$O$68,2,FALSE) &amp; ",") &amp; IF(ISBLANK(Z205),"",VLOOKUP(Z205,ComboValue!$N$2:$O$68,2,FALSE) &amp; ",") &amp; IF(ISBLANK(AA205),"",VLOOKUP(AA205,ComboValue!$N$2:$O$68,2,FALSE) &amp; ",") &amp; IF(ISBLANK(AB205),"",VLOOKUP(AB205,ComboValue!$N$2:$O$68,2,FALSE) &amp; ",") &amp; IF(ISBLANK(AC205),"",VLOOKUP(AC205,ComboValue!$N$2:$O$68,2,FALSE) &amp; ",") &amp; IF(ISBLANK(AD205),"",VLOOKUP(AD205,ComboValue!$N$2:$O$68,2,FALSE) &amp; ",") &amp; IF(ISBLANK(AE205),"",VLOOKUP(AE205,ComboValue!$N$2:$O$68,2,FALSE) &amp; ",") &amp; IF(ISBLANK(AF205),"",VLOOKUP(AF205,ComboValue!$N$2:$O$68,2,FALSE) &amp; ",") &amp; IF(ISBLANK(AG205),"",VLOOKUP(AG205,ComboValue!$N$2:$O$68,2,FALSE) &amp; ",") &amp; IF(ISBLANK(AH205),"",VLOOKUP(AH205,ComboValue!$N$2:$O$68,2,FALSE) &amp; ",") &amp; IF(ISBLANK(AI205),"",VLOOKUP(AI205,ComboValue!$N$2:$O$68,2,FALSE) &amp; ",") &amp; IF(ISBLANK(AJ205),"",VLOOKUP(AJ205,ComboValue!$N$2:$O$68,2,FALSE) &amp; ",") &amp; IF(ISBLANK(AK205),"",VLOOKUP(AK205,ComboValue!$N$2:$O$68,2,FALSE) &amp; ",") &amp; IF(ISBLANK(AL205),"",VLOOKUP(AL205,ComboValue!$N$2:$O$68,2,FALSE) &amp; ",") &amp; IF(ISBLANK(AM205),"",VLOOKUP(AM205,ComboValue!$N$2:$O$68,2,FALSE) &amp; ",") &amp; IF(ISBLANK(AN205),"",VLOOKUP(AN205,ComboValue!$N$2:$O$68,2,FALSE) &amp; ",") &amp; IF(ISBLANK(AO205),"",VLOOKUP(AO205,ComboValue!$N$2:$O$68,2,FALSE) &amp; ",") &amp; IF(ISBLANK(AP205),"",VLOOKUP(AP205,ComboValue!$N$2:$O$68,2,FALSE) &amp; ",") &amp; IF(ISBLANK(AQ205),"",VLOOKUP(AQ205,ComboValue!$N$2:$O$68,2,FALSE) &amp; ",") &amp; IF(ISBLANK(AR205),"",VLOOKUP(AR205,ComboValue!$N$2:$O$68,2,FALSE) &amp; ",") &amp; IF(ISBLANK(AS205),"",VLOOKUP(AS205,ComboValue!$N$2:$O$68,2,FALSE) &amp; ",") &amp; IF(ISBLANK(AT205),"",VLOOKUP(AT205,ComboValue!$N$2:$O$68,2,FALSE) &amp; ",")</f>
        <v/>
      </c>
      <c r="AZ205" s="162" t="str">
        <f t="shared" si="130"/>
        <v/>
      </c>
      <c r="BA205" s="120"/>
      <c r="BB205" s="135" t="str">
        <f t="shared" si="131"/>
        <v/>
      </c>
      <c r="BC205" s="136" t="str">
        <f t="shared" si="132"/>
        <v/>
      </c>
      <c r="BD205" s="136" t="str">
        <f t="shared" si="133"/>
        <v/>
      </c>
      <c r="BE205" s="136" t="str">
        <f t="shared" si="134"/>
        <v/>
      </c>
      <c r="BF205" s="136" t="str">
        <f t="shared" si="135"/>
        <v/>
      </c>
      <c r="BG205" s="136" t="str">
        <f t="shared" si="136"/>
        <v/>
      </c>
      <c r="BH205" s="136" t="str">
        <f t="shared" si="137"/>
        <v/>
      </c>
      <c r="BI205" s="136" t="str">
        <f t="shared" si="138"/>
        <v/>
      </c>
      <c r="BJ205" s="136" t="str">
        <f t="shared" si="139"/>
        <v/>
      </c>
      <c r="BK205" s="136" t="str">
        <f t="shared" si="140"/>
        <v/>
      </c>
      <c r="BL205" s="136" t="str">
        <f t="shared" si="141"/>
        <v/>
      </c>
      <c r="BM205" s="136" t="str">
        <f t="shared" si="142"/>
        <v/>
      </c>
      <c r="BN205" s="136" t="str">
        <f t="shared" si="143"/>
        <v/>
      </c>
      <c r="BO205" s="136" t="str">
        <f t="shared" si="144"/>
        <v/>
      </c>
      <c r="BP205" s="136" t="str">
        <f t="shared" si="145"/>
        <v/>
      </c>
      <c r="BQ205" s="136" t="str">
        <f t="shared" si="146"/>
        <v/>
      </c>
      <c r="BR205" s="136" t="str">
        <f t="shared" si="147"/>
        <v/>
      </c>
      <c r="BS205" s="136" t="str">
        <f t="shared" si="148"/>
        <v/>
      </c>
      <c r="BT205" s="136" t="str">
        <f t="shared" si="149"/>
        <v/>
      </c>
      <c r="BU205" s="136" t="str">
        <f t="shared" si="150"/>
        <v/>
      </c>
      <c r="BV205" s="136" t="str">
        <f t="shared" si="151"/>
        <v/>
      </c>
      <c r="BW205" s="136" t="str">
        <f t="shared" si="152"/>
        <v/>
      </c>
      <c r="BX205" s="136" t="str">
        <f t="shared" si="153"/>
        <v/>
      </c>
      <c r="BY205" s="136" t="str">
        <f t="shared" si="154"/>
        <v/>
      </c>
      <c r="BZ205" s="136" t="str">
        <f t="shared" si="155"/>
        <v/>
      </c>
      <c r="CA205" s="137" t="str">
        <f t="shared" si="156"/>
        <v/>
      </c>
      <c r="CB205" s="135" t="str">
        <f t="shared" si="157"/>
        <v/>
      </c>
      <c r="CC205" s="136" t="str">
        <f t="shared" si="158"/>
        <v/>
      </c>
      <c r="CD205" s="136" t="str">
        <f t="shared" si="159"/>
        <v/>
      </c>
      <c r="CE205" s="136" t="str">
        <f t="shared" si="160"/>
        <v/>
      </c>
      <c r="CF205" s="136" t="str">
        <f t="shared" si="161"/>
        <v/>
      </c>
      <c r="CG205" s="136" t="str">
        <f t="shared" si="162"/>
        <v/>
      </c>
      <c r="CH205" s="136" t="str">
        <f t="shared" si="163"/>
        <v/>
      </c>
      <c r="CI205" s="136" t="str">
        <f t="shared" si="164"/>
        <v/>
      </c>
      <c r="CJ205" s="136" t="str">
        <f t="shared" si="165"/>
        <v/>
      </c>
      <c r="CK205" s="137" t="str">
        <f t="shared" si="166"/>
        <v/>
      </c>
      <c r="CL205" s="135" t="str">
        <f t="shared" si="167"/>
        <v/>
      </c>
      <c r="CM205" s="136" t="str">
        <f t="shared" si="168"/>
        <v/>
      </c>
      <c r="CN205" s="136" t="str">
        <f t="shared" si="169"/>
        <v/>
      </c>
      <c r="CO205" s="137" t="str">
        <f t="shared" si="170"/>
        <v/>
      </c>
      <c r="CP205" s="120"/>
      <c r="CQ205" s="120"/>
      <c r="CR205" s="120"/>
      <c r="CS205" s="120"/>
      <c r="CT205" s="120"/>
      <c r="CU205" s="120"/>
      <c r="CV205" s="120"/>
      <c r="CW205" s="120"/>
      <c r="CX205" s="120"/>
      <c r="CY205" s="120"/>
      <c r="CZ205" s="120"/>
      <c r="DA205" s="120"/>
      <c r="DB205" s="120"/>
    </row>
    <row r="206" spans="1:106" ht="17.399999999999999" thickTop="1" thickBot="1" x14ac:dyDescent="0.45">
      <c r="A206" s="7">
        <v>201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0"/>
      <c r="M206" s="10"/>
      <c r="N206" s="10"/>
      <c r="O206" s="209" t="str">
        <f xml:space="preserve"> IF(ISBLANK(L206),"",VLOOKUP(L206,ComboValue!$E$3:$I$15,5,FALSE))</f>
        <v/>
      </c>
      <c r="P206" s="10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35" t="str">
        <f xml:space="preserve"> IF(ISBLANK(C206),"",VLOOKUP(C206,ComboValue!$B$2:$C$11,2,FALSE) &amp; ",") &amp; IF(ISBLANK(D206),"",VLOOKUP(D206,ComboValue!$B$2:$C$11,2,FALSE) &amp; ",") &amp; IF(ISBLANK(E206),"",VLOOKUP(E206,ComboValue!$B$2:$C$11,2,FALSE) &amp; ",") &amp; IF(ISBLANK(F206),"",VLOOKUP(F206,ComboValue!$B$2:$C$11,2,FALSE) &amp; ",") &amp; IF(ISBLANK(G206),"",VLOOKUP(G206,ComboValue!$B$2:$C$11,2,FALSE) &amp; ",") &amp; IF(ISBLANK(H206),"",VLOOKUP(H206,ComboValue!$B$2:$C$11,2,FALSE) &amp; ",") &amp; IF(ISBLANK(I206),"",VLOOKUP(I206,ComboValue!$B$2:$C$11,2,FALSE) &amp; ",") &amp; IF(ISBLANK(J206),"",VLOOKUP(J206,ComboValue!$B$2:$C$11,2,FALSE) &amp; ",") &amp; IF(ISBLANK(K206),"",VLOOKUP(K206,ComboValue!$B$2:$C$11,2,FALSE) &amp; ",")</f>
        <v/>
      </c>
      <c r="AV206" s="136" t="str">
        <f t="shared" si="129"/>
        <v>Tous_Nl</v>
      </c>
      <c r="AW206" s="136" t="str">
        <f>IF(ISBLANK(L206),"",VLOOKUP(L206,ComboValue!$E$2:$G$15,3,FALSE))</f>
        <v/>
      </c>
      <c r="AX206" s="136" t="str">
        <f>IF(ISBLANK(M206),"",VLOOKUP(M206,ComboValue!$K$2:$L$5,2,FALSE))</f>
        <v/>
      </c>
      <c r="AY206" s="161" t="str">
        <f>IF(ISBLANK(Q206),"",VLOOKUP(Q206,ComboValue!$N$2:$O$68,2,FALSE) &amp; ",") &amp; IF(ISBLANK(R206),"",VLOOKUP(R206,ComboValue!$N$2:$O$68,2,FALSE) &amp; ",") &amp; IF(ISBLANK(S206),"",VLOOKUP(S206,ComboValue!$N$2:$O$68,2,FALSE) &amp; ",") &amp; IF(ISBLANK(T206),"",VLOOKUP(T206,ComboValue!$N$2:$O$68,2,FALSE) &amp; ",") &amp; IF(ISBLANK(U206),"",VLOOKUP(U206,ComboValue!$N$2:$O$68,2,FALSE) &amp; ",") &amp; IF(ISBLANK(V206),"",VLOOKUP(V206,ComboValue!$N$2:$O$68,2,FALSE) &amp; ",") &amp; IF(ISBLANK(W206),"",VLOOKUP(W206,ComboValue!$N$2:$O$68,2,FALSE) &amp; ",") &amp; IF(ISBLANK(X206),"",VLOOKUP(X206,ComboValue!$N$2:$O$68,2,FALSE) &amp; ",") &amp; IF(ISBLANK(Y206),"",VLOOKUP(Y206,ComboValue!$N$2:$O$68,2,FALSE) &amp; ",") &amp; IF(ISBLANK(Z206),"",VLOOKUP(Z206,ComboValue!$N$2:$O$68,2,FALSE) &amp; ",") &amp; IF(ISBLANK(AA206),"",VLOOKUP(AA206,ComboValue!$N$2:$O$68,2,FALSE) &amp; ",") &amp; IF(ISBLANK(AB206),"",VLOOKUP(AB206,ComboValue!$N$2:$O$68,2,FALSE) &amp; ",") &amp; IF(ISBLANK(AC206),"",VLOOKUP(AC206,ComboValue!$N$2:$O$68,2,FALSE) &amp; ",") &amp; IF(ISBLANK(AD206),"",VLOOKUP(AD206,ComboValue!$N$2:$O$68,2,FALSE) &amp; ",") &amp; IF(ISBLANK(AE206),"",VLOOKUP(AE206,ComboValue!$N$2:$O$68,2,FALSE) &amp; ",") &amp; IF(ISBLANK(AF206),"",VLOOKUP(AF206,ComboValue!$N$2:$O$68,2,FALSE) &amp; ",") &amp; IF(ISBLANK(AG206),"",VLOOKUP(AG206,ComboValue!$N$2:$O$68,2,FALSE) &amp; ",") &amp; IF(ISBLANK(AH206),"",VLOOKUP(AH206,ComboValue!$N$2:$O$68,2,FALSE) &amp; ",") &amp; IF(ISBLANK(AI206),"",VLOOKUP(AI206,ComboValue!$N$2:$O$68,2,FALSE) &amp; ",") &amp; IF(ISBLANK(AJ206),"",VLOOKUP(AJ206,ComboValue!$N$2:$O$68,2,FALSE) &amp; ",") &amp; IF(ISBLANK(AK206),"",VLOOKUP(AK206,ComboValue!$N$2:$O$68,2,FALSE) &amp; ",") &amp; IF(ISBLANK(AL206),"",VLOOKUP(AL206,ComboValue!$N$2:$O$68,2,FALSE) &amp; ",") &amp; IF(ISBLANK(AM206),"",VLOOKUP(AM206,ComboValue!$N$2:$O$68,2,FALSE) &amp; ",") &amp; IF(ISBLANK(AN206),"",VLOOKUP(AN206,ComboValue!$N$2:$O$68,2,FALSE) &amp; ",") &amp; IF(ISBLANK(AO206),"",VLOOKUP(AO206,ComboValue!$N$2:$O$68,2,FALSE) &amp; ",") &amp; IF(ISBLANK(AP206),"",VLOOKUP(AP206,ComboValue!$N$2:$O$68,2,FALSE) &amp; ",") &amp; IF(ISBLANK(AQ206),"",VLOOKUP(AQ206,ComboValue!$N$2:$O$68,2,FALSE) &amp; ",") &amp; IF(ISBLANK(AR206),"",VLOOKUP(AR206,ComboValue!$N$2:$O$68,2,FALSE) &amp; ",") &amp; IF(ISBLANK(AS206),"",VLOOKUP(AS206,ComboValue!$N$2:$O$68,2,FALSE) &amp; ",") &amp; IF(ISBLANK(AT206),"",VLOOKUP(AT206,ComboValue!$N$2:$O$68,2,FALSE) &amp; ",")</f>
        <v/>
      </c>
      <c r="AZ206" s="162" t="str">
        <f t="shared" si="130"/>
        <v/>
      </c>
      <c r="BA206" s="120"/>
      <c r="BB206" s="135" t="str">
        <f t="shared" si="131"/>
        <v/>
      </c>
      <c r="BC206" s="136" t="str">
        <f t="shared" si="132"/>
        <v/>
      </c>
      <c r="BD206" s="136" t="str">
        <f t="shared" si="133"/>
        <v/>
      </c>
      <c r="BE206" s="136" t="str">
        <f t="shared" si="134"/>
        <v/>
      </c>
      <c r="BF206" s="136" t="str">
        <f t="shared" si="135"/>
        <v/>
      </c>
      <c r="BG206" s="136" t="str">
        <f t="shared" si="136"/>
        <v/>
      </c>
      <c r="BH206" s="136" t="str">
        <f t="shared" si="137"/>
        <v/>
      </c>
      <c r="BI206" s="136" t="str">
        <f t="shared" si="138"/>
        <v/>
      </c>
      <c r="BJ206" s="136" t="str">
        <f t="shared" si="139"/>
        <v/>
      </c>
      <c r="BK206" s="136" t="str">
        <f t="shared" si="140"/>
        <v/>
      </c>
      <c r="BL206" s="136" t="str">
        <f t="shared" si="141"/>
        <v/>
      </c>
      <c r="BM206" s="136" t="str">
        <f t="shared" si="142"/>
        <v/>
      </c>
      <c r="BN206" s="136" t="str">
        <f t="shared" si="143"/>
        <v/>
      </c>
      <c r="BO206" s="136" t="str">
        <f t="shared" si="144"/>
        <v/>
      </c>
      <c r="BP206" s="136" t="str">
        <f t="shared" si="145"/>
        <v/>
      </c>
      <c r="BQ206" s="136" t="str">
        <f t="shared" si="146"/>
        <v/>
      </c>
      <c r="BR206" s="136" t="str">
        <f t="shared" si="147"/>
        <v/>
      </c>
      <c r="BS206" s="136" t="str">
        <f t="shared" si="148"/>
        <v/>
      </c>
      <c r="BT206" s="136" t="str">
        <f t="shared" si="149"/>
        <v/>
      </c>
      <c r="BU206" s="136" t="str">
        <f t="shared" si="150"/>
        <v/>
      </c>
      <c r="BV206" s="136" t="str">
        <f t="shared" si="151"/>
        <v/>
      </c>
      <c r="BW206" s="136" t="str">
        <f t="shared" si="152"/>
        <v/>
      </c>
      <c r="BX206" s="136" t="str">
        <f t="shared" si="153"/>
        <v/>
      </c>
      <c r="BY206" s="136" t="str">
        <f t="shared" si="154"/>
        <v/>
      </c>
      <c r="BZ206" s="136" t="str">
        <f t="shared" si="155"/>
        <v/>
      </c>
      <c r="CA206" s="137" t="str">
        <f t="shared" si="156"/>
        <v/>
      </c>
      <c r="CB206" s="135" t="str">
        <f t="shared" si="157"/>
        <v/>
      </c>
      <c r="CC206" s="136" t="str">
        <f t="shared" si="158"/>
        <v/>
      </c>
      <c r="CD206" s="136" t="str">
        <f t="shared" si="159"/>
        <v/>
      </c>
      <c r="CE206" s="136" t="str">
        <f t="shared" si="160"/>
        <v/>
      </c>
      <c r="CF206" s="136" t="str">
        <f t="shared" si="161"/>
        <v/>
      </c>
      <c r="CG206" s="136" t="str">
        <f t="shared" si="162"/>
        <v/>
      </c>
      <c r="CH206" s="136" t="str">
        <f t="shared" si="163"/>
        <v/>
      </c>
      <c r="CI206" s="136" t="str">
        <f t="shared" si="164"/>
        <v/>
      </c>
      <c r="CJ206" s="136" t="str">
        <f t="shared" si="165"/>
        <v/>
      </c>
      <c r="CK206" s="137" t="str">
        <f t="shared" si="166"/>
        <v/>
      </c>
      <c r="CL206" s="135" t="str">
        <f t="shared" si="167"/>
        <v/>
      </c>
      <c r="CM206" s="136" t="str">
        <f t="shared" si="168"/>
        <v/>
      </c>
      <c r="CN206" s="136" t="str">
        <f t="shared" si="169"/>
        <v/>
      </c>
      <c r="CO206" s="137" t="str">
        <f t="shared" si="170"/>
        <v/>
      </c>
      <c r="CP206" s="120"/>
      <c r="CQ206" s="120"/>
      <c r="CR206" s="120"/>
      <c r="CS206" s="120"/>
      <c r="CT206" s="120"/>
      <c r="CU206" s="120"/>
      <c r="CV206" s="120"/>
      <c r="CW206" s="120"/>
      <c r="CX206" s="120"/>
      <c r="CY206" s="120"/>
      <c r="CZ206" s="120"/>
      <c r="DA206" s="120"/>
      <c r="DB206" s="120"/>
    </row>
    <row r="207" spans="1:106" ht="17.399999999999999" thickTop="1" thickBot="1" x14ac:dyDescent="0.45">
      <c r="A207" s="7">
        <v>202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0"/>
      <c r="M207" s="10"/>
      <c r="N207" s="10"/>
      <c r="O207" s="209" t="str">
        <f xml:space="preserve"> IF(ISBLANK(L207),"",VLOOKUP(L207,ComboValue!$E$3:$I$15,5,FALSE))</f>
        <v/>
      </c>
      <c r="P207" s="10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35" t="str">
        <f xml:space="preserve"> IF(ISBLANK(C207),"",VLOOKUP(C207,ComboValue!$B$2:$C$11,2,FALSE) &amp; ",") &amp; IF(ISBLANK(D207),"",VLOOKUP(D207,ComboValue!$B$2:$C$11,2,FALSE) &amp; ",") &amp; IF(ISBLANK(E207),"",VLOOKUP(E207,ComboValue!$B$2:$C$11,2,FALSE) &amp; ",") &amp; IF(ISBLANK(F207),"",VLOOKUP(F207,ComboValue!$B$2:$C$11,2,FALSE) &amp; ",") &amp; IF(ISBLANK(G207),"",VLOOKUP(G207,ComboValue!$B$2:$C$11,2,FALSE) &amp; ",") &amp; IF(ISBLANK(H207),"",VLOOKUP(H207,ComboValue!$B$2:$C$11,2,FALSE) &amp; ",") &amp; IF(ISBLANK(I207),"",VLOOKUP(I207,ComboValue!$B$2:$C$11,2,FALSE) &amp; ",") &amp; IF(ISBLANK(J207),"",VLOOKUP(J207,ComboValue!$B$2:$C$11,2,FALSE) &amp; ",") &amp; IF(ISBLANK(K207),"",VLOOKUP(K207,ComboValue!$B$2:$C$11,2,FALSE) &amp; ",")</f>
        <v/>
      </c>
      <c r="AV207" s="136" t="str">
        <f t="shared" si="129"/>
        <v>Tous_Nl</v>
      </c>
      <c r="AW207" s="136" t="str">
        <f>IF(ISBLANK(L207),"",VLOOKUP(L207,ComboValue!$E$2:$G$15,3,FALSE))</f>
        <v/>
      </c>
      <c r="AX207" s="136" t="str">
        <f>IF(ISBLANK(M207),"",VLOOKUP(M207,ComboValue!$K$2:$L$5,2,FALSE))</f>
        <v/>
      </c>
      <c r="AY207" s="161" t="str">
        <f>IF(ISBLANK(Q207),"",VLOOKUP(Q207,ComboValue!$N$2:$O$68,2,FALSE) &amp; ",") &amp; IF(ISBLANK(R207),"",VLOOKUP(R207,ComboValue!$N$2:$O$68,2,FALSE) &amp; ",") &amp; IF(ISBLANK(S207),"",VLOOKUP(S207,ComboValue!$N$2:$O$68,2,FALSE) &amp; ",") &amp; IF(ISBLANK(T207),"",VLOOKUP(T207,ComboValue!$N$2:$O$68,2,FALSE) &amp; ",") &amp; IF(ISBLANK(U207),"",VLOOKUP(U207,ComboValue!$N$2:$O$68,2,FALSE) &amp; ",") &amp; IF(ISBLANK(V207),"",VLOOKUP(V207,ComboValue!$N$2:$O$68,2,FALSE) &amp; ",") &amp; IF(ISBLANK(W207),"",VLOOKUP(W207,ComboValue!$N$2:$O$68,2,FALSE) &amp; ",") &amp; IF(ISBLANK(X207),"",VLOOKUP(X207,ComboValue!$N$2:$O$68,2,FALSE) &amp; ",") &amp; IF(ISBLANK(Y207),"",VLOOKUP(Y207,ComboValue!$N$2:$O$68,2,FALSE) &amp; ",") &amp; IF(ISBLANK(Z207),"",VLOOKUP(Z207,ComboValue!$N$2:$O$68,2,FALSE) &amp; ",") &amp; IF(ISBLANK(AA207),"",VLOOKUP(AA207,ComboValue!$N$2:$O$68,2,FALSE) &amp; ",") &amp; IF(ISBLANK(AB207),"",VLOOKUP(AB207,ComboValue!$N$2:$O$68,2,FALSE) &amp; ",") &amp; IF(ISBLANK(AC207),"",VLOOKUP(AC207,ComboValue!$N$2:$O$68,2,FALSE) &amp; ",") &amp; IF(ISBLANK(AD207),"",VLOOKUP(AD207,ComboValue!$N$2:$O$68,2,FALSE) &amp; ",") &amp; IF(ISBLANK(AE207),"",VLOOKUP(AE207,ComboValue!$N$2:$O$68,2,FALSE) &amp; ",") &amp; IF(ISBLANK(AF207),"",VLOOKUP(AF207,ComboValue!$N$2:$O$68,2,FALSE) &amp; ",") &amp; IF(ISBLANK(AG207),"",VLOOKUP(AG207,ComboValue!$N$2:$O$68,2,FALSE) &amp; ",") &amp; IF(ISBLANK(AH207),"",VLOOKUP(AH207,ComboValue!$N$2:$O$68,2,FALSE) &amp; ",") &amp; IF(ISBLANK(AI207),"",VLOOKUP(AI207,ComboValue!$N$2:$O$68,2,FALSE) &amp; ",") &amp; IF(ISBLANK(AJ207),"",VLOOKUP(AJ207,ComboValue!$N$2:$O$68,2,FALSE) &amp; ",") &amp; IF(ISBLANK(AK207),"",VLOOKUP(AK207,ComboValue!$N$2:$O$68,2,FALSE) &amp; ",") &amp; IF(ISBLANK(AL207),"",VLOOKUP(AL207,ComboValue!$N$2:$O$68,2,FALSE) &amp; ",") &amp; IF(ISBLANK(AM207),"",VLOOKUP(AM207,ComboValue!$N$2:$O$68,2,FALSE) &amp; ",") &amp; IF(ISBLANK(AN207),"",VLOOKUP(AN207,ComboValue!$N$2:$O$68,2,FALSE) &amp; ",") &amp; IF(ISBLANK(AO207),"",VLOOKUP(AO207,ComboValue!$N$2:$O$68,2,FALSE) &amp; ",") &amp; IF(ISBLANK(AP207),"",VLOOKUP(AP207,ComboValue!$N$2:$O$68,2,FALSE) &amp; ",") &amp; IF(ISBLANK(AQ207),"",VLOOKUP(AQ207,ComboValue!$N$2:$O$68,2,FALSE) &amp; ",") &amp; IF(ISBLANK(AR207),"",VLOOKUP(AR207,ComboValue!$N$2:$O$68,2,FALSE) &amp; ",") &amp; IF(ISBLANK(AS207),"",VLOOKUP(AS207,ComboValue!$N$2:$O$68,2,FALSE) &amp; ",") &amp; IF(ISBLANK(AT207),"",VLOOKUP(AT207,ComboValue!$N$2:$O$68,2,FALSE) &amp; ",")</f>
        <v/>
      </c>
      <c r="AZ207" s="162" t="str">
        <f t="shared" si="130"/>
        <v/>
      </c>
      <c r="BA207" s="120"/>
      <c r="BB207" s="135" t="str">
        <f t="shared" si="131"/>
        <v/>
      </c>
      <c r="BC207" s="136" t="str">
        <f t="shared" si="132"/>
        <v/>
      </c>
      <c r="BD207" s="136" t="str">
        <f t="shared" si="133"/>
        <v/>
      </c>
      <c r="BE207" s="136" t="str">
        <f t="shared" si="134"/>
        <v/>
      </c>
      <c r="BF207" s="136" t="str">
        <f t="shared" si="135"/>
        <v/>
      </c>
      <c r="BG207" s="136" t="str">
        <f t="shared" si="136"/>
        <v/>
      </c>
      <c r="BH207" s="136" t="str">
        <f t="shared" si="137"/>
        <v/>
      </c>
      <c r="BI207" s="136" t="str">
        <f t="shared" si="138"/>
        <v/>
      </c>
      <c r="BJ207" s="136" t="str">
        <f t="shared" si="139"/>
        <v/>
      </c>
      <c r="BK207" s="136" t="str">
        <f t="shared" si="140"/>
        <v/>
      </c>
      <c r="BL207" s="136" t="str">
        <f t="shared" si="141"/>
        <v/>
      </c>
      <c r="BM207" s="136" t="str">
        <f t="shared" si="142"/>
        <v/>
      </c>
      <c r="BN207" s="136" t="str">
        <f t="shared" si="143"/>
        <v/>
      </c>
      <c r="BO207" s="136" t="str">
        <f t="shared" si="144"/>
        <v/>
      </c>
      <c r="BP207" s="136" t="str">
        <f t="shared" si="145"/>
        <v/>
      </c>
      <c r="BQ207" s="136" t="str">
        <f t="shared" si="146"/>
        <v/>
      </c>
      <c r="BR207" s="136" t="str">
        <f t="shared" si="147"/>
        <v/>
      </c>
      <c r="BS207" s="136" t="str">
        <f t="shared" si="148"/>
        <v/>
      </c>
      <c r="BT207" s="136" t="str">
        <f t="shared" si="149"/>
        <v/>
      </c>
      <c r="BU207" s="136" t="str">
        <f t="shared" si="150"/>
        <v/>
      </c>
      <c r="BV207" s="136" t="str">
        <f t="shared" si="151"/>
        <v/>
      </c>
      <c r="BW207" s="136" t="str">
        <f t="shared" si="152"/>
        <v/>
      </c>
      <c r="BX207" s="136" t="str">
        <f t="shared" si="153"/>
        <v/>
      </c>
      <c r="BY207" s="136" t="str">
        <f t="shared" si="154"/>
        <v/>
      </c>
      <c r="BZ207" s="136" t="str">
        <f t="shared" si="155"/>
        <v/>
      </c>
      <c r="CA207" s="137" t="str">
        <f t="shared" si="156"/>
        <v/>
      </c>
      <c r="CB207" s="135" t="str">
        <f t="shared" si="157"/>
        <v/>
      </c>
      <c r="CC207" s="136" t="str">
        <f t="shared" si="158"/>
        <v/>
      </c>
      <c r="CD207" s="136" t="str">
        <f t="shared" si="159"/>
        <v/>
      </c>
      <c r="CE207" s="136" t="str">
        <f t="shared" si="160"/>
        <v/>
      </c>
      <c r="CF207" s="136" t="str">
        <f t="shared" si="161"/>
        <v/>
      </c>
      <c r="CG207" s="136" t="str">
        <f t="shared" si="162"/>
        <v/>
      </c>
      <c r="CH207" s="136" t="str">
        <f t="shared" si="163"/>
        <v/>
      </c>
      <c r="CI207" s="136" t="str">
        <f t="shared" si="164"/>
        <v/>
      </c>
      <c r="CJ207" s="136" t="str">
        <f t="shared" si="165"/>
        <v/>
      </c>
      <c r="CK207" s="137" t="str">
        <f t="shared" si="166"/>
        <v/>
      </c>
      <c r="CL207" s="135" t="str">
        <f t="shared" si="167"/>
        <v/>
      </c>
      <c r="CM207" s="136" t="str">
        <f t="shared" si="168"/>
        <v/>
      </c>
      <c r="CN207" s="136" t="str">
        <f t="shared" si="169"/>
        <v/>
      </c>
      <c r="CO207" s="137" t="str">
        <f t="shared" si="170"/>
        <v/>
      </c>
      <c r="CP207" s="120"/>
      <c r="CQ207" s="120"/>
      <c r="CR207" s="120"/>
      <c r="CS207" s="120"/>
      <c r="CT207" s="120"/>
      <c r="CU207" s="120"/>
      <c r="CV207" s="120"/>
      <c r="CW207" s="120"/>
      <c r="CX207" s="120"/>
      <c r="CY207" s="120"/>
      <c r="CZ207" s="120"/>
      <c r="DA207" s="120"/>
      <c r="DB207" s="120"/>
    </row>
    <row r="208" spans="1:106" ht="17.399999999999999" thickTop="1" thickBot="1" x14ac:dyDescent="0.45">
      <c r="A208" s="7">
        <v>203</v>
      </c>
      <c r="B208" s="10"/>
      <c r="C208" s="11"/>
      <c r="D208" s="11"/>
      <c r="E208" s="11"/>
      <c r="F208" s="11"/>
      <c r="G208" s="11"/>
      <c r="H208" s="11"/>
      <c r="I208" s="11"/>
      <c r="J208" s="11"/>
      <c r="K208" s="11"/>
      <c r="L208" s="10"/>
      <c r="M208" s="10"/>
      <c r="N208" s="10"/>
      <c r="O208" s="209" t="str">
        <f xml:space="preserve"> IF(ISBLANK(L208),"",VLOOKUP(L208,ComboValue!$E$3:$I$15,5,FALSE))</f>
        <v/>
      </c>
      <c r="P208" s="10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35" t="str">
        <f xml:space="preserve"> IF(ISBLANK(C208),"",VLOOKUP(C208,ComboValue!$B$2:$C$11,2,FALSE) &amp; ",") &amp; IF(ISBLANK(D208),"",VLOOKUP(D208,ComboValue!$B$2:$C$11,2,FALSE) &amp; ",") &amp; IF(ISBLANK(E208),"",VLOOKUP(E208,ComboValue!$B$2:$C$11,2,FALSE) &amp; ",") &amp; IF(ISBLANK(F208),"",VLOOKUP(F208,ComboValue!$B$2:$C$11,2,FALSE) &amp; ",") &amp; IF(ISBLANK(G208),"",VLOOKUP(G208,ComboValue!$B$2:$C$11,2,FALSE) &amp; ",") &amp; IF(ISBLANK(H208),"",VLOOKUP(H208,ComboValue!$B$2:$C$11,2,FALSE) &amp; ",") &amp; IF(ISBLANK(I208),"",VLOOKUP(I208,ComboValue!$B$2:$C$11,2,FALSE) &amp; ",") &amp; IF(ISBLANK(J208),"",VLOOKUP(J208,ComboValue!$B$2:$C$11,2,FALSE) &amp; ",") &amp; IF(ISBLANK(K208),"",VLOOKUP(K208,ComboValue!$B$2:$C$11,2,FALSE) &amp; ",")</f>
        <v/>
      </c>
      <c r="AV208" s="136" t="str">
        <f t="shared" si="129"/>
        <v>Tous_Nl</v>
      </c>
      <c r="AW208" s="136" t="str">
        <f>IF(ISBLANK(L208),"",VLOOKUP(L208,ComboValue!$E$2:$G$15,3,FALSE))</f>
        <v/>
      </c>
      <c r="AX208" s="136" t="str">
        <f>IF(ISBLANK(M208),"",VLOOKUP(M208,ComboValue!$K$2:$L$5,2,FALSE))</f>
        <v/>
      </c>
      <c r="AY208" s="161" t="str">
        <f>IF(ISBLANK(Q208),"",VLOOKUP(Q208,ComboValue!$N$2:$O$68,2,FALSE) &amp; ",") &amp; IF(ISBLANK(R208),"",VLOOKUP(R208,ComboValue!$N$2:$O$68,2,FALSE) &amp; ",") &amp; IF(ISBLANK(S208),"",VLOOKUP(S208,ComboValue!$N$2:$O$68,2,FALSE) &amp; ",") &amp; IF(ISBLANK(T208),"",VLOOKUP(T208,ComboValue!$N$2:$O$68,2,FALSE) &amp; ",") &amp; IF(ISBLANK(U208),"",VLOOKUP(U208,ComboValue!$N$2:$O$68,2,FALSE) &amp; ",") &amp; IF(ISBLANK(V208),"",VLOOKUP(V208,ComboValue!$N$2:$O$68,2,FALSE) &amp; ",") &amp; IF(ISBLANK(W208),"",VLOOKUP(W208,ComboValue!$N$2:$O$68,2,FALSE) &amp; ",") &amp; IF(ISBLANK(X208),"",VLOOKUP(X208,ComboValue!$N$2:$O$68,2,FALSE) &amp; ",") &amp; IF(ISBLANK(Y208),"",VLOOKUP(Y208,ComboValue!$N$2:$O$68,2,FALSE) &amp; ",") &amp; IF(ISBLANK(Z208),"",VLOOKUP(Z208,ComboValue!$N$2:$O$68,2,FALSE) &amp; ",") &amp; IF(ISBLANK(AA208),"",VLOOKUP(AA208,ComboValue!$N$2:$O$68,2,FALSE) &amp; ",") &amp; IF(ISBLANK(AB208),"",VLOOKUP(AB208,ComboValue!$N$2:$O$68,2,FALSE) &amp; ",") &amp; IF(ISBLANK(AC208),"",VLOOKUP(AC208,ComboValue!$N$2:$O$68,2,FALSE) &amp; ",") &amp; IF(ISBLANK(AD208),"",VLOOKUP(AD208,ComboValue!$N$2:$O$68,2,FALSE) &amp; ",") &amp; IF(ISBLANK(AE208),"",VLOOKUP(AE208,ComboValue!$N$2:$O$68,2,FALSE) &amp; ",") &amp; IF(ISBLANK(AF208),"",VLOOKUP(AF208,ComboValue!$N$2:$O$68,2,FALSE) &amp; ",") &amp; IF(ISBLANK(AG208),"",VLOOKUP(AG208,ComboValue!$N$2:$O$68,2,FALSE) &amp; ",") &amp; IF(ISBLANK(AH208),"",VLOOKUP(AH208,ComboValue!$N$2:$O$68,2,FALSE) &amp; ",") &amp; IF(ISBLANK(AI208),"",VLOOKUP(AI208,ComboValue!$N$2:$O$68,2,FALSE) &amp; ",") &amp; IF(ISBLANK(AJ208),"",VLOOKUP(AJ208,ComboValue!$N$2:$O$68,2,FALSE) &amp; ",") &amp; IF(ISBLANK(AK208),"",VLOOKUP(AK208,ComboValue!$N$2:$O$68,2,FALSE) &amp; ",") &amp; IF(ISBLANK(AL208),"",VLOOKUP(AL208,ComboValue!$N$2:$O$68,2,FALSE) &amp; ",") &amp; IF(ISBLANK(AM208),"",VLOOKUP(AM208,ComboValue!$N$2:$O$68,2,FALSE) &amp; ",") &amp; IF(ISBLANK(AN208),"",VLOOKUP(AN208,ComboValue!$N$2:$O$68,2,FALSE) &amp; ",") &amp; IF(ISBLANK(AO208),"",VLOOKUP(AO208,ComboValue!$N$2:$O$68,2,FALSE) &amp; ",") &amp; IF(ISBLANK(AP208),"",VLOOKUP(AP208,ComboValue!$N$2:$O$68,2,FALSE) &amp; ",") &amp; IF(ISBLANK(AQ208),"",VLOOKUP(AQ208,ComboValue!$N$2:$O$68,2,FALSE) &amp; ",") &amp; IF(ISBLANK(AR208),"",VLOOKUP(AR208,ComboValue!$N$2:$O$68,2,FALSE) &amp; ",") &amp; IF(ISBLANK(AS208),"",VLOOKUP(AS208,ComboValue!$N$2:$O$68,2,FALSE) &amp; ",") &amp; IF(ISBLANK(AT208),"",VLOOKUP(AT208,ComboValue!$N$2:$O$68,2,FALSE) &amp; ",")</f>
        <v/>
      </c>
      <c r="AZ208" s="162" t="str">
        <f t="shared" si="130"/>
        <v/>
      </c>
      <c r="BA208" s="120"/>
      <c r="BB208" s="135" t="str">
        <f t="shared" si="131"/>
        <v/>
      </c>
      <c r="BC208" s="136" t="str">
        <f t="shared" si="132"/>
        <v/>
      </c>
      <c r="BD208" s="136" t="str">
        <f t="shared" si="133"/>
        <v/>
      </c>
      <c r="BE208" s="136" t="str">
        <f t="shared" si="134"/>
        <v/>
      </c>
      <c r="BF208" s="136" t="str">
        <f t="shared" si="135"/>
        <v/>
      </c>
      <c r="BG208" s="136" t="str">
        <f t="shared" si="136"/>
        <v/>
      </c>
      <c r="BH208" s="136" t="str">
        <f t="shared" si="137"/>
        <v/>
      </c>
      <c r="BI208" s="136" t="str">
        <f t="shared" si="138"/>
        <v/>
      </c>
      <c r="BJ208" s="136" t="str">
        <f t="shared" si="139"/>
        <v/>
      </c>
      <c r="BK208" s="136" t="str">
        <f t="shared" si="140"/>
        <v/>
      </c>
      <c r="BL208" s="136" t="str">
        <f t="shared" si="141"/>
        <v/>
      </c>
      <c r="BM208" s="136" t="str">
        <f t="shared" si="142"/>
        <v/>
      </c>
      <c r="BN208" s="136" t="str">
        <f t="shared" si="143"/>
        <v/>
      </c>
      <c r="BO208" s="136" t="str">
        <f t="shared" si="144"/>
        <v/>
      </c>
      <c r="BP208" s="136" t="str">
        <f t="shared" si="145"/>
        <v/>
      </c>
      <c r="BQ208" s="136" t="str">
        <f t="shared" si="146"/>
        <v/>
      </c>
      <c r="BR208" s="136" t="str">
        <f t="shared" si="147"/>
        <v/>
      </c>
      <c r="BS208" s="136" t="str">
        <f t="shared" si="148"/>
        <v/>
      </c>
      <c r="BT208" s="136" t="str">
        <f t="shared" si="149"/>
        <v/>
      </c>
      <c r="BU208" s="136" t="str">
        <f t="shared" si="150"/>
        <v/>
      </c>
      <c r="BV208" s="136" t="str">
        <f t="shared" si="151"/>
        <v/>
      </c>
      <c r="BW208" s="136" t="str">
        <f t="shared" si="152"/>
        <v/>
      </c>
      <c r="BX208" s="136" t="str">
        <f t="shared" si="153"/>
        <v/>
      </c>
      <c r="BY208" s="136" t="str">
        <f t="shared" si="154"/>
        <v/>
      </c>
      <c r="BZ208" s="136" t="str">
        <f t="shared" si="155"/>
        <v/>
      </c>
      <c r="CA208" s="137" t="str">
        <f t="shared" si="156"/>
        <v/>
      </c>
      <c r="CB208" s="135" t="str">
        <f t="shared" si="157"/>
        <v/>
      </c>
      <c r="CC208" s="136" t="str">
        <f t="shared" si="158"/>
        <v/>
      </c>
      <c r="CD208" s="136" t="str">
        <f t="shared" si="159"/>
        <v/>
      </c>
      <c r="CE208" s="136" t="str">
        <f t="shared" si="160"/>
        <v/>
      </c>
      <c r="CF208" s="136" t="str">
        <f t="shared" si="161"/>
        <v/>
      </c>
      <c r="CG208" s="136" t="str">
        <f t="shared" si="162"/>
        <v/>
      </c>
      <c r="CH208" s="136" t="str">
        <f t="shared" si="163"/>
        <v/>
      </c>
      <c r="CI208" s="136" t="str">
        <f t="shared" si="164"/>
        <v/>
      </c>
      <c r="CJ208" s="136" t="str">
        <f t="shared" si="165"/>
        <v/>
      </c>
      <c r="CK208" s="137" t="str">
        <f t="shared" si="166"/>
        <v/>
      </c>
      <c r="CL208" s="135" t="str">
        <f t="shared" si="167"/>
        <v/>
      </c>
      <c r="CM208" s="136" t="str">
        <f t="shared" si="168"/>
        <v/>
      </c>
      <c r="CN208" s="136" t="str">
        <f t="shared" si="169"/>
        <v/>
      </c>
      <c r="CO208" s="137" t="str">
        <f t="shared" si="170"/>
        <v/>
      </c>
      <c r="CP208" s="120"/>
      <c r="CQ208" s="120"/>
      <c r="CR208" s="120"/>
      <c r="CS208" s="120"/>
      <c r="CT208" s="120"/>
      <c r="CU208" s="120"/>
      <c r="CV208" s="120"/>
      <c r="CW208" s="120"/>
      <c r="CX208" s="120"/>
      <c r="CY208" s="120"/>
      <c r="CZ208" s="120"/>
      <c r="DA208" s="120"/>
      <c r="DB208" s="120"/>
    </row>
    <row r="209" spans="1:106" ht="17.399999999999999" thickTop="1" thickBot="1" x14ac:dyDescent="0.45">
      <c r="A209" s="7">
        <v>204</v>
      </c>
      <c r="B209" s="10"/>
      <c r="C209" s="11"/>
      <c r="D209" s="11"/>
      <c r="E209" s="11"/>
      <c r="F209" s="11"/>
      <c r="G209" s="11"/>
      <c r="H209" s="11"/>
      <c r="I209" s="11"/>
      <c r="J209" s="11"/>
      <c r="K209" s="11"/>
      <c r="L209" s="10"/>
      <c r="M209" s="10"/>
      <c r="N209" s="10"/>
      <c r="O209" s="209" t="str">
        <f xml:space="preserve"> IF(ISBLANK(L209),"",VLOOKUP(L209,ComboValue!$E$3:$I$15,5,FALSE))</f>
        <v/>
      </c>
      <c r="P209" s="10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35" t="str">
        <f xml:space="preserve"> IF(ISBLANK(C209),"",VLOOKUP(C209,ComboValue!$B$2:$C$11,2,FALSE) &amp; ",") &amp; IF(ISBLANK(D209),"",VLOOKUP(D209,ComboValue!$B$2:$C$11,2,FALSE) &amp; ",") &amp; IF(ISBLANK(E209),"",VLOOKUP(E209,ComboValue!$B$2:$C$11,2,FALSE) &amp; ",") &amp; IF(ISBLANK(F209),"",VLOOKUP(F209,ComboValue!$B$2:$C$11,2,FALSE) &amp; ",") &amp; IF(ISBLANK(G209),"",VLOOKUP(G209,ComboValue!$B$2:$C$11,2,FALSE) &amp; ",") &amp; IF(ISBLANK(H209),"",VLOOKUP(H209,ComboValue!$B$2:$C$11,2,FALSE) &amp; ",") &amp; IF(ISBLANK(I209),"",VLOOKUP(I209,ComboValue!$B$2:$C$11,2,FALSE) &amp; ",") &amp; IF(ISBLANK(J209),"",VLOOKUP(J209,ComboValue!$B$2:$C$11,2,FALSE) &amp; ",") &amp; IF(ISBLANK(K209),"",VLOOKUP(K209,ComboValue!$B$2:$C$11,2,FALSE) &amp; ",")</f>
        <v/>
      </c>
      <c r="AV209" s="136" t="str">
        <f t="shared" si="129"/>
        <v>Tous_Nl</v>
      </c>
      <c r="AW209" s="136" t="str">
        <f>IF(ISBLANK(L209),"",VLOOKUP(L209,ComboValue!$E$2:$G$15,3,FALSE))</f>
        <v/>
      </c>
      <c r="AX209" s="136" t="str">
        <f>IF(ISBLANK(M209),"",VLOOKUP(M209,ComboValue!$K$2:$L$5,2,FALSE))</f>
        <v/>
      </c>
      <c r="AY209" s="161" t="str">
        <f>IF(ISBLANK(Q209),"",VLOOKUP(Q209,ComboValue!$N$2:$O$68,2,FALSE) &amp; ",") &amp; IF(ISBLANK(R209),"",VLOOKUP(R209,ComboValue!$N$2:$O$68,2,FALSE) &amp; ",") &amp; IF(ISBLANK(S209),"",VLOOKUP(S209,ComboValue!$N$2:$O$68,2,FALSE) &amp; ",") &amp; IF(ISBLANK(T209),"",VLOOKUP(T209,ComboValue!$N$2:$O$68,2,FALSE) &amp; ",") &amp; IF(ISBLANK(U209),"",VLOOKUP(U209,ComboValue!$N$2:$O$68,2,FALSE) &amp; ",") &amp; IF(ISBLANK(V209),"",VLOOKUP(V209,ComboValue!$N$2:$O$68,2,FALSE) &amp; ",") &amp; IF(ISBLANK(W209),"",VLOOKUP(W209,ComboValue!$N$2:$O$68,2,FALSE) &amp; ",") &amp; IF(ISBLANK(X209),"",VLOOKUP(X209,ComboValue!$N$2:$O$68,2,FALSE) &amp; ",") &amp; IF(ISBLANK(Y209),"",VLOOKUP(Y209,ComboValue!$N$2:$O$68,2,FALSE) &amp; ",") &amp; IF(ISBLANK(Z209),"",VLOOKUP(Z209,ComboValue!$N$2:$O$68,2,FALSE) &amp; ",") &amp; IF(ISBLANK(AA209),"",VLOOKUP(AA209,ComboValue!$N$2:$O$68,2,FALSE) &amp; ",") &amp; IF(ISBLANK(AB209),"",VLOOKUP(AB209,ComboValue!$N$2:$O$68,2,FALSE) &amp; ",") &amp; IF(ISBLANK(AC209),"",VLOOKUP(AC209,ComboValue!$N$2:$O$68,2,FALSE) &amp; ",") &amp; IF(ISBLANK(AD209),"",VLOOKUP(AD209,ComboValue!$N$2:$O$68,2,FALSE) &amp; ",") &amp; IF(ISBLANK(AE209),"",VLOOKUP(AE209,ComboValue!$N$2:$O$68,2,FALSE) &amp; ",") &amp; IF(ISBLANK(AF209),"",VLOOKUP(AF209,ComboValue!$N$2:$O$68,2,FALSE) &amp; ",") &amp; IF(ISBLANK(AG209),"",VLOOKUP(AG209,ComboValue!$N$2:$O$68,2,FALSE) &amp; ",") &amp; IF(ISBLANK(AH209),"",VLOOKUP(AH209,ComboValue!$N$2:$O$68,2,FALSE) &amp; ",") &amp; IF(ISBLANK(AI209),"",VLOOKUP(AI209,ComboValue!$N$2:$O$68,2,FALSE) &amp; ",") &amp; IF(ISBLANK(AJ209),"",VLOOKUP(AJ209,ComboValue!$N$2:$O$68,2,FALSE) &amp; ",") &amp; IF(ISBLANK(AK209),"",VLOOKUP(AK209,ComboValue!$N$2:$O$68,2,FALSE) &amp; ",") &amp; IF(ISBLANK(AL209),"",VLOOKUP(AL209,ComboValue!$N$2:$O$68,2,FALSE) &amp; ",") &amp; IF(ISBLANK(AM209),"",VLOOKUP(AM209,ComboValue!$N$2:$O$68,2,FALSE) &amp; ",") &amp; IF(ISBLANK(AN209),"",VLOOKUP(AN209,ComboValue!$N$2:$O$68,2,FALSE) &amp; ",") &amp; IF(ISBLANK(AO209),"",VLOOKUP(AO209,ComboValue!$N$2:$O$68,2,FALSE) &amp; ",") &amp; IF(ISBLANK(AP209),"",VLOOKUP(AP209,ComboValue!$N$2:$O$68,2,FALSE) &amp; ",") &amp; IF(ISBLANK(AQ209),"",VLOOKUP(AQ209,ComboValue!$N$2:$O$68,2,FALSE) &amp; ",") &amp; IF(ISBLANK(AR209),"",VLOOKUP(AR209,ComboValue!$N$2:$O$68,2,FALSE) &amp; ",") &amp; IF(ISBLANK(AS209),"",VLOOKUP(AS209,ComboValue!$N$2:$O$68,2,FALSE) &amp; ",") &amp; IF(ISBLANK(AT209),"",VLOOKUP(AT209,ComboValue!$N$2:$O$68,2,FALSE) &amp; ",")</f>
        <v/>
      </c>
      <c r="AZ209" s="162" t="str">
        <f t="shared" si="130"/>
        <v/>
      </c>
      <c r="BA209" s="120"/>
      <c r="BB209" s="135" t="str">
        <f t="shared" si="131"/>
        <v/>
      </c>
      <c r="BC209" s="136" t="str">
        <f t="shared" si="132"/>
        <v/>
      </c>
      <c r="BD209" s="136" t="str">
        <f t="shared" si="133"/>
        <v/>
      </c>
      <c r="BE209" s="136" t="str">
        <f t="shared" si="134"/>
        <v/>
      </c>
      <c r="BF209" s="136" t="str">
        <f t="shared" si="135"/>
        <v/>
      </c>
      <c r="BG209" s="136" t="str">
        <f t="shared" si="136"/>
        <v/>
      </c>
      <c r="BH209" s="136" t="str">
        <f t="shared" si="137"/>
        <v/>
      </c>
      <c r="BI209" s="136" t="str">
        <f t="shared" si="138"/>
        <v/>
      </c>
      <c r="BJ209" s="136" t="str">
        <f t="shared" si="139"/>
        <v/>
      </c>
      <c r="BK209" s="136" t="str">
        <f t="shared" si="140"/>
        <v/>
      </c>
      <c r="BL209" s="136" t="str">
        <f t="shared" si="141"/>
        <v/>
      </c>
      <c r="BM209" s="136" t="str">
        <f t="shared" si="142"/>
        <v/>
      </c>
      <c r="BN209" s="136" t="str">
        <f t="shared" si="143"/>
        <v/>
      </c>
      <c r="BO209" s="136" t="str">
        <f t="shared" si="144"/>
        <v/>
      </c>
      <c r="BP209" s="136" t="str">
        <f t="shared" si="145"/>
        <v/>
      </c>
      <c r="BQ209" s="136" t="str">
        <f t="shared" si="146"/>
        <v/>
      </c>
      <c r="BR209" s="136" t="str">
        <f t="shared" si="147"/>
        <v/>
      </c>
      <c r="BS209" s="136" t="str">
        <f t="shared" si="148"/>
        <v/>
      </c>
      <c r="BT209" s="136" t="str">
        <f t="shared" si="149"/>
        <v/>
      </c>
      <c r="BU209" s="136" t="str">
        <f t="shared" si="150"/>
        <v/>
      </c>
      <c r="BV209" s="136" t="str">
        <f t="shared" si="151"/>
        <v/>
      </c>
      <c r="BW209" s="136" t="str">
        <f t="shared" si="152"/>
        <v/>
      </c>
      <c r="BX209" s="136" t="str">
        <f t="shared" si="153"/>
        <v/>
      </c>
      <c r="BY209" s="136" t="str">
        <f t="shared" si="154"/>
        <v/>
      </c>
      <c r="BZ209" s="136" t="str">
        <f t="shared" si="155"/>
        <v/>
      </c>
      <c r="CA209" s="137" t="str">
        <f t="shared" si="156"/>
        <v/>
      </c>
      <c r="CB209" s="135" t="str">
        <f t="shared" si="157"/>
        <v/>
      </c>
      <c r="CC209" s="136" t="str">
        <f t="shared" si="158"/>
        <v/>
      </c>
      <c r="CD209" s="136" t="str">
        <f t="shared" si="159"/>
        <v/>
      </c>
      <c r="CE209" s="136" t="str">
        <f t="shared" si="160"/>
        <v/>
      </c>
      <c r="CF209" s="136" t="str">
        <f t="shared" si="161"/>
        <v/>
      </c>
      <c r="CG209" s="136" t="str">
        <f t="shared" si="162"/>
        <v/>
      </c>
      <c r="CH209" s="136" t="str">
        <f t="shared" si="163"/>
        <v/>
      </c>
      <c r="CI209" s="136" t="str">
        <f t="shared" si="164"/>
        <v/>
      </c>
      <c r="CJ209" s="136" t="str">
        <f t="shared" si="165"/>
        <v/>
      </c>
      <c r="CK209" s="137" t="str">
        <f t="shared" si="166"/>
        <v/>
      </c>
      <c r="CL209" s="135" t="str">
        <f t="shared" si="167"/>
        <v/>
      </c>
      <c r="CM209" s="136" t="str">
        <f t="shared" si="168"/>
        <v/>
      </c>
      <c r="CN209" s="136" t="str">
        <f t="shared" si="169"/>
        <v/>
      </c>
      <c r="CO209" s="137" t="str">
        <f t="shared" si="170"/>
        <v/>
      </c>
      <c r="CP209" s="120"/>
      <c r="CQ209" s="120"/>
      <c r="CR209" s="120"/>
      <c r="CS209" s="120"/>
      <c r="CT209" s="120"/>
      <c r="CU209" s="120"/>
      <c r="CV209" s="120"/>
      <c r="CW209" s="120"/>
      <c r="CX209" s="120"/>
      <c r="CY209" s="120"/>
      <c r="CZ209" s="120"/>
      <c r="DA209" s="120"/>
      <c r="DB209" s="120"/>
    </row>
    <row r="210" spans="1:106" ht="17.399999999999999" thickTop="1" thickBot="1" x14ac:dyDescent="0.45">
      <c r="A210" s="7">
        <v>205</v>
      </c>
      <c r="B210" s="10"/>
      <c r="C210" s="11"/>
      <c r="D210" s="11"/>
      <c r="E210" s="11"/>
      <c r="F210" s="11"/>
      <c r="G210" s="11"/>
      <c r="H210" s="11"/>
      <c r="I210" s="11"/>
      <c r="J210" s="11"/>
      <c r="K210" s="11"/>
      <c r="L210" s="10"/>
      <c r="M210" s="10"/>
      <c r="N210" s="10"/>
      <c r="O210" s="209" t="str">
        <f xml:space="preserve"> IF(ISBLANK(L210),"",VLOOKUP(L210,ComboValue!$E$3:$I$15,5,FALSE))</f>
        <v/>
      </c>
      <c r="P210" s="10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35" t="str">
        <f xml:space="preserve"> IF(ISBLANK(C210),"",VLOOKUP(C210,ComboValue!$B$2:$C$11,2,FALSE) &amp; ",") &amp; IF(ISBLANK(D210),"",VLOOKUP(D210,ComboValue!$B$2:$C$11,2,FALSE) &amp; ",") &amp; IF(ISBLANK(E210),"",VLOOKUP(E210,ComboValue!$B$2:$C$11,2,FALSE) &amp; ",") &amp; IF(ISBLANK(F210),"",VLOOKUP(F210,ComboValue!$B$2:$C$11,2,FALSE) &amp; ",") &amp; IF(ISBLANK(G210),"",VLOOKUP(G210,ComboValue!$B$2:$C$11,2,FALSE) &amp; ",") &amp; IF(ISBLANK(H210),"",VLOOKUP(H210,ComboValue!$B$2:$C$11,2,FALSE) &amp; ",") &amp; IF(ISBLANK(I210),"",VLOOKUP(I210,ComboValue!$B$2:$C$11,2,FALSE) &amp; ",") &amp; IF(ISBLANK(J210),"",VLOOKUP(J210,ComboValue!$B$2:$C$11,2,FALSE) &amp; ",") &amp; IF(ISBLANK(K210),"",VLOOKUP(K210,ComboValue!$B$2:$C$11,2,FALSE) &amp; ",")</f>
        <v/>
      </c>
      <c r="AV210" s="136" t="str">
        <f t="shared" si="129"/>
        <v>Tous_Nl</v>
      </c>
      <c r="AW210" s="136" t="str">
        <f>IF(ISBLANK(L210),"",VLOOKUP(L210,ComboValue!$E$2:$G$15,3,FALSE))</f>
        <v/>
      </c>
      <c r="AX210" s="136" t="str">
        <f>IF(ISBLANK(M210),"",VLOOKUP(M210,ComboValue!$K$2:$L$5,2,FALSE))</f>
        <v/>
      </c>
      <c r="AY210" s="161" t="str">
        <f>IF(ISBLANK(Q210),"",VLOOKUP(Q210,ComboValue!$N$2:$O$68,2,FALSE) &amp; ",") &amp; IF(ISBLANK(R210),"",VLOOKUP(R210,ComboValue!$N$2:$O$68,2,FALSE) &amp; ",") &amp; IF(ISBLANK(S210),"",VLOOKUP(S210,ComboValue!$N$2:$O$68,2,FALSE) &amp; ",") &amp; IF(ISBLANK(T210),"",VLOOKUP(T210,ComboValue!$N$2:$O$68,2,FALSE) &amp; ",") &amp; IF(ISBLANK(U210),"",VLOOKUP(U210,ComboValue!$N$2:$O$68,2,FALSE) &amp; ",") &amp; IF(ISBLANK(V210),"",VLOOKUP(V210,ComboValue!$N$2:$O$68,2,FALSE) &amp; ",") &amp; IF(ISBLANK(W210),"",VLOOKUP(W210,ComboValue!$N$2:$O$68,2,FALSE) &amp; ",") &amp; IF(ISBLANK(X210),"",VLOOKUP(X210,ComboValue!$N$2:$O$68,2,FALSE) &amp; ",") &amp; IF(ISBLANK(Y210),"",VLOOKUP(Y210,ComboValue!$N$2:$O$68,2,FALSE) &amp; ",") &amp; IF(ISBLANK(Z210),"",VLOOKUP(Z210,ComboValue!$N$2:$O$68,2,FALSE) &amp; ",") &amp; IF(ISBLANK(AA210),"",VLOOKUP(AA210,ComboValue!$N$2:$O$68,2,FALSE) &amp; ",") &amp; IF(ISBLANK(AB210),"",VLOOKUP(AB210,ComboValue!$N$2:$O$68,2,FALSE) &amp; ",") &amp; IF(ISBLANK(AC210),"",VLOOKUP(AC210,ComboValue!$N$2:$O$68,2,FALSE) &amp; ",") &amp; IF(ISBLANK(AD210),"",VLOOKUP(AD210,ComboValue!$N$2:$O$68,2,FALSE) &amp; ",") &amp; IF(ISBLANK(AE210),"",VLOOKUP(AE210,ComboValue!$N$2:$O$68,2,FALSE) &amp; ",") &amp; IF(ISBLANK(AF210),"",VLOOKUP(AF210,ComboValue!$N$2:$O$68,2,FALSE) &amp; ",") &amp; IF(ISBLANK(AG210),"",VLOOKUP(AG210,ComboValue!$N$2:$O$68,2,FALSE) &amp; ",") &amp; IF(ISBLANK(AH210),"",VLOOKUP(AH210,ComboValue!$N$2:$O$68,2,FALSE) &amp; ",") &amp; IF(ISBLANK(AI210),"",VLOOKUP(AI210,ComboValue!$N$2:$O$68,2,FALSE) &amp; ",") &amp; IF(ISBLANK(AJ210),"",VLOOKUP(AJ210,ComboValue!$N$2:$O$68,2,FALSE) &amp; ",") &amp; IF(ISBLANK(AK210),"",VLOOKUP(AK210,ComboValue!$N$2:$O$68,2,FALSE) &amp; ",") &amp; IF(ISBLANK(AL210),"",VLOOKUP(AL210,ComboValue!$N$2:$O$68,2,FALSE) &amp; ",") &amp; IF(ISBLANK(AM210),"",VLOOKUP(AM210,ComboValue!$N$2:$O$68,2,FALSE) &amp; ",") &amp; IF(ISBLANK(AN210),"",VLOOKUP(AN210,ComboValue!$N$2:$O$68,2,FALSE) &amp; ",") &amp; IF(ISBLANK(AO210),"",VLOOKUP(AO210,ComboValue!$N$2:$O$68,2,FALSE) &amp; ",") &amp; IF(ISBLANK(AP210),"",VLOOKUP(AP210,ComboValue!$N$2:$O$68,2,FALSE) &amp; ",") &amp; IF(ISBLANK(AQ210),"",VLOOKUP(AQ210,ComboValue!$N$2:$O$68,2,FALSE) &amp; ",") &amp; IF(ISBLANK(AR210),"",VLOOKUP(AR210,ComboValue!$N$2:$O$68,2,FALSE) &amp; ",") &amp; IF(ISBLANK(AS210),"",VLOOKUP(AS210,ComboValue!$N$2:$O$68,2,FALSE) &amp; ",") &amp; IF(ISBLANK(AT210),"",VLOOKUP(AT210,ComboValue!$N$2:$O$68,2,FALSE) &amp; ",")</f>
        <v/>
      </c>
      <c r="AZ210" s="162" t="str">
        <f t="shared" si="130"/>
        <v/>
      </c>
      <c r="BA210" s="120"/>
      <c r="BB210" s="135" t="str">
        <f t="shared" si="131"/>
        <v/>
      </c>
      <c r="BC210" s="136" t="str">
        <f t="shared" si="132"/>
        <v/>
      </c>
      <c r="BD210" s="136" t="str">
        <f t="shared" si="133"/>
        <v/>
      </c>
      <c r="BE210" s="136" t="str">
        <f t="shared" si="134"/>
        <v/>
      </c>
      <c r="BF210" s="136" t="str">
        <f t="shared" si="135"/>
        <v/>
      </c>
      <c r="BG210" s="136" t="str">
        <f t="shared" si="136"/>
        <v/>
      </c>
      <c r="BH210" s="136" t="str">
        <f t="shared" si="137"/>
        <v/>
      </c>
      <c r="BI210" s="136" t="str">
        <f t="shared" si="138"/>
        <v/>
      </c>
      <c r="BJ210" s="136" t="str">
        <f t="shared" si="139"/>
        <v/>
      </c>
      <c r="BK210" s="136" t="str">
        <f t="shared" si="140"/>
        <v/>
      </c>
      <c r="BL210" s="136" t="str">
        <f t="shared" si="141"/>
        <v/>
      </c>
      <c r="BM210" s="136" t="str">
        <f t="shared" si="142"/>
        <v/>
      </c>
      <c r="BN210" s="136" t="str">
        <f t="shared" si="143"/>
        <v/>
      </c>
      <c r="BO210" s="136" t="str">
        <f t="shared" si="144"/>
        <v/>
      </c>
      <c r="BP210" s="136" t="str">
        <f t="shared" si="145"/>
        <v/>
      </c>
      <c r="BQ210" s="136" t="str">
        <f t="shared" si="146"/>
        <v/>
      </c>
      <c r="BR210" s="136" t="str">
        <f t="shared" si="147"/>
        <v/>
      </c>
      <c r="BS210" s="136" t="str">
        <f t="shared" si="148"/>
        <v/>
      </c>
      <c r="BT210" s="136" t="str">
        <f t="shared" si="149"/>
        <v/>
      </c>
      <c r="BU210" s="136" t="str">
        <f t="shared" si="150"/>
        <v/>
      </c>
      <c r="BV210" s="136" t="str">
        <f t="shared" si="151"/>
        <v/>
      </c>
      <c r="BW210" s="136" t="str">
        <f t="shared" si="152"/>
        <v/>
      </c>
      <c r="BX210" s="136" t="str">
        <f t="shared" si="153"/>
        <v/>
      </c>
      <c r="BY210" s="136" t="str">
        <f t="shared" si="154"/>
        <v/>
      </c>
      <c r="BZ210" s="136" t="str">
        <f t="shared" si="155"/>
        <v/>
      </c>
      <c r="CA210" s="137" t="str">
        <f t="shared" si="156"/>
        <v/>
      </c>
      <c r="CB210" s="135" t="str">
        <f t="shared" si="157"/>
        <v/>
      </c>
      <c r="CC210" s="136" t="str">
        <f t="shared" si="158"/>
        <v/>
      </c>
      <c r="CD210" s="136" t="str">
        <f t="shared" si="159"/>
        <v/>
      </c>
      <c r="CE210" s="136" t="str">
        <f t="shared" si="160"/>
        <v/>
      </c>
      <c r="CF210" s="136" t="str">
        <f t="shared" si="161"/>
        <v/>
      </c>
      <c r="CG210" s="136" t="str">
        <f t="shared" si="162"/>
        <v/>
      </c>
      <c r="CH210" s="136" t="str">
        <f t="shared" si="163"/>
        <v/>
      </c>
      <c r="CI210" s="136" t="str">
        <f t="shared" si="164"/>
        <v/>
      </c>
      <c r="CJ210" s="136" t="str">
        <f t="shared" si="165"/>
        <v/>
      </c>
      <c r="CK210" s="137" t="str">
        <f t="shared" si="166"/>
        <v/>
      </c>
      <c r="CL210" s="135" t="str">
        <f t="shared" si="167"/>
        <v/>
      </c>
      <c r="CM210" s="136" t="str">
        <f t="shared" si="168"/>
        <v/>
      </c>
      <c r="CN210" s="136" t="str">
        <f t="shared" si="169"/>
        <v/>
      </c>
      <c r="CO210" s="137" t="str">
        <f t="shared" si="170"/>
        <v/>
      </c>
      <c r="CP210" s="120"/>
      <c r="CQ210" s="120"/>
      <c r="CR210" s="120"/>
      <c r="CS210" s="120"/>
      <c r="CT210" s="120"/>
      <c r="CU210" s="120"/>
      <c r="CV210" s="120"/>
      <c r="CW210" s="120"/>
      <c r="CX210" s="120"/>
      <c r="CY210" s="120"/>
      <c r="CZ210" s="120"/>
      <c r="DA210" s="120"/>
      <c r="DB210" s="120"/>
    </row>
    <row r="211" spans="1:106" ht="17.399999999999999" thickTop="1" thickBot="1" x14ac:dyDescent="0.45">
      <c r="A211" s="7">
        <v>206</v>
      </c>
      <c r="B211" s="10"/>
      <c r="C211" s="11"/>
      <c r="D211" s="11"/>
      <c r="E211" s="11"/>
      <c r="F211" s="11"/>
      <c r="G211" s="11"/>
      <c r="H211" s="11"/>
      <c r="I211" s="11"/>
      <c r="J211" s="11"/>
      <c r="K211" s="11"/>
      <c r="L211" s="10"/>
      <c r="M211" s="10"/>
      <c r="N211" s="10"/>
      <c r="O211" s="209" t="str">
        <f xml:space="preserve"> IF(ISBLANK(L211),"",VLOOKUP(L211,ComboValue!$E$3:$I$15,5,FALSE))</f>
        <v/>
      </c>
      <c r="P211" s="10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35" t="str">
        <f xml:space="preserve"> IF(ISBLANK(C211),"",VLOOKUP(C211,ComboValue!$B$2:$C$11,2,FALSE) &amp; ",") &amp; IF(ISBLANK(D211),"",VLOOKUP(D211,ComboValue!$B$2:$C$11,2,FALSE) &amp; ",") &amp; IF(ISBLANK(E211),"",VLOOKUP(E211,ComboValue!$B$2:$C$11,2,FALSE) &amp; ",") &amp; IF(ISBLANK(F211),"",VLOOKUP(F211,ComboValue!$B$2:$C$11,2,FALSE) &amp; ",") &amp; IF(ISBLANK(G211),"",VLOOKUP(G211,ComboValue!$B$2:$C$11,2,FALSE) &amp; ",") &amp; IF(ISBLANK(H211),"",VLOOKUP(H211,ComboValue!$B$2:$C$11,2,FALSE) &amp; ",") &amp; IF(ISBLANK(I211),"",VLOOKUP(I211,ComboValue!$B$2:$C$11,2,FALSE) &amp; ",") &amp; IF(ISBLANK(J211),"",VLOOKUP(J211,ComboValue!$B$2:$C$11,2,FALSE) &amp; ",") &amp; IF(ISBLANK(K211),"",VLOOKUP(K211,ComboValue!$B$2:$C$11,2,FALSE) &amp; ",")</f>
        <v/>
      </c>
      <c r="AV211" s="136" t="str">
        <f t="shared" si="129"/>
        <v>Tous_Nl</v>
      </c>
      <c r="AW211" s="136" t="str">
        <f>IF(ISBLANK(L211),"",VLOOKUP(L211,ComboValue!$E$2:$G$15,3,FALSE))</f>
        <v/>
      </c>
      <c r="AX211" s="136" t="str">
        <f>IF(ISBLANK(M211),"",VLOOKUP(M211,ComboValue!$K$2:$L$5,2,FALSE))</f>
        <v/>
      </c>
      <c r="AY211" s="161" t="str">
        <f>IF(ISBLANK(Q211),"",VLOOKUP(Q211,ComboValue!$N$2:$O$68,2,FALSE) &amp; ",") &amp; IF(ISBLANK(R211),"",VLOOKUP(R211,ComboValue!$N$2:$O$68,2,FALSE) &amp; ",") &amp; IF(ISBLANK(S211),"",VLOOKUP(S211,ComboValue!$N$2:$O$68,2,FALSE) &amp; ",") &amp; IF(ISBLANK(T211),"",VLOOKUP(T211,ComboValue!$N$2:$O$68,2,FALSE) &amp; ",") &amp; IF(ISBLANK(U211),"",VLOOKUP(U211,ComboValue!$N$2:$O$68,2,FALSE) &amp; ",") &amp; IF(ISBLANK(V211),"",VLOOKUP(V211,ComboValue!$N$2:$O$68,2,FALSE) &amp; ",") &amp; IF(ISBLANK(W211),"",VLOOKUP(W211,ComboValue!$N$2:$O$68,2,FALSE) &amp; ",") &amp; IF(ISBLANK(X211),"",VLOOKUP(X211,ComboValue!$N$2:$O$68,2,FALSE) &amp; ",") &amp; IF(ISBLANK(Y211),"",VLOOKUP(Y211,ComboValue!$N$2:$O$68,2,FALSE) &amp; ",") &amp; IF(ISBLANK(Z211),"",VLOOKUP(Z211,ComboValue!$N$2:$O$68,2,FALSE) &amp; ",") &amp; IF(ISBLANK(AA211),"",VLOOKUP(AA211,ComboValue!$N$2:$O$68,2,FALSE) &amp; ",") &amp; IF(ISBLANK(AB211),"",VLOOKUP(AB211,ComboValue!$N$2:$O$68,2,FALSE) &amp; ",") &amp; IF(ISBLANK(AC211),"",VLOOKUP(AC211,ComboValue!$N$2:$O$68,2,FALSE) &amp; ",") &amp; IF(ISBLANK(AD211),"",VLOOKUP(AD211,ComboValue!$N$2:$O$68,2,FALSE) &amp; ",") &amp; IF(ISBLANK(AE211),"",VLOOKUP(AE211,ComboValue!$N$2:$O$68,2,FALSE) &amp; ",") &amp; IF(ISBLANK(AF211),"",VLOOKUP(AF211,ComboValue!$N$2:$O$68,2,FALSE) &amp; ",") &amp; IF(ISBLANK(AG211),"",VLOOKUP(AG211,ComboValue!$N$2:$O$68,2,FALSE) &amp; ",") &amp; IF(ISBLANK(AH211),"",VLOOKUP(AH211,ComboValue!$N$2:$O$68,2,FALSE) &amp; ",") &amp; IF(ISBLANK(AI211),"",VLOOKUP(AI211,ComboValue!$N$2:$O$68,2,FALSE) &amp; ",") &amp; IF(ISBLANK(AJ211),"",VLOOKUP(AJ211,ComboValue!$N$2:$O$68,2,FALSE) &amp; ",") &amp; IF(ISBLANK(AK211),"",VLOOKUP(AK211,ComboValue!$N$2:$O$68,2,FALSE) &amp; ",") &amp; IF(ISBLANK(AL211),"",VLOOKUP(AL211,ComboValue!$N$2:$O$68,2,FALSE) &amp; ",") &amp; IF(ISBLANK(AM211),"",VLOOKUP(AM211,ComboValue!$N$2:$O$68,2,FALSE) &amp; ",") &amp; IF(ISBLANK(AN211),"",VLOOKUP(AN211,ComboValue!$N$2:$O$68,2,FALSE) &amp; ",") &amp; IF(ISBLANK(AO211),"",VLOOKUP(AO211,ComboValue!$N$2:$O$68,2,FALSE) &amp; ",") &amp; IF(ISBLANK(AP211),"",VLOOKUP(AP211,ComboValue!$N$2:$O$68,2,FALSE) &amp; ",") &amp; IF(ISBLANK(AQ211),"",VLOOKUP(AQ211,ComboValue!$N$2:$O$68,2,FALSE) &amp; ",") &amp; IF(ISBLANK(AR211),"",VLOOKUP(AR211,ComboValue!$N$2:$O$68,2,FALSE) &amp; ",") &amp; IF(ISBLANK(AS211),"",VLOOKUP(AS211,ComboValue!$N$2:$O$68,2,FALSE) &amp; ",") &amp; IF(ISBLANK(AT211),"",VLOOKUP(AT211,ComboValue!$N$2:$O$68,2,FALSE) &amp; ",")</f>
        <v/>
      </c>
      <c r="AZ211" s="162" t="str">
        <f t="shared" si="130"/>
        <v/>
      </c>
      <c r="BA211" s="120"/>
      <c r="BB211" s="135" t="str">
        <f t="shared" si="131"/>
        <v/>
      </c>
      <c r="BC211" s="136" t="str">
        <f t="shared" si="132"/>
        <v/>
      </c>
      <c r="BD211" s="136" t="str">
        <f t="shared" si="133"/>
        <v/>
      </c>
      <c r="BE211" s="136" t="str">
        <f t="shared" si="134"/>
        <v/>
      </c>
      <c r="BF211" s="136" t="str">
        <f t="shared" si="135"/>
        <v/>
      </c>
      <c r="BG211" s="136" t="str">
        <f t="shared" si="136"/>
        <v/>
      </c>
      <c r="BH211" s="136" t="str">
        <f t="shared" si="137"/>
        <v/>
      </c>
      <c r="BI211" s="136" t="str">
        <f t="shared" si="138"/>
        <v/>
      </c>
      <c r="BJ211" s="136" t="str">
        <f t="shared" si="139"/>
        <v/>
      </c>
      <c r="BK211" s="136" t="str">
        <f t="shared" si="140"/>
        <v/>
      </c>
      <c r="BL211" s="136" t="str">
        <f t="shared" si="141"/>
        <v/>
      </c>
      <c r="BM211" s="136" t="str">
        <f t="shared" si="142"/>
        <v/>
      </c>
      <c r="BN211" s="136" t="str">
        <f t="shared" si="143"/>
        <v/>
      </c>
      <c r="BO211" s="136" t="str">
        <f t="shared" si="144"/>
        <v/>
      </c>
      <c r="BP211" s="136" t="str">
        <f t="shared" si="145"/>
        <v/>
      </c>
      <c r="BQ211" s="136" t="str">
        <f t="shared" si="146"/>
        <v/>
      </c>
      <c r="BR211" s="136" t="str">
        <f t="shared" si="147"/>
        <v/>
      </c>
      <c r="BS211" s="136" t="str">
        <f t="shared" si="148"/>
        <v/>
      </c>
      <c r="BT211" s="136" t="str">
        <f t="shared" si="149"/>
        <v/>
      </c>
      <c r="BU211" s="136" t="str">
        <f t="shared" si="150"/>
        <v/>
      </c>
      <c r="BV211" s="136" t="str">
        <f t="shared" si="151"/>
        <v/>
      </c>
      <c r="BW211" s="136" t="str">
        <f t="shared" si="152"/>
        <v/>
      </c>
      <c r="BX211" s="136" t="str">
        <f t="shared" si="153"/>
        <v/>
      </c>
      <c r="BY211" s="136" t="str">
        <f t="shared" si="154"/>
        <v/>
      </c>
      <c r="BZ211" s="136" t="str">
        <f t="shared" si="155"/>
        <v/>
      </c>
      <c r="CA211" s="137" t="str">
        <f t="shared" si="156"/>
        <v/>
      </c>
      <c r="CB211" s="135" t="str">
        <f t="shared" si="157"/>
        <v/>
      </c>
      <c r="CC211" s="136" t="str">
        <f t="shared" si="158"/>
        <v/>
      </c>
      <c r="CD211" s="136" t="str">
        <f t="shared" si="159"/>
        <v/>
      </c>
      <c r="CE211" s="136" t="str">
        <f t="shared" si="160"/>
        <v/>
      </c>
      <c r="CF211" s="136" t="str">
        <f t="shared" si="161"/>
        <v/>
      </c>
      <c r="CG211" s="136" t="str">
        <f t="shared" si="162"/>
        <v/>
      </c>
      <c r="CH211" s="136" t="str">
        <f t="shared" si="163"/>
        <v/>
      </c>
      <c r="CI211" s="136" t="str">
        <f t="shared" si="164"/>
        <v/>
      </c>
      <c r="CJ211" s="136" t="str">
        <f t="shared" si="165"/>
        <v/>
      </c>
      <c r="CK211" s="137" t="str">
        <f t="shared" si="166"/>
        <v/>
      </c>
      <c r="CL211" s="135" t="str">
        <f t="shared" si="167"/>
        <v/>
      </c>
      <c r="CM211" s="136" t="str">
        <f t="shared" si="168"/>
        <v/>
      </c>
      <c r="CN211" s="136" t="str">
        <f t="shared" si="169"/>
        <v/>
      </c>
      <c r="CO211" s="137" t="str">
        <f t="shared" si="170"/>
        <v/>
      </c>
      <c r="CP211" s="120"/>
      <c r="CQ211" s="120"/>
      <c r="CR211" s="120"/>
      <c r="CS211" s="120"/>
      <c r="CT211" s="120"/>
      <c r="CU211" s="120"/>
      <c r="CV211" s="120"/>
      <c r="CW211" s="120"/>
      <c r="CX211" s="120"/>
      <c r="CY211" s="120"/>
      <c r="CZ211" s="120"/>
      <c r="DA211" s="120"/>
      <c r="DB211" s="120"/>
    </row>
    <row r="212" spans="1:106" ht="17.399999999999999" thickTop="1" thickBot="1" x14ac:dyDescent="0.45">
      <c r="A212" s="7">
        <v>207</v>
      </c>
      <c r="B212" s="10"/>
      <c r="C212" s="11"/>
      <c r="D212" s="11"/>
      <c r="E212" s="11"/>
      <c r="F212" s="11"/>
      <c r="G212" s="11"/>
      <c r="H212" s="11"/>
      <c r="I212" s="11"/>
      <c r="J212" s="11"/>
      <c r="K212" s="11"/>
      <c r="L212" s="10"/>
      <c r="M212" s="10"/>
      <c r="N212" s="10"/>
      <c r="O212" s="209" t="str">
        <f xml:space="preserve"> IF(ISBLANK(L212),"",VLOOKUP(L212,ComboValue!$E$3:$I$15,5,FALSE))</f>
        <v/>
      </c>
      <c r="P212" s="10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35" t="str">
        <f xml:space="preserve"> IF(ISBLANK(C212),"",VLOOKUP(C212,ComboValue!$B$2:$C$11,2,FALSE) &amp; ",") &amp; IF(ISBLANK(D212),"",VLOOKUP(D212,ComboValue!$B$2:$C$11,2,FALSE) &amp; ",") &amp; IF(ISBLANK(E212),"",VLOOKUP(E212,ComboValue!$B$2:$C$11,2,FALSE) &amp; ",") &amp; IF(ISBLANK(F212),"",VLOOKUP(F212,ComboValue!$B$2:$C$11,2,FALSE) &amp; ",") &amp; IF(ISBLANK(G212),"",VLOOKUP(G212,ComboValue!$B$2:$C$11,2,FALSE) &amp; ",") &amp; IF(ISBLANK(H212),"",VLOOKUP(H212,ComboValue!$B$2:$C$11,2,FALSE) &amp; ",") &amp; IF(ISBLANK(I212),"",VLOOKUP(I212,ComboValue!$B$2:$C$11,2,FALSE) &amp; ",") &amp; IF(ISBLANK(J212),"",VLOOKUP(J212,ComboValue!$B$2:$C$11,2,FALSE) &amp; ",") &amp; IF(ISBLANK(K212),"",VLOOKUP(K212,ComboValue!$B$2:$C$11,2,FALSE) &amp; ",")</f>
        <v/>
      </c>
      <c r="AV212" s="136" t="str">
        <f t="shared" si="129"/>
        <v>Tous_Nl</v>
      </c>
      <c r="AW212" s="136" t="str">
        <f>IF(ISBLANK(L212),"",VLOOKUP(L212,ComboValue!$E$2:$G$15,3,FALSE))</f>
        <v/>
      </c>
      <c r="AX212" s="136" t="str">
        <f>IF(ISBLANK(M212),"",VLOOKUP(M212,ComboValue!$K$2:$L$5,2,FALSE))</f>
        <v/>
      </c>
      <c r="AY212" s="161" t="str">
        <f>IF(ISBLANK(Q212),"",VLOOKUP(Q212,ComboValue!$N$2:$O$68,2,FALSE) &amp; ",") &amp; IF(ISBLANK(R212),"",VLOOKUP(R212,ComboValue!$N$2:$O$68,2,FALSE) &amp; ",") &amp; IF(ISBLANK(S212),"",VLOOKUP(S212,ComboValue!$N$2:$O$68,2,FALSE) &amp; ",") &amp; IF(ISBLANK(T212),"",VLOOKUP(T212,ComboValue!$N$2:$O$68,2,FALSE) &amp; ",") &amp; IF(ISBLANK(U212),"",VLOOKUP(U212,ComboValue!$N$2:$O$68,2,FALSE) &amp; ",") &amp; IF(ISBLANK(V212),"",VLOOKUP(V212,ComboValue!$N$2:$O$68,2,FALSE) &amp; ",") &amp; IF(ISBLANK(W212),"",VLOOKUP(W212,ComboValue!$N$2:$O$68,2,FALSE) &amp; ",") &amp; IF(ISBLANK(X212),"",VLOOKUP(X212,ComboValue!$N$2:$O$68,2,FALSE) &amp; ",") &amp; IF(ISBLANK(Y212),"",VLOOKUP(Y212,ComboValue!$N$2:$O$68,2,FALSE) &amp; ",") &amp; IF(ISBLANK(Z212),"",VLOOKUP(Z212,ComboValue!$N$2:$O$68,2,FALSE) &amp; ",") &amp; IF(ISBLANK(AA212),"",VLOOKUP(AA212,ComboValue!$N$2:$O$68,2,FALSE) &amp; ",") &amp; IF(ISBLANK(AB212),"",VLOOKUP(AB212,ComboValue!$N$2:$O$68,2,FALSE) &amp; ",") &amp; IF(ISBLANK(AC212),"",VLOOKUP(AC212,ComboValue!$N$2:$O$68,2,FALSE) &amp; ",") &amp; IF(ISBLANK(AD212),"",VLOOKUP(AD212,ComboValue!$N$2:$O$68,2,FALSE) &amp; ",") &amp; IF(ISBLANK(AE212),"",VLOOKUP(AE212,ComboValue!$N$2:$O$68,2,FALSE) &amp; ",") &amp; IF(ISBLANK(AF212),"",VLOOKUP(AF212,ComboValue!$N$2:$O$68,2,FALSE) &amp; ",") &amp; IF(ISBLANK(AG212),"",VLOOKUP(AG212,ComboValue!$N$2:$O$68,2,FALSE) &amp; ",") &amp; IF(ISBLANK(AH212),"",VLOOKUP(AH212,ComboValue!$N$2:$O$68,2,FALSE) &amp; ",") &amp; IF(ISBLANK(AI212),"",VLOOKUP(AI212,ComboValue!$N$2:$O$68,2,FALSE) &amp; ",") &amp; IF(ISBLANK(AJ212),"",VLOOKUP(AJ212,ComboValue!$N$2:$O$68,2,FALSE) &amp; ",") &amp; IF(ISBLANK(AK212),"",VLOOKUP(AK212,ComboValue!$N$2:$O$68,2,FALSE) &amp; ",") &amp; IF(ISBLANK(AL212),"",VLOOKUP(AL212,ComboValue!$N$2:$O$68,2,FALSE) &amp; ",") &amp; IF(ISBLANK(AM212),"",VLOOKUP(AM212,ComboValue!$N$2:$O$68,2,FALSE) &amp; ",") &amp; IF(ISBLANK(AN212),"",VLOOKUP(AN212,ComboValue!$N$2:$O$68,2,FALSE) &amp; ",") &amp; IF(ISBLANK(AO212),"",VLOOKUP(AO212,ComboValue!$N$2:$O$68,2,FALSE) &amp; ",") &amp; IF(ISBLANK(AP212),"",VLOOKUP(AP212,ComboValue!$N$2:$O$68,2,FALSE) &amp; ",") &amp; IF(ISBLANK(AQ212),"",VLOOKUP(AQ212,ComboValue!$N$2:$O$68,2,FALSE) &amp; ",") &amp; IF(ISBLANK(AR212),"",VLOOKUP(AR212,ComboValue!$N$2:$O$68,2,FALSE) &amp; ",") &amp; IF(ISBLANK(AS212),"",VLOOKUP(AS212,ComboValue!$N$2:$O$68,2,FALSE) &amp; ",") &amp; IF(ISBLANK(AT212),"",VLOOKUP(AT212,ComboValue!$N$2:$O$68,2,FALSE) &amp; ",")</f>
        <v/>
      </c>
      <c r="AZ212" s="162" t="str">
        <f t="shared" si="130"/>
        <v/>
      </c>
      <c r="BA212" s="120"/>
      <c r="BB212" s="135" t="str">
        <f t="shared" si="131"/>
        <v/>
      </c>
      <c r="BC212" s="136" t="str">
        <f t="shared" si="132"/>
        <v/>
      </c>
      <c r="BD212" s="136" t="str">
        <f t="shared" si="133"/>
        <v/>
      </c>
      <c r="BE212" s="136" t="str">
        <f t="shared" si="134"/>
        <v/>
      </c>
      <c r="BF212" s="136" t="str">
        <f t="shared" si="135"/>
        <v/>
      </c>
      <c r="BG212" s="136" t="str">
        <f t="shared" si="136"/>
        <v/>
      </c>
      <c r="BH212" s="136" t="str">
        <f t="shared" si="137"/>
        <v/>
      </c>
      <c r="BI212" s="136" t="str">
        <f t="shared" si="138"/>
        <v/>
      </c>
      <c r="BJ212" s="136" t="str">
        <f t="shared" si="139"/>
        <v/>
      </c>
      <c r="BK212" s="136" t="str">
        <f t="shared" si="140"/>
        <v/>
      </c>
      <c r="BL212" s="136" t="str">
        <f t="shared" si="141"/>
        <v/>
      </c>
      <c r="BM212" s="136" t="str">
        <f t="shared" si="142"/>
        <v/>
      </c>
      <c r="BN212" s="136" t="str">
        <f t="shared" si="143"/>
        <v/>
      </c>
      <c r="BO212" s="136" t="str">
        <f t="shared" si="144"/>
        <v/>
      </c>
      <c r="BP212" s="136" t="str">
        <f t="shared" si="145"/>
        <v/>
      </c>
      <c r="BQ212" s="136" t="str">
        <f t="shared" si="146"/>
        <v/>
      </c>
      <c r="BR212" s="136" t="str">
        <f t="shared" si="147"/>
        <v/>
      </c>
      <c r="BS212" s="136" t="str">
        <f t="shared" si="148"/>
        <v/>
      </c>
      <c r="BT212" s="136" t="str">
        <f t="shared" si="149"/>
        <v/>
      </c>
      <c r="BU212" s="136" t="str">
        <f t="shared" si="150"/>
        <v/>
      </c>
      <c r="BV212" s="136" t="str">
        <f t="shared" si="151"/>
        <v/>
      </c>
      <c r="BW212" s="136" t="str">
        <f t="shared" si="152"/>
        <v/>
      </c>
      <c r="BX212" s="136" t="str">
        <f t="shared" si="153"/>
        <v/>
      </c>
      <c r="BY212" s="136" t="str">
        <f t="shared" si="154"/>
        <v/>
      </c>
      <c r="BZ212" s="136" t="str">
        <f t="shared" si="155"/>
        <v/>
      </c>
      <c r="CA212" s="137" t="str">
        <f t="shared" si="156"/>
        <v/>
      </c>
      <c r="CB212" s="135" t="str">
        <f t="shared" si="157"/>
        <v/>
      </c>
      <c r="CC212" s="136" t="str">
        <f t="shared" si="158"/>
        <v/>
      </c>
      <c r="CD212" s="136" t="str">
        <f t="shared" si="159"/>
        <v/>
      </c>
      <c r="CE212" s="136" t="str">
        <f t="shared" si="160"/>
        <v/>
      </c>
      <c r="CF212" s="136" t="str">
        <f t="shared" si="161"/>
        <v/>
      </c>
      <c r="CG212" s="136" t="str">
        <f t="shared" si="162"/>
        <v/>
      </c>
      <c r="CH212" s="136" t="str">
        <f t="shared" si="163"/>
        <v/>
      </c>
      <c r="CI212" s="136" t="str">
        <f t="shared" si="164"/>
        <v/>
      </c>
      <c r="CJ212" s="136" t="str">
        <f t="shared" si="165"/>
        <v/>
      </c>
      <c r="CK212" s="137" t="str">
        <f t="shared" si="166"/>
        <v/>
      </c>
      <c r="CL212" s="135" t="str">
        <f t="shared" si="167"/>
        <v/>
      </c>
      <c r="CM212" s="136" t="str">
        <f t="shared" si="168"/>
        <v/>
      </c>
      <c r="CN212" s="136" t="str">
        <f t="shared" si="169"/>
        <v/>
      </c>
      <c r="CO212" s="137" t="str">
        <f t="shared" si="170"/>
        <v/>
      </c>
      <c r="CP212" s="120"/>
      <c r="CQ212" s="120"/>
      <c r="CR212" s="120"/>
      <c r="CS212" s="120"/>
      <c r="CT212" s="120"/>
      <c r="CU212" s="120"/>
      <c r="CV212" s="120"/>
      <c r="CW212" s="120"/>
      <c r="CX212" s="120"/>
      <c r="CY212" s="120"/>
      <c r="CZ212" s="120"/>
      <c r="DA212" s="120"/>
      <c r="DB212" s="120"/>
    </row>
    <row r="213" spans="1:106" ht="17.399999999999999" thickTop="1" thickBot="1" x14ac:dyDescent="0.45">
      <c r="A213" s="7">
        <v>208</v>
      </c>
      <c r="B213" s="10"/>
      <c r="C213" s="11"/>
      <c r="D213" s="11"/>
      <c r="E213" s="11"/>
      <c r="F213" s="11"/>
      <c r="G213" s="11"/>
      <c r="H213" s="11"/>
      <c r="I213" s="11"/>
      <c r="J213" s="11"/>
      <c r="K213" s="11"/>
      <c r="L213" s="10"/>
      <c r="M213" s="10"/>
      <c r="N213" s="10"/>
      <c r="O213" s="209" t="str">
        <f xml:space="preserve"> IF(ISBLANK(L213),"",VLOOKUP(L213,ComboValue!$E$3:$I$15,5,FALSE))</f>
        <v/>
      </c>
      <c r="P213" s="10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35" t="str">
        <f xml:space="preserve"> IF(ISBLANK(C213),"",VLOOKUP(C213,ComboValue!$B$2:$C$11,2,FALSE) &amp; ",") &amp; IF(ISBLANK(D213),"",VLOOKUP(D213,ComboValue!$B$2:$C$11,2,FALSE) &amp; ",") &amp; IF(ISBLANK(E213),"",VLOOKUP(E213,ComboValue!$B$2:$C$11,2,FALSE) &amp; ",") &amp; IF(ISBLANK(F213),"",VLOOKUP(F213,ComboValue!$B$2:$C$11,2,FALSE) &amp; ",") &amp; IF(ISBLANK(G213),"",VLOOKUP(G213,ComboValue!$B$2:$C$11,2,FALSE) &amp; ",") &amp; IF(ISBLANK(H213),"",VLOOKUP(H213,ComboValue!$B$2:$C$11,2,FALSE) &amp; ",") &amp; IF(ISBLANK(I213),"",VLOOKUP(I213,ComboValue!$B$2:$C$11,2,FALSE) &amp; ",") &amp; IF(ISBLANK(J213),"",VLOOKUP(J213,ComboValue!$B$2:$C$11,2,FALSE) &amp; ",") &amp; IF(ISBLANK(K213),"",VLOOKUP(K213,ComboValue!$B$2:$C$11,2,FALSE) &amp; ",")</f>
        <v/>
      </c>
      <c r="AV213" s="136" t="str">
        <f t="shared" si="129"/>
        <v>Tous_Nl</v>
      </c>
      <c r="AW213" s="136" t="str">
        <f>IF(ISBLANK(L213),"",VLOOKUP(L213,ComboValue!$E$2:$G$15,3,FALSE))</f>
        <v/>
      </c>
      <c r="AX213" s="136" t="str">
        <f>IF(ISBLANK(M213),"",VLOOKUP(M213,ComboValue!$K$2:$L$5,2,FALSE))</f>
        <v/>
      </c>
      <c r="AY213" s="161" t="str">
        <f>IF(ISBLANK(Q213),"",VLOOKUP(Q213,ComboValue!$N$2:$O$68,2,FALSE) &amp; ",") &amp; IF(ISBLANK(R213),"",VLOOKUP(R213,ComboValue!$N$2:$O$68,2,FALSE) &amp; ",") &amp; IF(ISBLANK(S213),"",VLOOKUP(S213,ComboValue!$N$2:$O$68,2,FALSE) &amp; ",") &amp; IF(ISBLANK(T213),"",VLOOKUP(T213,ComboValue!$N$2:$O$68,2,FALSE) &amp; ",") &amp; IF(ISBLANK(U213),"",VLOOKUP(U213,ComboValue!$N$2:$O$68,2,FALSE) &amp; ",") &amp; IF(ISBLANK(V213),"",VLOOKUP(V213,ComboValue!$N$2:$O$68,2,FALSE) &amp; ",") &amp; IF(ISBLANK(W213),"",VLOOKUP(W213,ComboValue!$N$2:$O$68,2,FALSE) &amp; ",") &amp; IF(ISBLANK(X213),"",VLOOKUP(X213,ComboValue!$N$2:$O$68,2,FALSE) &amp; ",") &amp; IF(ISBLANK(Y213),"",VLOOKUP(Y213,ComboValue!$N$2:$O$68,2,FALSE) &amp; ",") &amp; IF(ISBLANK(Z213),"",VLOOKUP(Z213,ComboValue!$N$2:$O$68,2,FALSE) &amp; ",") &amp; IF(ISBLANK(AA213),"",VLOOKUP(AA213,ComboValue!$N$2:$O$68,2,FALSE) &amp; ",") &amp; IF(ISBLANK(AB213),"",VLOOKUP(AB213,ComboValue!$N$2:$O$68,2,FALSE) &amp; ",") &amp; IF(ISBLANK(AC213),"",VLOOKUP(AC213,ComboValue!$N$2:$O$68,2,FALSE) &amp; ",") &amp; IF(ISBLANK(AD213),"",VLOOKUP(AD213,ComboValue!$N$2:$O$68,2,FALSE) &amp; ",") &amp; IF(ISBLANK(AE213),"",VLOOKUP(AE213,ComboValue!$N$2:$O$68,2,FALSE) &amp; ",") &amp; IF(ISBLANK(AF213),"",VLOOKUP(AF213,ComboValue!$N$2:$O$68,2,FALSE) &amp; ",") &amp; IF(ISBLANK(AG213),"",VLOOKUP(AG213,ComboValue!$N$2:$O$68,2,FALSE) &amp; ",") &amp; IF(ISBLANK(AH213),"",VLOOKUP(AH213,ComboValue!$N$2:$O$68,2,FALSE) &amp; ",") &amp; IF(ISBLANK(AI213),"",VLOOKUP(AI213,ComboValue!$N$2:$O$68,2,FALSE) &amp; ",") &amp; IF(ISBLANK(AJ213),"",VLOOKUP(AJ213,ComboValue!$N$2:$O$68,2,FALSE) &amp; ",") &amp; IF(ISBLANK(AK213),"",VLOOKUP(AK213,ComboValue!$N$2:$O$68,2,FALSE) &amp; ",") &amp; IF(ISBLANK(AL213),"",VLOOKUP(AL213,ComboValue!$N$2:$O$68,2,FALSE) &amp; ",") &amp; IF(ISBLANK(AM213),"",VLOOKUP(AM213,ComboValue!$N$2:$O$68,2,FALSE) &amp; ",") &amp; IF(ISBLANK(AN213),"",VLOOKUP(AN213,ComboValue!$N$2:$O$68,2,FALSE) &amp; ",") &amp; IF(ISBLANK(AO213),"",VLOOKUP(AO213,ComboValue!$N$2:$O$68,2,FALSE) &amp; ",") &amp; IF(ISBLANK(AP213),"",VLOOKUP(AP213,ComboValue!$N$2:$O$68,2,FALSE) &amp; ",") &amp; IF(ISBLANK(AQ213),"",VLOOKUP(AQ213,ComboValue!$N$2:$O$68,2,FALSE) &amp; ",") &amp; IF(ISBLANK(AR213),"",VLOOKUP(AR213,ComboValue!$N$2:$O$68,2,FALSE) &amp; ",") &amp; IF(ISBLANK(AS213),"",VLOOKUP(AS213,ComboValue!$N$2:$O$68,2,FALSE) &amp; ",") &amp; IF(ISBLANK(AT213),"",VLOOKUP(AT213,ComboValue!$N$2:$O$68,2,FALSE) &amp; ",")</f>
        <v/>
      </c>
      <c r="AZ213" s="162" t="str">
        <f t="shared" si="130"/>
        <v/>
      </c>
      <c r="BA213" s="120"/>
      <c r="BB213" s="135" t="str">
        <f t="shared" si="131"/>
        <v/>
      </c>
      <c r="BC213" s="136" t="str">
        <f t="shared" si="132"/>
        <v/>
      </c>
      <c r="BD213" s="136" t="str">
        <f t="shared" si="133"/>
        <v/>
      </c>
      <c r="BE213" s="136" t="str">
        <f t="shared" si="134"/>
        <v/>
      </c>
      <c r="BF213" s="136" t="str">
        <f t="shared" si="135"/>
        <v/>
      </c>
      <c r="BG213" s="136" t="str">
        <f t="shared" si="136"/>
        <v/>
      </c>
      <c r="BH213" s="136" t="str">
        <f t="shared" si="137"/>
        <v/>
      </c>
      <c r="BI213" s="136" t="str">
        <f t="shared" si="138"/>
        <v/>
      </c>
      <c r="BJ213" s="136" t="str">
        <f t="shared" si="139"/>
        <v/>
      </c>
      <c r="BK213" s="136" t="str">
        <f t="shared" si="140"/>
        <v/>
      </c>
      <c r="BL213" s="136" t="str">
        <f t="shared" si="141"/>
        <v/>
      </c>
      <c r="BM213" s="136" t="str">
        <f t="shared" si="142"/>
        <v/>
      </c>
      <c r="BN213" s="136" t="str">
        <f t="shared" si="143"/>
        <v/>
      </c>
      <c r="BO213" s="136" t="str">
        <f t="shared" si="144"/>
        <v/>
      </c>
      <c r="BP213" s="136" t="str">
        <f t="shared" si="145"/>
        <v/>
      </c>
      <c r="BQ213" s="136" t="str">
        <f t="shared" si="146"/>
        <v/>
      </c>
      <c r="BR213" s="136" t="str">
        <f t="shared" si="147"/>
        <v/>
      </c>
      <c r="BS213" s="136" t="str">
        <f t="shared" si="148"/>
        <v/>
      </c>
      <c r="BT213" s="136" t="str">
        <f t="shared" si="149"/>
        <v/>
      </c>
      <c r="BU213" s="136" t="str">
        <f t="shared" si="150"/>
        <v/>
      </c>
      <c r="BV213" s="136" t="str">
        <f t="shared" si="151"/>
        <v/>
      </c>
      <c r="BW213" s="136" t="str">
        <f t="shared" si="152"/>
        <v/>
      </c>
      <c r="BX213" s="136" t="str">
        <f t="shared" si="153"/>
        <v/>
      </c>
      <c r="BY213" s="136" t="str">
        <f t="shared" si="154"/>
        <v/>
      </c>
      <c r="BZ213" s="136" t="str">
        <f t="shared" si="155"/>
        <v/>
      </c>
      <c r="CA213" s="137" t="str">
        <f t="shared" si="156"/>
        <v/>
      </c>
      <c r="CB213" s="135" t="str">
        <f t="shared" si="157"/>
        <v/>
      </c>
      <c r="CC213" s="136" t="str">
        <f t="shared" si="158"/>
        <v/>
      </c>
      <c r="CD213" s="136" t="str">
        <f t="shared" si="159"/>
        <v/>
      </c>
      <c r="CE213" s="136" t="str">
        <f t="shared" si="160"/>
        <v/>
      </c>
      <c r="CF213" s="136" t="str">
        <f t="shared" si="161"/>
        <v/>
      </c>
      <c r="CG213" s="136" t="str">
        <f t="shared" si="162"/>
        <v/>
      </c>
      <c r="CH213" s="136" t="str">
        <f t="shared" si="163"/>
        <v/>
      </c>
      <c r="CI213" s="136" t="str">
        <f t="shared" si="164"/>
        <v/>
      </c>
      <c r="CJ213" s="136" t="str">
        <f t="shared" si="165"/>
        <v/>
      </c>
      <c r="CK213" s="137" t="str">
        <f t="shared" si="166"/>
        <v/>
      </c>
      <c r="CL213" s="135" t="str">
        <f t="shared" si="167"/>
        <v/>
      </c>
      <c r="CM213" s="136" t="str">
        <f t="shared" si="168"/>
        <v/>
      </c>
      <c r="CN213" s="136" t="str">
        <f t="shared" si="169"/>
        <v/>
      </c>
      <c r="CO213" s="137" t="str">
        <f t="shared" si="170"/>
        <v/>
      </c>
      <c r="CP213" s="120"/>
      <c r="CQ213" s="120"/>
      <c r="CR213" s="120"/>
      <c r="CS213" s="120"/>
      <c r="CT213" s="120"/>
      <c r="CU213" s="120"/>
      <c r="CV213" s="120"/>
      <c r="CW213" s="120"/>
      <c r="CX213" s="120"/>
      <c r="CY213" s="120"/>
      <c r="CZ213" s="120"/>
      <c r="DA213" s="120"/>
      <c r="DB213" s="120"/>
    </row>
    <row r="214" spans="1:106" ht="17.399999999999999" thickTop="1" thickBot="1" x14ac:dyDescent="0.45">
      <c r="A214" s="7">
        <v>209</v>
      </c>
      <c r="B214" s="10"/>
      <c r="C214" s="11"/>
      <c r="D214" s="11"/>
      <c r="E214" s="11"/>
      <c r="F214" s="11"/>
      <c r="G214" s="11"/>
      <c r="H214" s="11"/>
      <c r="I214" s="11"/>
      <c r="J214" s="11"/>
      <c r="K214" s="11"/>
      <c r="L214" s="10"/>
      <c r="M214" s="10"/>
      <c r="N214" s="10"/>
      <c r="O214" s="209" t="str">
        <f xml:space="preserve"> IF(ISBLANK(L214),"",VLOOKUP(L214,ComboValue!$E$3:$I$15,5,FALSE))</f>
        <v/>
      </c>
      <c r="P214" s="10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35" t="str">
        <f xml:space="preserve"> IF(ISBLANK(C214),"",VLOOKUP(C214,ComboValue!$B$2:$C$11,2,FALSE) &amp; ",") &amp; IF(ISBLANK(D214),"",VLOOKUP(D214,ComboValue!$B$2:$C$11,2,FALSE) &amp; ",") &amp; IF(ISBLANK(E214),"",VLOOKUP(E214,ComboValue!$B$2:$C$11,2,FALSE) &amp; ",") &amp; IF(ISBLANK(F214),"",VLOOKUP(F214,ComboValue!$B$2:$C$11,2,FALSE) &amp; ",") &amp; IF(ISBLANK(G214),"",VLOOKUP(G214,ComboValue!$B$2:$C$11,2,FALSE) &amp; ",") &amp; IF(ISBLANK(H214),"",VLOOKUP(H214,ComboValue!$B$2:$C$11,2,FALSE) &amp; ",") &amp; IF(ISBLANK(I214),"",VLOOKUP(I214,ComboValue!$B$2:$C$11,2,FALSE) &amp; ",") &amp; IF(ISBLANK(J214),"",VLOOKUP(J214,ComboValue!$B$2:$C$11,2,FALSE) &amp; ",") &amp; IF(ISBLANK(K214),"",VLOOKUP(K214,ComboValue!$B$2:$C$11,2,FALSE) &amp; ",")</f>
        <v/>
      </c>
      <c r="AV214" s="136" t="str">
        <f t="shared" si="129"/>
        <v>Tous_Nl</v>
      </c>
      <c r="AW214" s="136" t="str">
        <f>IF(ISBLANK(L214),"",VLOOKUP(L214,ComboValue!$E$2:$G$15,3,FALSE))</f>
        <v/>
      </c>
      <c r="AX214" s="136" t="str">
        <f>IF(ISBLANK(M214),"",VLOOKUP(M214,ComboValue!$K$2:$L$5,2,FALSE))</f>
        <v/>
      </c>
      <c r="AY214" s="161" t="str">
        <f>IF(ISBLANK(Q214),"",VLOOKUP(Q214,ComboValue!$N$2:$O$68,2,FALSE) &amp; ",") &amp; IF(ISBLANK(R214),"",VLOOKUP(R214,ComboValue!$N$2:$O$68,2,FALSE) &amp; ",") &amp; IF(ISBLANK(S214),"",VLOOKUP(S214,ComboValue!$N$2:$O$68,2,FALSE) &amp; ",") &amp; IF(ISBLANK(T214),"",VLOOKUP(T214,ComboValue!$N$2:$O$68,2,FALSE) &amp; ",") &amp; IF(ISBLANK(U214),"",VLOOKUP(U214,ComboValue!$N$2:$O$68,2,FALSE) &amp; ",") &amp; IF(ISBLANK(V214),"",VLOOKUP(V214,ComboValue!$N$2:$O$68,2,FALSE) &amp; ",") &amp; IF(ISBLANK(W214),"",VLOOKUP(W214,ComboValue!$N$2:$O$68,2,FALSE) &amp; ",") &amp; IF(ISBLANK(X214),"",VLOOKUP(X214,ComboValue!$N$2:$O$68,2,FALSE) &amp; ",") &amp; IF(ISBLANK(Y214),"",VLOOKUP(Y214,ComboValue!$N$2:$O$68,2,FALSE) &amp; ",") &amp; IF(ISBLANK(Z214),"",VLOOKUP(Z214,ComboValue!$N$2:$O$68,2,FALSE) &amp; ",") &amp; IF(ISBLANK(AA214),"",VLOOKUP(AA214,ComboValue!$N$2:$O$68,2,FALSE) &amp; ",") &amp; IF(ISBLANK(AB214),"",VLOOKUP(AB214,ComboValue!$N$2:$O$68,2,FALSE) &amp; ",") &amp; IF(ISBLANK(AC214),"",VLOOKUP(AC214,ComboValue!$N$2:$O$68,2,FALSE) &amp; ",") &amp; IF(ISBLANK(AD214),"",VLOOKUP(AD214,ComboValue!$N$2:$O$68,2,FALSE) &amp; ",") &amp; IF(ISBLANK(AE214),"",VLOOKUP(AE214,ComboValue!$N$2:$O$68,2,FALSE) &amp; ",") &amp; IF(ISBLANK(AF214),"",VLOOKUP(AF214,ComboValue!$N$2:$O$68,2,FALSE) &amp; ",") &amp; IF(ISBLANK(AG214),"",VLOOKUP(AG214,ComboValue!$N$2:$O$68,2,FALSE) &amp; ",") &amp; IF(ISBLANK(AH214),"",VLOOKUP(AH214,ComboValue!$N$2:$O$68,2,FALSE) &amp; ",") &amp; IF(ISBLANK(AI214),"",VLOOKUP(AI214,ComboValue!$N$2:$O$68,2,FALSE) &amp; ",") &amp; IF(ISBLANK(AJ214),"",VLOOKUP(AJ214,ComboValue!$N$2:$O$68,2,FALSE) &amp; ",") &amp; IF(ISBLANK(AK214),"",VLOOKUP(AK214,ComboValue!$N$2:$O$68,2,FALSE) &amp; ",") &amp; IF(ISBLANK(AL214),"",VLOOKUP(AL214,ComboValue!$N$2:$O$68,2,FALSE) &amp; ",") &amp; IF(ISBLANK(AM214),"",VLOOKUP(AM214,ComboValue!$N$2:$O$68,2,FALSE) &amp; ",") &amp; IF(ISBLANK(AN214),"",VLOOKUP(AN214,ComboValue!$N$2:$O$68,2,FALSE) &amp; ",") &amp; IF(ISBLANK(AO214),"",VLOOKUP(AO214,ComboValue!$N$2:$O$68,2,FALSE) &amp; ",") &amp; IF(ISBLANK(AP214),"",VLOOKUP(AP214,ComboValue!$N$2:$O$68,2,FALSE) &amp; ",") &amp; IF(ISBLANK(AQ214),"",VLOOKUP(AQ214,ComboValue!$N$2:$O$68,2,FALSE) &amp; ",") &amp; IF(ISBLANK(AR214),"",VLOOKUP(AR214,ComboValue!$N$2:$O$68,2,FALSE) &amp; ",") &amp; IF(ISBLANK(AS214),"",VLOOKUP(AS214,ComboValue!$N$2:$O$68,2,FALSE) &amp; ",") &amp; IF(ISBLANK(AT214),"",VLOOKUP(AT214,ComboValue!$N$2:$O$68,2,FALSE) &amp; ",")</f>
        <v/>
      </c>
      <c r="AZ214" s="162" t="str">
        <f t="shared" si="130"/>
        <v/>
      </c>
      <c r="BA214" s="120"/>
      <c r="BB214" s="135" t="str">
        <f t="shared" si="131"/>
        <v/>
      </c>
      <c r="BC214" s="136" t="str">
        <f t="shared" si="132"/>
        <v/>
      </c>
      <c r="BD214" s="136" t="str">
        <f t="shared" si="133"/>
        <v/>
      </c>
      <c r="BE214" s="136" t="str">
        <f t="shared" si="134"/>
        <v/>
      </c>
      <c r="BF214" s="136" t="str">
        <f t="shared" si="135"/>
        <v/>
      </c>
      <c r="BG214" s="136" t="str">
        <f t="shared" si="136"/>
        <v/>
      </c>
      <c r="BH214" s="136" t="str">
        <f t="shared" si="137"/>
        <v/>
      </c>
      <c r="BI214" s="136" t="str">
        <f t="shared" si="138"/>
        <v/>
      </c>
      <c r="BJ214" s="136" t="str">
        <f t="shared" si="139"/>
        <v/>
      </c>
      <c r="BK214" s="136" t="str">
        <f t="shared" si="140"/>
        <v/>
      </c>
      <c r="BL214" s="136" t="str">
        <f t="shared" si="141"/>
        <v/>
      </c>
      <c r="BM214" s="136" t="str">
        <f t="shared" si="142"/>
        <v/>
      </c>
      <c r="BN214" s="136" t="str">
        <f t="shared" si="143"/>
        <v/>
      </c>
      <c r="BO214" s="136" t="str">
        <f t="shared" si="144"/>
        <v/>
      </c>
      <c r="BP214" s="136" t="str">
        <f t="shared" si="145"/>
        <v/>
      </c>
      <c r="BQ214" s="136" t="str">
        <f t="shared" si="146"/>
        <v/>
      </c>
      <c r="BR214" s="136" t="str">
        <f t="shared" si="147"/>
        <v/>
      </c>
      <c r="BS214" s="136" t="str">
        <f t="shared" si="148"/>
        <v/>
      </c>
      <c r="BT214" s="136" t="str">
        <f t="shared" si="149"/>
        <v/>
      </c>
      <c r="BU214" s="136" t="str">
        <f t="shared" si="150"/>
        <v/>
      </c>
      <c r="BV214" s="136" t="str">
        <f t="shared" si="151"/>
        <v/>
      </c>
      <c r="BW214" s="136" t="str">
        <f t="shared" si="152"/>
        <v/>
      </c>
      <c r="BX214" s="136" t="str">
        <f t="shared" si="153"/>
        <v/>
      </c>
      <c r="BY214" s="136" t="str">
        <f t="shared" si="154"/>
        <v/>
      </c>
      <c r="BZ214" s="136" t="str">
        <f t="shared" si="155"/>
        <v/>
      </c>
      <c r="CA214" s="137" t="str">
        <f t="shared" si="156"/>
        <v/>
      </c>
      <c r="CB214" s="135" t="str">
        <f t="shared" si="157"/>
        <v/>
      </c>
      <c r="CC214" s="136" t="str">
        <f t="shared" si="158"/>
        <v/>
      </c>
      <c r="CD214" s="136" t="str">
        <f t="shared" si="159"/>
        <v/>
      </c>
      <c r="CE214" s="136" t="str">
        <f t="shared" si="160"/>
        <v/>
      </c>
      <c r="CF214" s="136" t="str">
        <f t="shared" si="161"/>
        <v/>
      </c>
      <c r="CG214" s="136" t="str">
        <f t="shared" si="162"/>
        <v/>
      </c>
      <c r="CH214" s="136" t="str">
        <f t="shared" si="163"/>
        <v/>
      </c>
      <c r="CI214" s="136" t="str">
        <f t="shared" si="164"/>
        <v/>
      </c>
      <c r="CJ214" s="136" t="str">
        <f t="shared" si="165"/>
        <v/>
      </c>
      <c r="CK214" s="137" t="str">
        <f t="shared" si="166"/>
        <v/>
      </c>
      <c r="CL214" s="135" t="str">
        <f t="shared" si="167"/>
        <v/>
      </c>
      <c r="CM214" s="136" t="str">
        <f t="shared" si="168"/>
        <v/>
      </c>
      <c r="CN214" s="136" t="str">
        <f t="shared" si="169"/>
        <v/>
      </c>
      <c r="CO214" s="137" t="str">
        <f t="shared" si="170"/>
        <v/>
      </c>
      <c r="CP214" s="120"/>
      <c r="CQ214" s="120"/>
      <c r="CR214" s="120"/>
      <c r="CS214" s="120"/>
      <c r="CT214" s="120"/>
      <c r="CU214" s="120"/>
      <c r="CV214" s="120"/>
      <c r="CW214" s="120"/>
      <c r="CX214" s="120"/>
      <c r="CY214" s="120"/>
      <c r="CZ214" s="120"/>
      <c r="DA214" s="120"/>
      <c r="DB214" s="120"/>
    </row>
    <row r="215" spans="1:106" ht="17.399999999999999" thickTop="1" thickBot="1" x14ac:dyDescent="0.45">
      <c r="A215" s="7">
        <v>210</v>
      </c>
      <c r="B215" s="10"/>
      <c r="C215" s="11"/>
      <c r="D215" s="11"/>
      <c r="E215" s="11"/>
      <c r="F215" s="11"/>
      <c r="G215" s="11"/>
      <c r="H215" s="11"/>
      <c r="I215" s="11"/>
      <c r="J215" s="11"/>
      <c r="K215" s="11"/>
      <c r="L215" s="10"/>
      <c r="M215" s="10"/>
      <c r="N215" s="10"/>
      <c r="O215" s="209" t="str">
        <f xml:space="preserve"> IF(ISBLANK(L215),"",VLOOKUP(L215,ComboValue!$E$3:$I$15,5,FALSE))</f>
        <v/>
      </c>
      <c r="P215" s="10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35" t="str">
        <f xml:space="preserve"> IF(ISBLANK(C215),"",VLOOKUP(C215,ComboValue!$B$2:$C$11,2,FALSE) &amp; ",") &amp; IF(ISBLANK(D215),"",VLOOKUP(D215,ComboValue!$B$2:$C$11,2,FALSE) &amp; ",") &amp; IF(ISBLANK(E215),"",VLOOKUP(E215,ComboValue!$B$2:$C$11,2,FALSE) &amp; ",") &amp; IF(ISBLANK(F215),"",VLOOKUP(F215,ComboValue!$B$2:$C$11,2,FALSE) &amp; ",") &amp; IF(ISBLANK(G215),"",VLOOKUP(G215,ComboValue!$B$2:$C$11,2,FALSE) &amp; ",") &amp; IF(ISBLANK(H215),"",VLOOKUP(H215,ComboValue!$B$2:$C$11,2,FALSE) &amp; ",") &amp; IF(ISBLANK(I215),"",VLOOKUP(I215,ComboValue!$B$2:$C$11,2,FALSE) &amp; ",") &amp; IF(ISBLANK(J215),"",VLOOKUP(J215,ComboValue!$B$2:$C$11,2,FALSE) &amp; ",") &amp; IF(ISBLANK(K215),"",VLOOKUP(K215,ComboValue!$B$2:$C$11,2,FALSE) &amp; ",")</f>
        <v/>
      </c>
      <c r="AV215" s="136" t="str">
        <f t="shared" si="129"/>
        <v>Tous_Nl</v>
      </c>
      <c r="AW215" s="136" t="str">
        <f>IF(ISBLANK(L215),"",VLOOKUP(L215,ComboValue!$E$2:$G$15,3,FALSE))</f>
        <v/>
      </c>
      <c r="AX215" s="136" t="str">
        <f>IF(ISBLANK(M215),"",VLOOKUP(M215,ComboValue!$K$2:$L$5,2,FALSE))</f>
        <v/>
      </c>
      <c r="AY215" s="161" t="str">
        <f>IF(ISBLANK(Q215),"",VLOOKUP(Q215,ComboValue!$N$2:$O$68,2,FALSE) &amp; ",") &amp; IF(ISBLANK(R215),"",VLOOKUP(R215,ComboValue!$N$2:$O$68,2,FALSE) &amp; ",") &amp; IF(ISBLANK(S215),"",VLOOKUP(S215,ComboValue!$N$2:$O$68,2,FALSE) &amp; ",") &amp; IF(ISBLANK(T215),"",VLOOKUP(T215,ComboValue!$N$2:$O$68,2,FALSE) &amp; ",") &amp; IF(ISBLANK(U215),"",VLOOKUP(U215,ComboValue!$N$2:$O$68,2,FALSE) &amp; ",") &amp; IF(ISBLANK(V215),"",VLOOKUP(V215,ComboValue!$N$2:$O$68,2,FALSE) &amp; ",") &amp; IF(ISBLANK(W215),"",VLOOKUP(W215,ComboValue!$N$2:$O$68,2,FALSE) &amp; ",") &amp; IF(ISBLANK(X215),"",VLOOKUP(X215,ComboValue!$N$2:$O$68,2,FALSE) &amp; ",") &amp; IF(ISBLANK(Y215),"",VLOOKUP(Y215,ComboValue!$N$2:$O$68,2,FALSE) &amp; ",") &amp; IF(ISBLANK(Z215),"",VLOOKUP(Z215,ComboValue!$N$2:$O$68,2,FALSE) &amp; ",") &amp; IF(ISBLANK(AA215),"",VLOOKUP(AA215,ComboValue!$N$2:$O$68,2,FALSE) &amp; ",") &amp; IF(ISBLANK(AB215),"",VLOOKUP(AB215,ComboValue!$N$2:$O$68,2,FALSE) &amp; ",") &amp; IF(ISBLANK(AC215),"",VLOOKUP(AC215,ComboValue!$N$2:$O$68,2,FALSE) &amp; ",") &amp; IF(ISBLANK(AD215),"",VLOOKUP(AD215,ComboValue!$N$2:$O$68,2,FALSE) &amp; ",") &amp; IF(ISBLANK(AE215),"",VLOOKUP(AE215,ComboValue!$N$2:$O$68,2,FALSE) &amp; ",") &amp; IF(ISBLANK(AF215),"",VLOOKUP(AF215,ComboValue!$N$2:$O$68,2,FALSE) &amp; ",") &amp; IF(ISBLANK(AG215),"",VLOOKUP(AG215,ComboValue!$N$2:$O$68,2,FALSE) &amp; ",") &amp; IF(ISBLANK(AH215),"",VLOOKUP(AH215,ComboValue!$N$2:$O$68,2,FALSE) &amp; ",") &amp; IF(ISBLANK(AI215),"",VLOOKUP(AI215,ComboValue!$N$2:$O$68,2,FALSE) &amp; ",") &amp; IF(ISBLANK(AJ215),"",VLOOKUP(AJ215,ComboValue!$N$2:$O$68,2,FALSE) &amp; ",") &amp; IF(ISBLANK(AK215),"",VLOOKUP(AK215,ComboValue!$N$2:$O$68,2,FALSE) &amp; ",") &amp; IF(ISBLANK(AL215),"",VLOOKUP(AL215,ComboValue!$N$2:$O$68,2,FALSE) &amp; ",") &amp; IF(ISBLANK(AM215),"",VLOOKUP(AM215,ComboValue!$N$2:$O$68,2,FALSE) &amp; ",") &amp; IF(ISBLANK(AN215),"",VLOOKUP(AN215,ComboValue!$N$2:$O$68,2,FALSE) &amp; ",") &amp; IF(ISBLANK(AO215),"",VLOOKUP(AO215,ComboValue!$N$2:$O$68,2,FALSE) &amp; ",") &amp; IF(ISBLANK(AP215),"",VLOOKUP(AP215,ComboValue!$N$2:$O$68,2,FALSE) &amp; ",") &amp; IF(ISBLANK(AQ215),"",VLOOKUP(AQ215,ComboValue!$N$2:$O$68,2,FALSE) &amp; ",") &amp; IF(ISBLANK(AR215),"",VLOOKUP(AR215,ComboValue!$N$2:$O$68,2,FALSE) &amp; ",") &amp; IF(ISBLANK(AS215),"",VLOOKUP(AS215,ComboValue!$N$2:$O$68,2,FALSE) &amp; ",") &amp; IF(ISBLANK(AT215),"",VLOOKUP(AT215,ComboValue!$N$2:$O$68,2,FALSE) &amp; ",")</f>
        <v/>
      </c>
      <c r="AZ215" s="162" t="str">
        <f t="shared" si="130"/>
        <v/>
      </c>
      <c r="BA215" s="120"/>
      <c r="BB215" s="135" t="str">
        <f t="shared" si="131"/>
        <v/>
      </c>
      <c r="BC215" s="136" t="str">
        <f t="shared" si="132"/>
        <v/>
      </c>
      <c r="BD215" s="136" t="str">
        <f t="shared" si="133"/>
        <v/>
      </c>
      <c r="BE215" s="136" t="str">
        <f t="shared" si="134"/>
        <v/>
      </c>
      <c r="BF215" s="136" t="str">
        <f t="shared" si="135"/>
        <v/>
      </c>
      <c r="BG215" s="136" t="str">
        <f t="shared" si="136"/>
        <v/>
      </c>
      <c r="BH215" s="136" t="str">
        <f t="shared" si="137"/>
        <v/>
      </c>
      <c r="BI215" s="136" t="str">
        <f t="shared" si="138"/>
        <v/>
      </c>
      <c r="BJ215" s="136" t="str">
        <f t="shared" si="139"/>
        <v/>
      </c>
      <c r="BK215" s="136" t="str">
        <f t="shared" si="140"/>
        <v/>
      </c>
      <c r="BL215" s="136" t="str">
        <f t="shared" si="141"/>
        <v/>
      </c>
      <c r="BM215" s="136" t="str">
        <f t="shared" si="142"/>
        <v/>
      </c>
      <c r="BN215" s="136" t="str">
        <f t="shared" si="143"/>
        <v/>
      </c>
      <c r="BO215" s="136" t="str">
        <f t="shared" si="144"/>
        <v/>
      </c>
      <c r="BP215" s="136" t="str">
        <f t="shared" si="145"/>
        <v/>
      </c>
      <c r="BQ215" s="136" t="str">
        <f t="shared" si="146"/>
        <v/>
      </c>
      <c r="BR215" s="136" t="str">
        <f t="shared" si="147"/>
        <v/>
      </c>
      <c r="BS215" s="136" t="str">
        <f t="shared" si="148"/>
        <v/>
      </c>
      <c r="BT215" s="136" t="str">
        <f t="shared" si="149"/>
        <v/>
      </c>
      <c r="BU215" s="136" t="str">
        <f t="shared" si="150"/>
        <v/>
      </c>
      <c r="BV215" s="136" t="str">
        <f t="shared" si="151"/>
        <v/>
      </c>
      <c r="BW215" s="136" t="str">
        <f t="shared" si="152"/>
        <v/>
      </c>
      <c r="BX215" s="136" t="str">
        <f t="shared" si="153"/>
        <v/>
      </c>
      <c r="BY215" s="136" t="str">
        <f t="shared" si="154"/>
        <v/>
      </c>
      <c r="BZ215" s="136" t="str">
        <f t="shared" si="155"/>
        <v/>
      </c>
      <c r="CA215" s="137" t="str">
        <f t="shared" si="156"/>
        <v/>
      </c>
      <c r="CB215" s="135" t="str">
        <f t="shared" si="157"/>
        <v/>
      </c>
      <c r="CC215" s="136" t="str">
        <f t="shared" si="158"/>
        <v/>
      </c>
      <c r="CD215" s="136" t="str">
        <f t="shared" si="159"/>
        <v/>
      </c>
      <c r="CE215" s="136" t="str">
        <f t="shared" si="160"/>
        <v/>
      </c>
      <c r="CF215" s="136" t="str">
        <f t="shared" si="161"/>
        <v/>
      </c>
      <c r="CG215" s="136" t="str">
        <f t="shared" si="162"/>
        <v/>
      </c>
      <c r="CH215" s="136" t="str">
        <f t="shared" si="163"/>
        <v/>
      </c>
      <c r="CI215" s="136" t="str">
        <f t="shared" si="164"/>
        <v/>
      </c>
      <c r="CJ215" s="136" t="str">
        <f t="shared" si="165"/>
        <v/>
      </c>
      <c r="CK215" s="137" t="str">
        <f t="shared" si="166"/>
        <v/>
      </c>
      <c r="CL215" s="135" t="str">
        <f t="shared" si="167"/>
        <v/>
      </c>
      <c r="CM215" s="136" t="str">
        <f t="shared" si="168"/>
        <v/>
      </c>
      <c r="CN215" s="136" t="str">
        <f t="shared" si="169"/>
        <v/>
      </c>
      <c r="CO215" s="137" t="str">
        <f t="shared" si="170"/>
        <v/>
      </c>
      <c r="CP215" s="120"/>
      <c r="CQ215" s="120"/>
      <c r="CR215" s="120"/>
      <c r="CS215" s="120"/>
      <c r="CT215" s="120"/>
      <c r="CU215" s="120"/>
      <c r="CV215" s="120"/>
      <c r="CW215" s="120"/>
      <c r="CX215" s="120"/>
      <c r="CY215" s="120"/>
      <c r="CZ215" s="120"/>
      <c r="DA215" s="120"/>
      <c r="DB215" s="120"/>
    </row>
    <row r="216" spans="1:106" ht="17.399999999999999" thickTop="1" thickBot="1" x14ac:dyDescent="0.45">
      <c r="A216" s="7">
        <v>211</v>
      </c>
      <c r="B216" s="10"/>
      <c r="C216" s="11"/>
      <c r="D216" s="11"/>
      <c r="E216" s="11"/>
      <c r="F216" s="11"/>
      <c r="G216" s="11"/>
      <c r="H216" s="11"/>
      <c r="I216" s="11"/>
      <c r="J216" s="11"/>
      <c r="K216" s="11"/>
      <c r="L216" s="10"/>
      <c r="M216" s="10"/>
      <c r="N216" s="10"/>
      <c r="O216" s="209" t="str">
        <f xml:space="preserve"> IF(ISBLANK(L216),"",VLOOKUP(L216,ComboValue!$E$3:$I$15,5,FALSE))</f>
        <v/>
      </c>
      <c r="P216" s="10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35" t="str">
        <f xml:space="preserve"> IF(ISBLANK(C216),"",VLOOKUP(C216,ComboValue!$B$2:$C$11,2,FALSE) &amp; ",") &amp; IF(ISBLANK(D216),"",VLOOKUP(D216,ComboValue!$B$2:$C$11,2,FALSE) &amp; ",") &amp; IF(ISBLANK(E216),"",VLOOKUP(E216,ComboValue!$B$2:$C$11,2,FALSE) &amp; ",") &amp; IF(ISBLANK(F216),"",VLOOKUP(F216,ComboValue!$B$2:$C$11,2,FALSE) &amp; ",") &amp; IF(ISBLANK(G216),"",VLOOKUP(G216,ComboValue!$B$2:$C$11,2,FALSE) &amp; ",") &amp; IF(ISBLANK(H216),"",VLOOKUP(H216,ComboValue!$B$2:$C$11,2,FALSE) &amp; ",") &amp; IF(ISBLANK(I216),"",VLOOKUP(I216,ComboValue!$B$2:$C$11,2,FALSE) &amp; ",") &amp; IF(ISBLANK(J216),"",VLOOKUP(J216,ComboValue!$B$2:$C$11,2,FALSE) &amp; ",") &amp; IF(ISBLANK(K216),"",VLOOKUP(K216,ComboValue!$B$2:$C$11,2,FALSE) &amp; ",")</f>
        <v/>
      </c>
      <c r="AV216" s="136" t="str">
        <f t="shared" si="129"/>
        <v>Tous_Nl</v>
      </c>
      <c r="AW216" s="136" t="str">
        <f>IF(ISBLANK(L216),"",VLOOKUP(L216,ComboValue!$E$2:$G$15,3,FALSE))</f>
        <v/>
      </c>
      <c r="AX216" s="136" t="str">
        <f>IF(ISBLANK(M216),"",VLOOKUP(M216,ComboValue!$K$2:$L$5,2,FALSE))</f>
        <v/>
      </c>
      <c r="AY216" s="161" t="str">
        <f>IF(ISBLANK(Q216),"",VLOOKUP(Q216,ComboValue!$N$2:$O$68,2,FALSE) &amp; ",") &amp; IF(ISBLANK(R216),"",VLOOKUP(R216,ComboValue!$N$2:$O$68,2,FALSE) &amp; ",") &amp; IF(ISBLANK(S216),"",VLOOKUP(S216,ComboValue!$N$2:$O$68,2,FALSE) &amp; ",") &amp; IF(ISBLANK(T216),"",VLOOKUP(T216,ComboValue!$N$2:$O$68,2,FALSE) &amp; ",") &amp; IF(ISBLANK(U216),"",VLOOKUP(U216,ComboValue!$N$2:$O$68,2,FALSE) &amp; ",") &amp; IF(ISBLANK(V216),"",VLOOKUP(V216,ComboValue!$N$2:$O$68,2,FALSE) &amp; ",") &amp; IF(ISBLANK(W216),"",VLOOKUP(W216,ComboValue!$N$2:$O$68,2,FALSE) &amp; ",") &amp; IF(ISBLANK(X216),"",VLOOKUP(X216,ComboValue!$N$2:$O$68,2,FALSE) &amp; ",") &amp; IF(ISBLANK(Y216),"",VLOOKUP(Y216,ComboValue!$N$2:$O$68,2,FALSE) &amp; ",") &amp; IF(ISBLANK(Z216),"",VLOOKUP(Z216,ComboValue!$N$2:$O$68,2,FALSE) &amp; ",") &amp; IF(ISBLANK(AA216),"",VLOOKUP(AA216,ComboValue!$N$2:$O$68,2,FALSE) &amp; ",") &amp; IF(ISBLANK(AB216),"",VLOOKUP(AB216,ComboValue!$N$2:$O$68,2,FALSE) &amp; ",") &amp; IF(ISBLANK(AC216),"",VLOOKUP(AC216,ComboValue!$N$2:$O$68,2,FALSE) &amp; ",") &amp; IF(ISBLANK(AD216),"",VLOOKUP(AD216,ComboValue!$N$2:$O$68,2,FALSE) &amp; ",") &amp; IF(ISBLANK(AE216),"",VLOOKUP(AE216,ComboValue!$N$2:$O$68,2,FALSE) &amp; ",") &amp; IF(ISBLANK(AF216),"",VLOOKUP(AF216,ComboValue!$N$2:$O$68,2,FALSE) &amp; ",") &amp; IF(ISBLANK(AG216),"",VLOOKUP(AG216,ComboValue!$N$2:$O$68,2,FALSE) &amp; ",") &amp; IF(ISBLANK(AH216),"",VLOOKUP(AH216,ComboValue!$N$2:$O$68,2,FALSE) &amp; ",") &amp; IF(ISBLANK(AI216),"",VLOOKUP(AI216,ComboValue!$N$2:$O$68,2,FALSE) &amp; ",") &amp; IF(ISBLANK(AJ216),"",VLOOKUP(AJ216,ComboValue!$N$2:$O$68,2,FALSE) &amp; ",") &amp; IF(ISBLANK(AK216),"",VLOOKUP(AK216,ComboValue!$N$2:$O$68,2,FALSE) &amp; ",") &amp; IF(ISBLANK(AL216),"",VLOOKUP(AL216,ComboValue!$N$2:$O$68,2,FALSE) &amp; ",") &amp; IF(ISBLANK(AM216),"",VLOOKUP(AM216,ComboValue!$N$2:$O$68,2,FALSE) &amp; ",") &amp; IF(ISBLANK(AN216),"",VLOOKUP(AN216,ComboValue!$N$2:$O$68,2,FALSE) &amp; ",") &amp; IF(ISBLANK(AO216),"",VLOOKUP(AO216,ComboValue!$N$2:$O$68,2,FALSE) &amp; ",") &amp; IF(ISBLANK(AP216),"",VLOOKUP(AP216,ComboValue!$N$2:$O$68,2,FALSE) &amp; ",") &amp; IF(ISBLANK(AQ216),"",VLOOKUP(AQ216,ComboValue!$N$2:$O$68,2,FALSE) &amp; ",") &amp; IF(ISBLANK(AR216),"",VLOOKUP(AR216,ComboValue!$N$2:$O$68,2,FALSE) &amp; ",") &amp; IF(ISBLANK(AS216),"",VLOOKUP(AS216,ComboValue!$N$2:$O$68,2,FALSE) &amp; ",") &amp; IF(ISBLANK(AT216),"",VLOOKUP(AT216,ComboValue!$N$2:$O$68,2,FALSE) &amp; ",")</f>
        <v/>
      </c>
      <c r="AZ216" s="162" t="str">
        <f t="shared" si="130"/>
        <v/>
      </c>
      <c r="BA216" s="120"/>
      <c r="BB216" s="135" t="str">
        <f t="shared" si="131"/>
        <v/>
      </c>
      <c r="BC216" s="136" t="str">
        <f t="shared" si="132"/>
        <v/>
      </c>
      <c r="BD216" s="136" t="str">
        <f t="shared" si="133"/>
        <v/>
      </c>
      <c r="BE216" s="136" t="str">
        <f t="shared" si="134"/>
        <v/>
      </c>
      <c r="BF216" s="136" t="str">
        <f t="shared" si="135"/>
        <v/>
      </c>
      <c r="BG216" s="136" t="str">
        <f t="shared" si="136"/>
        <v/>
      </c>
      <c r="BH216" s="136" t="str">
        <f t="shared" si="137"/>
        <v/>
      </c>
      <c r="BI216" s="136" t="str">
        <f t="shared" si="138"/>
        <v/>
      </c>
      <c r="BJ216" s="136" t="str">
        <f t="shared" si="139"/>
        <v/>
      </c>
      <c r="BK216" s="136" t="str">
        <f t="shared" si="140"/>
        <v/>
      </c>
      <c r="BL216" s="136" t="str">
        <f t="shared" si="141"/>
        <v/>
      </c>
      <c r="BM216" s="136" t="str">
        <f t="shared" si="142"/>
        <v/>
      </c>
      <c r="BN216" s="136" t="str">
        <f t="shared" si="143"/>
        <v/>
      </c>
      <c r="BO216" s="136" t="str">
        <f t="shared" si="144"/>
        <v/>
      </c>
      <c r="BP216" s="136" t="str">
        <f t="shared" si="145"/>
        <v/>
      </c>
      <c r="BQ216" s="136" t="str">
        <f t="shared" si="146"/>
        <v/>
      </c>
      <c r="BR216" s="136" t="str">
        <f t="shared" si="147"/>
        <v/>
      </c>
      <c r="BS216" s="136" t="str">
        <f t="shared" si="148"/>
        <v/>
      </c>
      <c r="BT216" s="136" t="str">
        <f t="shared" si="149"/>
        <v/>
      </c>
      <c r="BU216" s="136" t="str">
        <f t="shared" si="150"/>
        <v/>
      </c>
      <c r="BV216" s="136" t="str">
        <f t="shared" si="151"/>
        <v/>
      </c>
      <c r="BW216" s="136" t="str">
        <f t="shared" si="152"/>
        <v/>
      </c>
      <c r="BX216" s="136" t="str">
        <f t="shared" si="153"/>
        <v/>
      </c>
      <c r="BY216" s="136" t="str">
        <f t="shared" si="154"/>
        <v/>
      </c>
      <c r="BZ216" s="136" t="str">
        <f t="shared" si="155"/>
        <v/>
      </c>
      <c r="CA216" s="137" t="str">
        <f t="shared" si="156"/>
        <v/>
      </c>
      <c r="CB216" s="135" t="str">
        <f t="shared" si="157"/>
        <v/>
      </c>
      <c r="CC216" s="136" t="str">
        <f t="shared" si="158"/>
        <v/>
      </c>
      <c r="CD216" s="136" t="str">
        <f t="shared" si="159"/>
        <v/>
      </c>
      <c r="CE216" s="136" t="str">
        <f t="shared" si="160"/>
        <v/>
      </c>
      <c r="CF216" s="136" t="str">
        <f t="shared" si="161"/>
        <v/>
      </c>
      <c r="CG216" s="136" t="str">
        <f t="shared" si="162"/>
        <v/>
      </c>
      <c r="CH216" s="136" t="str">
        <f t="shared" si="163"/>
        <v/>
      </c>
      <c r="CI216" s="136" t="str">
        <f t="shared" si="164"/>
        <v/>
      </c>
      <c r="CJ216" s="136" t="str">
        <f t="shared" si="165"/>
        <v/>
      </c>
      <c r="CK216" s="137" t="str">
        <f t="shared" si="166"/>
        <v/>
      </c>
      <c r="CL216" s="135" t="str">
        <f t="shared" si="167"/>
        <v/>
      </c>
      <c r="CM216" s="136" t="str">
        <f t="shared" si="168"/>
        <v/>
      </c>
      <c r="CN216" s="136" t="str">
        <f t="shared" si="169"/>
        <v/>
      </c>
      <c r="CO216" s="137" t="str">
        <f t="shared" si="170"/>
        <v/>
      </c>
      <c r="CP216" s="120"/>
      <c r="CQ216" s="120"/>
      <c r="CR216" s="120"/>
      <c r="CS216" s="120"/>
      <c r="CT216" s="120"/>
      <c r="CU216" s="120"/>
      <c r="CV216" s="120"/>
      <c r="CW216" s="120"/>
      <c r="CX216" s="120"/>
      <c r="CY216" s="120"/>
      <c r="CZ216" s="120"/>
      <c r="DA216" s="120"/>
      <c r="DB216" s="120"/>
    </row>
    <row r="217" spans="1:106" ht="17.399999999999999" thickTop="1" thickBot="1" x14ac:dyDescent="0.45">
      <c r="A217" s="7">
        <v>212</v>
      </c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10"/>
      <c r="M217" s="10"/>
      <c r="N217" s="10"/>
      <c r="O217" s="209" t="str">
        <f xml:space="preserve"> IF(ISBLANK(L217),"",VLOOKUP(L217,ComboValue!$E$3:$I$15,5,FALSE))</f>
        <v/>
      </c>
      <c r="P217" s="10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35" t="str">
        <f xml:space="preserve"> IF(ISBLANK(C217),"",VLOOKUP(C217,ComboValue!$B$2:$C$11,2,FALSE) &amp; ",") &amp; IF(ISBLANK(D217),"",VLOOKUP(D217,ComboValue!$B$2:$C$11,2,FALSE) &amp; ",") &amp; IF(ISBLANK(E217),"",VLOOKUP(E217,ComboValue!$B$2:$C$11,2,FALSE) &amp; ",") &amp; IF(ISBLANK(F217),"",VLOOKUP(F217,ComboValue!$B$2:$C$11,2,FALSE) &amp; ",") &amp; IF(ISBLANK(G217),"",VLOOKUP(G217,ComboValue!$B$2:$C$11,2,FALSE) &amp; ",") &amp; IF(ISBLANK(H217),"",VLOOKUP(H217,ComboValue!$B$2:$C$11,2,FALSE) &amp; ",") &amp; IF(ISBLANK(I217),"",VLOOKUP(I217,ComboValue!$B$2:$C$11,2,FALSE) &amp; ",") &amp; IF(ISBLANK(J217),"",VLOOKUP(J217,ComboValue!$B$2:$C$11,2,FALSE) &amp; ",") &amp; IF(ISBLANK(K217),"",VLOOKUP(K217,ComboValue!$B$2:$C$11,2,FALSE) &amp; ",")</f>
        <v/>
      </c>
      <c r="AV217" s="136" t="str">
        <f t="shared" si="129"/>
        <v>Tous_Nl</v>
      </c>
      <c r="AW217" s="136" t="str">
        <f>IF(ISBLANK(L217),"",VLOOKUP(L217,ComboValue!$E$2:$G$15,3,FALSE))</f>
        <v/>
      </c>
      <c r="AX217" s="136" t="str">
        <f>IF(ISBLANK(M217),"",VLOOKUP(M217,ComboValue!$K$2:$L$5,2,FALSE))</f>
        <v/>
      </c>
      <c r="AY217" s="161" t="str">
        <f>IF(ISBLANK(Q217),"",VLOOKUP(Q217,ComboValue!$N$2:$O$68,2,FALSE) &amp; ",") &amp; IF(ISBLANK(R217),"",VLOOKUP(R217,ComboValue!$N$2:$O$68,2,FALSE) &amp; ",") &amp; IF(ISBLANK(S217),"",VLOOKUP(S217,ComboValue!$N$2:$O$68,2,FALSE) &amp; ",") &amp; IF(ISBLANK(T217),"",VLOOKUP(T217,ComboValue!$N$2:$O$68,2,FALSE) &amp; ",") &amp; IF(ISBLANK(U217),"",VLOOKUP(U217,ComboValue!$N$2:$O$68,2,FALSE) &amp; ",") &amp; IF(ISBLANK(V217),"",VLOOKUP(V217,ComboValue!$N$2:$O$68,2,FALSE) &amp; ",") &amp; IF(ISBLANK(W217),"",VLOOKUP(W217,ComboValue!$N$2:$O$68,2,FALSE) &amp; ",") &amp; IF(ISBLANK(X217),"",VLOOKUP(X217,ComboValue!$N$2:$O$68,2,FALSE) &amp; ",") &amp; IF(ISBLANK(Y217),"",VLOOKUP(Y217,ComboValue!$N$2:$O$68,2,FALSE) &amp; ",") &amp; IF(ISBLANK(Z217),"",VLOOKUP(Z217,ComboValue!$N$2:$O$68,2,FALSE) &amp; ",") &amp; IF(ISBLANK(AA217),"",VLOOKUP(AA217,ComboValue!$N$2:$O$68,2,FALSE) &amp; ",") &amp; IF(ISBLANK(AB217),"",VLOOKUP(AB217,ComboValue!$N$2:$O$68,2,FALSE) &amp; ",") &amp; IF(ISBLANK(AC217),"",VLOOKUP(AC217,ComboValue!$N$2:$O$68,2,FALSE) &amp; ",") &amp; IF(ISBLANK(AD217),"",VLOOKUP(AD217,ComboValue!$N$2:$O$68,2,FALSE) &amp; ",") &amp; IF(ISBLANK(AE217),"",VLOOKUP(AE217,ComboValue!$N$2:$O$68,2,FALSE) &amp; ",") &amp; IF(ISBLANK(AF217),"",VLOOKUP(AF217,ComboValue!$N$2:$O$68,2,FALSE) &amp; ",") &amp; IF(ISBLANK(AG217),"",VLOOKUP(AG217,ComboValue!$N$2:$O$68,2,FALSE) &amp; ",") &amp; IF(ISBLANK(AH217),"",VLOOKUP(AH217,ComboValue!$N$2:$O$68,2,FALSE) &amp; ",") &amp; IF(ISBLANK(AI217),"",VLOOKUP(AI217,ComboValue!$N$2:$O$68,2,FALSE) &amp; ",") &amp; IF(ISBLANK(AJ217),"",VLOOKUP(AJ217,ComboValue!$N$2:$O$68,2,FALSE) &amp; ",") &amp; IF(ISBLANK(AK217),"",VLOOKUP(AK217,ComboValue!$N$2:$O$68,2,FALSE) &amp; ",") &amp; IF(ISBLANK(AL217),"",VLOOKUP(AL217,ComboValue!$N$2:$O$68,2,FALSE) &amp; ",") &amp; IF(ISBLANK(AM217),"",VLOOKUP(AM217,ComboValue!$N$2:$O$68,2,FALSE) &amp; ",") &amp; IF(ISBLANK(AN217),"",VLOOKUP(AN217,ComboValue!$N$2:$O$68,2,FALSE) &amp; ",") &amp; IF(ISBLANK(AO217),"",VLOOKUP(AO217,ComboValue!$N$2:$O$68,2,FALSE) &amp; ",") &amp; IF(ISBLANK(AP217),"",VLOOKUP(AP217,ComboValue!$N$2:$O$68,2,FALSE) &amp; ",") &amp; IF(ISBLANK(AQ217),"",VLOOKUP(AQ217,ComboValue!$N$2:$O$68,2,FALSE) &amp; ",") &amp; IF(ISBLANK(AR217),"",VLOOKUP(AR217,ComboValue!$N$2:$O$68,2,FALSE) &amp; ",") &amp; IF(ISBLANK(AS217),"",VLOOKUP(AS217,ComboValue!$N$2:$O$68,2,FALSE) &amp; ",") &amp; IF(ISBLANK(AT217),"",VLOOKUP(AT217,ComboValue!$N$2:$O$68,2,FALSE) &amp; ",")</f>
        <v/>
      </c>
      <c r="AZ217" s="162" t="str">
        <f t="shared" si="130"/>
        <v/>
      </c>
      <c r="BA217" s="120"/>
      <c r="BB217" s="135" t="str">
        <f t="shared" si="131"/>
        <v/>
      </c>
      <c r="BC217" s="136" t="str">
        <f t="shared" si="132"/>
        <v/>
      </c>
      <c r="BD217" s="136" t="str">
        <f t="shared" si="133"/>
        <v/>
      </c>
      <c r="BE217" s="136" t="str">
        <f t="shared" si="134"/>
        <v/>
      </c>
      <c r="BF217" s="136" t="str">
        <f t="shared" si="135"/>
        <v/>
      </c>
      <c r="BG217" s="136" t="str">
        <f t="shared" si="136"/>
        <v/>
      </c>
      <c r="BH217" s="136" t="str">
        <f t="shared" si="137"/>
        <v/>
      </c>
      <c r="BI217" s="136" t="str">
        <f t="shared" si="138"/>
        <v/>
      </c>
      <c r="BJ217" s="136" t="str">
        <f t="shared" si="139"/>
        <v/>
      </c>
      <c r="BK217" s="136" t="str">
        <f t="shared" si="140"/>
        <v/>
      </c>
      <c r="BL217" s="136" t="str">
        <f t="shared" si="141"/>
        <v/>
      </c>
      <c r="BM217" s="136" t="str">
        <f t="shared" si="142"/>
        <v/>
      </c>
      <c r="BN217" s="136" t="str">
        <f t="shared" si="143"/>
        <v/>
      </c>
      <c r="BO217" s="136" t="str">
        <f t="shared" si="144"/>
        <v/>
      </c>
      <c r="BP217" s="136" t="str">
        <f t="shared" si="145"/>
        <v/>
      </c>
      <c r="BQ217" s="136" t="str">
        <f t="shared" si="146"/>
        <v/>
      </c>
      <c r="BR217" s="136" t="str">
        <f t="shared" si="147"/>
        <v/>
      </c>
      <c r="BS217" s="136" t="str">
        <f t="shared" si="148"/>
        <v/>
      </c>
      <c r="BT217" s="136" t="str">
        <f t="shared" si="149"/>
        <v/>
      </c>
      <c r="BU217" s="136" t="str">
        <f t="shared" si="150"/>
        <v/>
      </c>
      <c r="BV217" s="136" t="str">
        <f t="shared" si="151"/>
        <v/>
      </c>
      <c r="BW217" s="136" t="str">
        <f t="shared" si="152"/>
        <v/>
      </c>
      <c r="BX217" s="136" t="str">
        <f t="shared" si="153"/>
        <v/>
      </c>
      <c r="BY217" s="136" t="str">
        <f t="shared" si="154"/>
        <v/>
      </c>
      <c r="BZ217" s="136" t="str">
        <f t="shared" si="155"/>
        <v/>
      </c>
      <c r="CA217" s="137" t="str">
        <f t="shared" si="156"/>
        <v/>
      </c>
      <c r="CB217" s="135" t="str">
        <f t="shared" si="157"/>
        <v/>
      </c>
      <c r="CC217" s="136" t="str">
        <f t="shared" si="158"/>
        <v/>
      </c>
      <c r="CD217" s="136" t="str">
        <f t="shared" si="159"/>
        <v/>
      </c>
      <c r="CE217" s="136" t="str">
        <f t="shared" si="160"/>
        <v/>
      </c>
      <c r="CF217" s="136" t="str">
        <f t="shared" si="161"/>
        <v/>
      </c>
      <c r="CG217" s="136" t="str">
        <f t="shared" si="162"/>
        <v/>
      </c>
      <c r="CH217" s="136" t="str">
        <f t="shared" si="163"/>
        <v/>
      </c>
      <c r="CI217" s="136" t="str">
        <f t="shared" si="164"/>
        <v/>
      </c>
      <c r="CJ217" s="136" t="str">
        <f t="shared" si="165"/>
        <v/>
      </c>
      <c r="CK217" s="137" t="str">
        <f t="shared" si="166"/>
        <v/>
      </c>
      <c r="CL217" s="135" t="str">
        <f t="shared" si="167"/>
        <v/>
      </c>
      <c r="CM217" s="136" t="str">
        <f t="shared" si="168"/>
        <v/>
      </c>
      <c r="CN217" s="136" t="str">
        <f t="shared" si="169"/>
        <v/>
      </c>
      <c r="CO217" s="137" t="str">
        <f t="shared" si="170"/>
        <v/>
      </c>
      <c r="CP217" s="120"/>
      <c r="CQ217" s="120"/>
      <c r="CR217" s="120"/>
      <c r="CS217" s="120"/>
      <c r="CT217" s="120"/>
      <c r="CU217" s="120"/>
      <c r="CV217" s="120"/>
      <c r="CW217" s="120"/>
      <c r="CX217" s="120"/>
      <c r="CY217" s="120"/>
      <c r="CZ217" s="120"/>
      <c r="DA217" s="120"/>
      <c r="DB217" s="120"/>
    </row>
    <row r="218" spans="1:106" ht="17.399999999999999" thickTop="1" thickBot="1" x14ac:dyDescent="0.45">
      <c r="A218" s="7">
        <v>213</v>
      </c>
      <c r="B218" s="10"/>
      <c r="C218" s="11"/>
      <c r="D218" s="11"/>
      <c r="E218" s="11"/>
      <c r="F218" s="11"/>
      <c r="G218" s="11"/>
      <c r="H218" s="11"/>
      <c r="I218" s="11"/>
      <c r="J218" s="11"/>
      <c r="K218" s="11"/>
      <c r="L218" s="10"/>
      <c r="M218" s="10"/>
      <c r="N218" s="10"/>
      <c r="O218" s="209" t="str">
        <f xml:space="preserve"> IF(ISBLANK(L218),"",VLOOKUP(L218,ComboValue!$E$3:$I$15,5,FALSE))</f>
        <v/>
      </c>
      <c r="P218" s="10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35" t="str">
        <f xml:space="preserve"> IF(ISBLANK(C218),"",VLOOKUP(C218,ComboValue!$B$2:$C$11,2,FALSE) &amp; ",") &amp; IF(ISBLANK(D218),"",VLOOKUP(D218,ComboValue!$B$2:$C$11,2,FALSE) &amp; ",") &amp; IF(ISBLANK(E218),"",VLOOKUP(E218,ComboValue!$B$2:$C$11,2,FALSE) &amp; ",") &amp; IF(ISBLANK(F218),"",VLOOKUP(F218,ComboValue!$B$2:$C$11,2,FALSE) &amp; ",") &amp; IF(ISBLANK(G218),"",VLOOKUP(G218,ComboValue!$B$2:$C$11,2,FALSE) &amp; ",") &amp; IF(ISBLANK(H218),"",VLOOKUP(H218,ComboValue!$B$2:$C$11,2,FALSE) &amp; ",") &amp; IF(ISBLANK(I218),"",VLOOKUP(I218,ComboValue!$B$2:$C$11,2,FALSE) &amp; ",") &amp; IF(ISBLANK(J218),"",VLOOKUP(J218,ComboValue!$B$2:$C$11,2,FALSE) &amp; ",") &amp; IF(ISBLANK(K218),"",VLOOKUP(K218,ComboValue!$B$2:$C$11,2,FALSE) &amp; ",")</f>
        <v/>
      </c>
      <c r="AV218" s="136" t="str">
        <f t="shared" si="129"/>
        <v>Tous_Nl</v>
      </c>
      <c r="AW218" s="136" t="str">
        <f>IF(ISBLANK(L218),"",VLOOKUP(L218,ComboValue!$E$2:$G$15,3,FALSE))</f>
        <v/>
      </c>
      <c r="AX218" s="136" t="str">
        <f>IF(ISBLANK(M218),"",VLOOKUP(M218,ComboValue!$K$2:$L$5,2,FALSE))</f>
        <v/>
      </c>
      <c r="AY218" s="161" t="str">
        <f>IF(ISBLANK(Q218),"",VLOOKUP(Q218,ComboValue!$N$2:$O$68,2,FALSE) &amp; ",") &amp; IF(ISBLANK(R218),"",VLOOKUP(R218,ComboValue!$N$2:$O$68,2,FALSE) &amp; ",") &amp; IF(ISBLANK(S218),"",VLOOKUP(S218,ComboValue!$N$2:$O$68,2,FALSE) &amp; ",") &amp; IF(ISBLANK(T218),"",VLOOKUP(T218,ComboValue!$N$2:$O$68,2,FALSE) &amp; ",") &amp; IF(ISBLANK(U218),"",VLOOKUP(U218,ComboValue!$N$2:$O$68,2,FALSE) &amp; ",") &amp; IF(ISBLANK(V218),"",VLOOKUP(V218,ComboValue!$N$2:$O$68,2,FALSE) &amp; ",") &amp; IF(ISBLANK(W218),"",VLOOKUP(W218,ComboValue!$N$2:$O$68,2,FALSE) &amp; ",") &amp; IF(ISBLANK(X218),"",VLOOKUP(X218,ComboValue!$N$2:$O$68,2,FALSE) &amp; ",") &amp; IF(ISBLANK(Y218),"",VLOOKUP(Y218,ComboValue!$N$2:$O$68,2,FALSE) &amp; ",") &amp; IF(ISBLANK(Z218),"",VLOOKUP(Z218,ComboValue!$N$2:$O$68,2,FALSE) &amp; ",") &amp; IF(ISBLANK(AA218),"",VLOOKUP(AA218,ComboValue!$N$2:$O$68,2,FALSE) &amp; ",") &amp; IF(ISBLANK(AB218),"",VLOOKUP(AB218,ComboValue!$N$2:$O$68,2,FALSE) &amp; ",") &amp; IF(ISBLANK(AC218),"",VLOOKUP(AC218,ComboValue!$N$2:$O$68,2,FALSE) &amp; ",") &amp; IF(ISBLANK(AD218),"",VLOOKUP(AD218,ComboValue!$N$2:$O$68,2,FALSE) &amp; ",") &amp; IF(ISBLANK(AE218),"",VLOOKUP(AE218,ComboValue!$N$2:$O$68,2,FALSE) &amp; ",") &amp; IF(ISBLANK(AF218),"",VLOOKUP(AF218,ComboValue!$N$2:$O$68,2,FALSE) &amp; ",") &amp; IF(ISBLANK(AG218),"",VLOOKUP(AG218,ComboValue!$N$2:$O$68,2,FALSE) &amp; ",") &amp; IF(ISBLANK(AH218),"",VLOOKUP(AH218,ComboValue!$N$2:$O$68,2,FALSE) &amp; ",") &amp; IF(ISBLANK(AI218),"",VLOOKUP(AI218,ComboValue!$N$2:$O$68,2,FALSE) &amp; ",") &amp; IF(ISBLANK(AJ218),"",VLOOKUP(AJ218,ComboValue!$N$2:$O$68,2,FALSE) &amp; ",") &amp; IF(ISBLANK(AK218),"",VLOOKUP(AK218,ComboValue!$N$2:$O$68,2,FALSE) &amp; ",") &amp; IF(ISBLANK(AL218),"",VLOOKUP(AL218,ComboValue!$N$2:$O$68,2,FALSE) &amp; ",") &amp; IF(ISBLANK(AM218),"",VLOOKUP(AM218,ComboValue!$N$2:$O$68,2,FALSE) &amp; ",") &amp; IF(ISBLANK(AN218),"",VLOOKUP(AN218,ComboValue!$N$2:$O$68,2,FALSE) &amp; ",") &amp; IF(ISBLANK(AO218),"",VLOOKUP(AO218,ComboValue!$N$2:$O$68,2,FALSE) &amp; ",") &amp; IF(ISBLANK(AP218),"",VLOOKUP(AP218,ComboValue!$N$2:$O$68,2,FALSE) &amp; ",") &amp; IF(ISBLANK(AQ218),"",VLOOKUP(AQ218,ComboValue!$N$2:$O$68,2,FALSE) &amp; ",") &amp; IF(ISBLANK(AR218),"",VLOOKUP(AR218,ComboValue!$N$2:$O$68,2,FALSE) &amp; ",") &amp; IF(ISBLANK(AS218),"",VLOOKUP(AS218,ComboValue!$N$2:$O$68,2,FALSE) &amp; ",") &amp; IF(ISBLANK(AT218),"",VLOOKUP(AT218,ComboValue!$N$2:$O$68,2,FALSE) &amp; ",")</f>
        <v/>
      </c>
      <c r="AZ218" s="162" t="str">
        <f t="shared" si="130"/>
        <v/>
      </c>
      <c r="BA218" s="120"/>
      <c r="BB218" s="135" t="str">
        <f t="shared" si="131"/>
        <v/>
      </c>
      <c r="BC218" s="136" t="str">
        <f t="shared" si="132"/>
        <v/>
      </c>
      <c r="BD218" s="136" t="str">
        <f t="shared" si="133"/>
        <v/>
      </c>
      <c r="BE218" s="136" t="str">
        <f t="shared" si="134"/>
        <v/>
      </c>
      <c r="BF218" s="136" t="str">
        <f t="shared" si="135"/>
        <v/>
      </c>
      <c r="BG218" s="136" t="str">
        <f t="shared" si="136"/>
        <v/>
      </c>
      <c r="BH218" s="136" t="str">
        <f t="shared" si="137"/>
        <v/>
      </c>
      <c r="BI218" s="136" t="str">
        <f t="shared" si="138"/>
        <v/>
      </c>
      <c r="BJ218" s="136" t="str">
        <f t="shared" si="139"/>
        <v/>
      </c>
      <c r="BK218" s="136" t="str">
        <f t="shared" si="140"/>
        <v/>
      </c>
      <c r="BL218" s="136" t="str">
        <f t="shared" si="141"/>
        <v/>
      </c>
      <c r="BM218" s="136" t="str">
        <f t="shared" si="142"/>
        <v/>
      </c>
      <c r="BN218" s="136" t="str">
        <f t="shared" si="143"/>
        <v/>
      </c>
      <c r="BO218" s="136" t="str">
        <f t="shared" si="144"/>
        <v/>
      </c>
      <c r="BP218" s="136" t="str">
        <f t="shared" si="145"/>
        <v/>
      </c>
      <c r="BQ218" s="136" t="str">
        <f t="shared" si="146"/>
        <v/>
      </c>
      <c r="BR218" s="136" t="str">
        <f t="shared" si="147"/>
        <v/>
      </c>
      <c r="BS218" s="136" t="str">
        <f t="shared" si="148"/>
        <v/>
      </c>
      <c r="BT218" s="136" t="str">
        <f t="shared" si="149"/>
        <v/>
      </c>
      <c r="BU218" s="136" t="str">
        <f t="shared" si="150"/>
        <v/>
      </c>
      <c r="BV218" s="136" t="str">
        <f t="shared" si="151"/>
        <v/>
      </c>
      <c r="BW218" s="136" t="str">
        <f t="shared" si="152"/>
        <v/>
      </c>
      <c r="BX218" s="136" t="str">
        <f t="shared" si="153"/>
        <v/>
      </c>
      <c r="BY218" s="136" t="str">
        <f t="shared" si="154"/>
        <v/>
      </c>
      <c r="BZ218" s="136" t="str">
        <f t="shared" si="155"/>
        <v/>
      </c>
      <c r="CA218" s="137" t="str">
        <f t="shared" si="156"/>
        <v/>
      </c>
      <c r="CB218" s="135" t="str">
        <f t="shared" si="157"/>
        <v/>
      </c>
      <c r="CC218" s="136" t="str">
        <f t="shared" si="158"/>
        <v/>
      </c>
      <c r="CD218" s="136" t="str">
        <f t="shared" si="159"/>
        <v/>
      </c>
      <c r="CE218" s="136" t="str">
        <f t="shared" si="160"/>
        <v/>
      </c>
      <c r="CF218" s="136" t="str">
        <f t="shared" si="161"/>
        <v/>
      </c>
      <c r="CG218" s="136" t="str">
        <f t="shared" si="162"/>
        <v/>
      </c>
      <c r="CH218" s="136" t="str">
        <f t="shared" si="163"/>
        <v/>
      </c>
      <c r="CI218" s="136" t="str">
        <f t="shared" si="164"/>
        <v/>
      </c>
      <c r="CJ218" s="136" t="str">
        <f t="shared" si="165"/>
        <v/>
      </c>
      <c r="CK218" s="137" t="str">
        <f t="shared" si="166"/>
        <v/>
      </c>
      <c r="CL218" s="135" t="str">
        <f t="shared" si="167"/>
        <v/>
      </c>
      <c r="CM218" s="136" t="str">
        <f t="shared" si="168"/>
        <v/>
      </c>
      <c r="CN218" s="136" t="str">
        <f t="shared" si="169"/>
        <v/>
      </c>
      <c r="CO218" s="137" t="str">
        <f t="shared" si="170"/>
        <v/>
      </c>
      <c r="CP218" s="120"/>
      <c r="CQ218" s="120"/>
      <c r="CR218" s="120"/>
      <c r="CS218" s="120"/>
      <c r="CT218" s="120"/>
      <c r="CU218" s="120"/>
      <c r="CV218" s="120"/>
      <c r="CW218" s="120"/>
      <c r="CX218" s="120"/>
      <c r="CY218" s="120"/>
      <c r="CZ218" s="120"/>
      <c r="DA218" s="120"/>
      <c r="DB218" s="120"/>
    </row>
    <row r="219" spans="1:106" ht="17.399999999999999" thickTop="1" thickBot="1" x14ac:dyDescent="0.45">
      <c r="A219" s="7">
        <v>214</v>
      </c>
      <c r="B219" s="10"/>
      <c r="C219" s="11"/>
      <c r="D219" s="11"/>
      <c r="E219" s="11"/>
      <c r="F219" s="11"/>
      <c r="G219" s="11"/>
      <c r="H219" s="11"/>
      <c r="I219" s="11"/>
      <c r="J219" s="11"/>
      <c r="K219" s="11"/>
      <c r="L219" s="10"/>
      <c r="M219" s="10"/>
      <c r="N219" s="10"/>
      <c r="O219" s="209" t="str">
        <f xml:space="preserve"> IF(ISBLANK(L219),"",VLOOKUP(L219,ComboValue!$E$3:$I$15,5,FALSE))</f>
        <v/>
      </c>
      <c r="P219" s="10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35" t="str">
        <f xml:space="preserve"> IF(ISBLANK(C219),"",VLOOKUP(C219,ComboValue!$B$2:$C$11,2,FALSE) &amp; ",") &amp; IF(ISBLANK(D219),"",VLOOKUP(D219,ComboValue!$B$2:$C$11,2,FALSE) &amp; ",") &amp; IF(ISBLANK(E219),"",VLOOKUP(E219,ComboValue!$B$2:$C$11,2,FALSE) &amp; ",") &amp; IF(ISBLANK(F219),"",VLOOKUP(F219,ComboValue!$B$2:$C$11,2,FALSE) &amp; ",") &amp; IF(ISBLANK(G219),"",VLOOKUP(G219,ComboValue!$B$2:$C$11,2,FALSE) &amp; ",") &amp; IF(ISBLANK(H219),"",VLOOKUP(H219,ComboValue!$B$2:$C$11,2,FALSE) &amp; ",") &amp; IF(ISBLANK(I219),"",VLOOKUP(I219,ComboValue!$B$2:$C$11,2,FALSE) &amp; ",") &amp; IF(ISBLANK(J219),"",VLOOKUP(J219,ComboValue!$B$2:$C$11,2,FALSE) &amp; ",") &amp; IF(ISBLANK(K219),"",VLOOKUP(K219,ComboValue!$B$2:$C$11,2,FALSE) &amp; ",")</f>
        <v/>
      </c>
      <c r="AV219" s="136" t="str">
        <f t="shared" si="129"/>
        <v>Tous_Nl</v>
      </c>
      <c r="AW219" s="136" t="str">
        <f>IF(ISBLANK(L219),"",VLOOKUP(L219,ComboValue!$E$2:$G$15,3,FALSE))</f>
        <v/>
      </c>
      <c r="AX219" s="136" t="str">
        <f>IF(ISBLANK(M219),"",VLOOKUP(M219,ComboValue!$K$2:$L$5,2,FALSE))</f>
        <v/>
      </c>
      <c r="AY219" s="161" t="str">
        <f>IF(ISBLANK(Q219),"",VLOOKUP(Q219,ComboValue!$N$2:$O$68,2,FALSE) &amp; ",") &amp; IF(ISBLANK(R219),"",VLOOKUP(R219,ComboValue!$N$2:$O$68,2,FALSE) &amp; ",") &amp; IF(ISBLANK(S219),"",VLOOKUP(S219,ComboValue!$N$2:$O$68,2,FALSE) &amp; ",") &amp; IF(ISBLANK(T219),"",VLOOKUP(T219,ComboValue!$N$2:$O$68,2,FALSE) &amp; ",") &amp; IF(ISBLANK(U219),"",VLOOKUP(U219,ComboValue!$N$2:$O$68,2,FALSE) &amp; ",") &amp; IF(ISBLANK(V219),"",VLOOKUP(V219,ComboValue!$N$2:$O$68,2,FALSE) &amp; ",") &amp; IF(ISBLANK(W219),"",VLOOKUP(W219,ComboValue!$N$2:$O$68,2,FALSE) &amp; ",") &amp; IF(ISBLANK(X219),"",VLOOKUP(X219,ComboValue!$N$2:$O$68,2,FALSE) &amp; ",") &amp; IF(ISBLANK(Y219),"",VLOOKUP(Y219,ComboValue!$N$2:$O$68,2,FALSE) &amp; ",") &amp; IF(ISBLANK(Z219),"",VLOOKUP(Z219,ComboValue!$N$2:$O$68,2,FALSE) &amp; ",") &amp; IF(ISBLANK(AA219),"",VLOOKUP(AA219,ComboValue!$N$2:$O$68,2,FALSE) &amp; ",") &amp; IF(ISBLANK(AB219),"",VLOOKUP(AB219,ComboValue!$N$2:$O$68,2,FALSE) &amp; ",") &amp; IF(ISBLANK(AC219),"",VLOOKUP(AC219,ComboValue!$N$2:$O$68,2,FALSE) &amp; ",") &amp; IF(ISBLANK(AD219),"",VLOOKUP(AD219,ComboValue!$N$2:$O$68,2,FALSE) &amp; ",") &amp; IF(ISBLANK(AE219),"",VLOOKUP(AE219,ComboValue!$N$2:$O$68,2,FALSE) &amp; ",") &amp; IF(ISBLANK(AF219),"",VLOOKUP(AF219,ComboValue!$N$2:$O$68,2,FALSE) &amp; ",") &amp; IF(ISBLANK(AG219),"",VLOOKUP(AG219,ComboValue!$N$2:$O$68,2,FALSE) &amp; ",") &amp; IF(ISBLANK(AH219),"",VLOOKUP(AH219,ComboValue!$N$2:$O$68,2,FALSE) &amp; ",") &amp; IF(ISBLANK(AI219),"",VLOOKUP(AI219,ComboValue!$N$2:$O$68,2,FALSE) &amp; ",") &amp; IF(ISBLANK(AJ219),"",VLOOKUP(AJ219,ComboValue!$N$2:$O$68,2,FALSE) &amp; ",") &amp; IF(ISBLANK(AK219),"",VLOOKUP(AK219,ComboValue!$N$2:$O$68,2,FALSE) &amp; ",") &amp; IF(ISBLANK(AL219),"",VLOOKUP(AL219,ComboValue!$N$2:$O$68,2,FALSE) &amp; ",") &amp; IF(ISBLANK(AM219),"",VLOOKUP(AM219,ComboValue!$N$2:$O$68,2,FALSE) &amp; ",") &amp; IF(ISBLANK(AN219),"",VLOOKUP(AN219,ComboValue!$N$2:$O$68,2,FALSE) &amp; ",") &amp; IF(ISBLANK(AO219),"",VLOOKUP(AO219,ComboValue!$N$2:$O$68,2,FALSE) &amp; ",") &amp; IF(ISBLANK(AP219),"",VLOOKUP(AP219,ComboValue!$N$2:$O$68,2,FALSE) &amp; ",") &amp; IF(ISBLANK(AQ219),"",VLOOKUP(AQ219,ComboValue!$N$2:$O$68,2,FALSE) &amp; ",") &amp; IF(ISBLANK(AR219),"",VLOOKUP(AR219,ComboValue!$N$2:$O$68,2,FALSE) &amp; ",") &amp; IF(ISBLANK(AS219),"",VLOOKUP(AS219,ComboValue!$N$2:$O$68,2,FALSE) &amp; ",") &amp; IF(ISBLANK(AT219),"",VLOOKUP(AT219,ComboValue!$N$2:$O$68,2,FALSE) &amp; ",")</f>
        <v/>
      </c>
      <c r="AZ219" s="162" t="str">
        <f t="shared" si="130"/>
        <v/>
      </c>
      <c r="BA219" s="120"/>
      <c r="BB219" s="135" t="str">
        <f t="shared" si="131"/>
        <v/>
      </c>
      <c r="BC219" s="136" t="str">
        <f t="shared" si="132"/>
        <v/>
      </c>
      <c r="BD219" s="136" t="str">
        <f t="shared" si="133"/>
        <v/>
      </c>
      <c r="BE219" s="136" t="str">
        <f t="shared" si="134"/>
        <v/>
      </c>
      <c r="BF219" s="136" t="str">
        <f t="shared" si="135"/>
        <v/>
      </c>
      <c r="BG219" s="136" t="str">
        <f t="shared" si="136"/>
        <v/>
      </c>
      <c r="BH219" s="136" t="str">
        <f t="shared" si="137"/>
        <v/>
      </c>
      <c r="BI219" s="136" t="str">
        <f t="shared" si="138"/>
        <v/>
      </c>
      <c r="BJ219" s="136" t="str">
        <f t="shared" si="139"/>
        <v/>
      </c>
      <c r="BK219" s="136" t="str">
        <f t="shared" si="140"/>
        <v/>
      </c>
      <c r="BL219" s="136" t="str">
        <f t="shared" si="141"/>
        <v/>
      </c>
      <c r="BM219" s="136" t="str">
        <f t="shared" si="142"/>
        <v/>
      </c>
      <c r="BN219" s="136" t="str">
        <f t="shared" si="143"/>
        <v/>
      </c>
      <c r="BO219" s="136" t="str">
        <f t="shared" si="144"/>
        <v/>
      </c>
      <c r="BP219" s="136" t="str">
        <f t="shared" si="145"/>
        <v/>
      </c>
      <c r="BQ219" s="136" t="str">
        <f t="shared" si="146"/>
        <v/>
      </c>
      <c r="BR219" s="136" t="str">
        <f t="shared" si="147"/>
        <v/>
      </c>
      <c r="BS219" s="136" t="str">
        <f t="shared" si="148"/>
        <v/>
      </c>
      <c r="BT219" s="136" t="str">
        <f t="shared" si="149"/>
        <v/>
      </c>
      <c r="BU219" s="136" t="str">
        <f t="shared" si="150"/>
        <v/>
      </c>
      <c r="BV219" s="136" t="str">
        <f t="shared" si="151"/>
        <v/>
      </c>
      <c r="BW219" s="136" t="str">
        <f t="shared" si="152"/>
        <v/>
      </c>
      <c r="BX219" s="136" t="str">
        <f t="shared" si="153"/>
        <v/>
      </c>
      <c r="BY219" s="136" t="str">
        <f t="shared" si="154"/>
        <v/>
      </c>
      <c r="BZ219" s="136" t="str">
        <f t="shared" si="155"/>
        <v/>
      </c>
      <c r="CA219" s="137" t="str">
        <f t="shared" si="156"/>
        <v/>
      </c>
      <c r="CB219" s="135" t="str">
        <f t="shared" si="157"/>
        <v/>
      </c>
      <c r="CC219" s="136" t="str">
        <f t="shared" si="158"/>
        <v/>
      </c>
      <c r="CD219" s="136" t="str">
        <f t="shared" si="159"/>
        <v/>
      </c>
      <c r="CE219" s="136" t="str">
        <f t="shared" si="160"/>
        <v/>
      </c>
      <c r="CF219" s="136" t="str">
        <f t="shared" si="161"/>
        <v/>
      </c>
      <c r="CG219" s="136" t="str">
        <f t="shared" si="162"/>
        <v/>
      </c>
      <c r="CH219" s="136" t="str">
        <f t="shared" si="163"/>
        <v/>
      </c>
      <c r="CI219" s="136" t="str">
        <f t="shared" si="164"/>
        <v/>
      </c>
      <c r="CJ219" s="136" t="str">
        <f t="shared" si="165"/>
        <v/>
      </c>
      <c r="CK219" s="137" t="str">
        <f t="shared" si="166"/>
        <v/>
      </c>
      <c r="CL219" s="135" t="str">
        <f t="shared" si="167"/>
        <v/>
      </c>
      <c r="CM219" s="136" t="str">
        <f t="shared" si="168"/>
        <v/>
      </c>
      <c r="CN219" s="136" t="str">
        <f t="shared" si="169"/>
        <v/>
      </c>
      <c r="CO219" s="137" t="str">
        <f t="shared" si="170"/>
        <v/>
      </c>
      <c r="CP219" s="120"/>
      <c r="CQ219" s="120"/>
      <c r="CR219" s="120"/>
      <c r="CS219" s="120"/>
      <c r="CT219" s="120"/>
      <c r="CU219" s="120"/>
      <c r="CV219" s="120"/>
      <c r="CW219" s="120"/>
      <c r="CX219" s="120"/>
      <c r="CY219" s="120"/>
      <c r="CZ219" s="120"/>
      <c r="DA219" s="120"/>
      <c r="DB219" s="120"/>
    </row>
    <row r="220" spans="1:106" ht="17.399999999999999" thickTop="1" thickBot="1" x14ac:dyDescent="0.45">
      <c r="A220" s="7">
        <v>215</v>
      </c>
      <c r="B220" s="10"/>
      <c r="C220" s="11"/>
      <c r="D220" s="11"/>
      <c r="E220" s="11"/>
      <c r="F220" s="11"/>
      <c r="G220" s="11"/>
      <c r="H220" s="11"/>
      <c r="I220" s="11"/>
      <c r="J220" s="11"/>
      <c r="K220" s="11"/>
      <c r="L220" s="10"/>
      <c r="M220" s="10"/>
      <c r="N220" s="10"/>
      <c r="O220" s="209" t="str">
        <f xml:space="preserve"> IF(ISBLANK(L220),"",VLOOKUP(L220,ComboValue!$E$3:$I$15,5,FALSE))</f>
        <v/>
      </c>
      <c r="P220" s="10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35" t="str">
        <f xml:space="preserve"> IF(ISBLANK(C220),"",VLOOKUP(C220,ComboValue!$B$2:$C$11,2,FALSE) &amp; ",") &amp; IF(ISBLANK(D220),"",VLOOKUP(D220,ComboValue!$B$2:$C$11,2,FALSE) &amp; ",") &amp; IF(ISBLANK(E220),"",VLOOKUP(E220,ComboValue!$B$2:$C$11,2,FALSE) &amp; ",") &amp; IF(ISBLANK(F220),"",VLOOKUP(F220,ComboValue!$B$2:$C$11,2,FALSE) &amp; ",") &amp; IF(ISBLANK(G220),"",VLOOKUP(G220,ComboValue!$B$2:$C$11,2,FALSE) &amp; ",") &amp; IF(ISBLANK(H220),"",VLOOKUP(H220,ComboValue!$B$2:$C$11,2,FALSE) &amp; ",") &amp; IF(ISBLANK(I220),"",VLOOKUP(I220,ComboValue!$B$2:$C$11,2,FALSE) &amp; ",") &amp; IF(ISBLANK(J220),"",VLOOKUP(J220,ComboValue!$B$2:$C$11,2,FALSE) &amp; ",") &amp; IF(ISBLANK(K220),"",VLOOKUP(K220,ComboValue!$B$2:$C$11,2,FALSE) &amp; ",")</f>
        <v/>
      </c>
      <c r="AV220" s="136" t="str">
        <f t="shared" si="129"/>
        <v>Tous_Nl</v>
      </c>
      <c r="AW220" s="136" t="str">
        <f>IF(ISBLANK(L220),"",VLOOKUP(L220,ComboValue!$E$2:$G$15,3,FALSE))</f>
        <v/>
      </c>
      <c r="AX220" s="136" t="str">
        <f>IF(ISBLANK(M220),"",VLOOKUP(M220,ComboValue!$K$2:$L$5,2,FALSE))</f>
        <v/>
      </c>
      <c r="AY220" s="161" t="str">
        <f>IF(ISBLANK(Q220),"",VLOOKUP(Q220,ComboValue!$N$2:$O$68,2,FALSE) &amp; ",") &amp; IF(ISBLANK(R220),"",VLOOKUP(R220,ComboValue!$N$2:$O$68,2,FALSE) &amp; ",") &amp; IF(ISBLANK(S220),"",VLOOKUP(S220,ComboValue!$N$2:$O$68,2,FALSE) &amp; ",") &amp; IF(ISBLANK(T220),"",VLOOKUP(T220,ComboValue!$N$2:$O$68,2,FALSE) &amp; ",") &amp; IF(ISBLANK(U220),"",VLOOKUP(U220,ComboValue!$N$2:$O$68,2,FALSE) &amp; ",") &amp; IF(ISBLANK(V220),"",VLOOKUP(V220,ComboValue!$N$2:$O$68,2,FALSE) &amp; ",") &amp; IF(ISBLANK(W220),"",VLOOKUP(W220,ComboValue!$N$2:$O$68,2,FALSE) &amp; ",") &amp; IF(ISBLANK(X220),"",VLOOKUP(X220,ComboValue!$N$2:$O$68,2,FALSE) &amp; ",") &amp; IF(ISBLANK(Y220),"",VLOOKUP(Y220,ComboValue!$N$2:$O$68,2,FALSE) &amp; ",") &amp; IF(ISBLANK(Z220),"",VLOOKUP(Z220,ComboValue!$N$2:$O$68,2,FALSE) &amp; ",") &amp; IF(ISBLANK(AA220),"",VLOOKUP(AA220,ComboValue!$N$2:$O$68,2,FALSE) &amp; ",") &amp; IF(ISBLANK(AB220),"",VLOOKUP(AB220,ComboValue!$N$2:$O$68,2,FALSE) &amp; ",") &amp; IF(ISBLANK(AC220),"",VLOOKUP(AC220,ComboValue!$N$2:$O$68,2,FALSE) &amp; ",") &amp; IF(ISBLANK(AD220),"",VLOOKUP(AD220,ComboValue!$N$2:$O$68,2,FALSE) &amp; ",") &amp; IF(ISBLANK(AE220),"",VLOOKUP(AE220,ComboValue!$N$2:$O$68,2,FALSE) &amp; ",") &amp; IF(ISBLANK(AF220),"",VLOOKUP(AF220,ComboValue!$N$2:$O$68,2,FALSE) &amp; ",") &amp; IF(ISBLANK(AG220),"",VLOOKUP(AG220,ComboValue!$N$2:$O$68,2,FALSE) &amp; ",") &amp; IF(ISBLANK(AH220),"",VLOOKUP(AH220,ComboValue!$N$2:$O$68,2,FALSE) &amp; ",") &amp; IF(ISBLANK(AI220),"",VLOOKUP(AI220,ComboValue!$N$2:$O$68,2,FALSE) &amp; ",") &amp; IF(ISBLANK(AJ220),"",VLOOKUP(AJ220,ComboValue!$N$2:$O$68,2,FALSE) &amp; ",") &amp; IF(ISBLANK(AK220),"",VLOOKUP(AK220,ComboValue!$N$2:$O$68,2,FALSE) &amp; ",") &amp; IF(ISBLANK(AL220),"",VLOOKUP(AL220,ComboValue!$N$2:$O$68,2,FALSE) &amp; ",") &amp; IF(ISBLANK(AM220),"",VLOOKUP(AM220,ComboValue!$N$2:$O$68,2,FALSE) &amp; ",") &amp; IF(ISBLANK(AN220),"",VLOOKUP(AN220,ComboValue!$N$2:$O$68,2,FALSE) &amp; ",") &amp; IF(ISBLANK(AO220),"",VLOOKUP(AO220,ComboValue!$N$2:$O$68,2,FALSE) &amp; ",") &amp; IF(ISBLANK(AP220),"",VLOOKUP(AP220,ComboValue!$N$2:$O$68,2,FALSE) &amp; ",") &amp; IF(ISBLANK(AQ220),"",VLOOKUP(AQ220,ComboValue!$N$2:$O$68,2,FALSE) &amp; ",") &amp; IF(ISBLANK(AR220),"",VLOOKUP(AR220,ComboValue!$N$2:$O$68,2,FALSE) &amp; ",") &amp; IF(ISBLANK(AS220),"",VLOOKUP(AS220,ComboValue!$N$2:$O$68,2,FALSE) &amp; ",") &amp; IF(ISBLANK(AT220),"",VLOOKUP(AT220,ComboValue!$N$2:$O$68,2,FALSE) &amp; ",")</f>
        <v/>
      </c>
      <c r="AZ220" s="162" t="str">
        <f t="shared" si="130"/>
        <v/>
      </c>
      <c r="BA220" s="120"/>
      <c r="BB220" s="135" t="str">
        <f t="shared" si="131"/>
        <v/>
      </c>
      <c r="BC220" s="136" t="str">
        <f t="shared" si="132"/>
        <v/>
      </c>
      <c r="BD220" s="136" t="str">
        <f t="shared" si="133"/>
        <v/>
      </c>
      <c r="BE220" s="136" t="str">
        <f t="shared" si="134"/>
        <v/>
      </c>
      <c r="BF220" s="136" t="str">
        <f t="shared" si="135"/>
        <v/>
      </c>
      <c r="BG220" s="136" t="str">
        <f t="shared" si="136"/>
        <v/>
      </c>
      <c r="BH220" s="136" t="str">
        <f t="shared" si="137"/>
        <v/>
      </c>
      <c r="BI220" s="136" t="str">
        <f t="shared" si="138"/>
        <v/>
      </c>
      <c r="BJ220" s="136" t="str">
        <f t="shared" si="139"/>
        <v/>
      </c>
      <c r="BK220" s="136" t="str">
        <f t="shared" si="140"/>
        <v/>
      </c>
      <c r="BL220" s="136" t="str">
        <f t="shared" si="141"/>
        <v/>
      </c>
      <c r="BM220" s="136" t="str">
        <f t="shared" si="142"/>
        <v/>
      </c>
      <c r="BN220" s="136" t="str">
        <f t="shared" si="143"/>
        <v/>
      </c>
      <c r="BO220" s="136" t="str">
        <f t="shared" si="144"/>
        <v/>
      </c>
      <c r="BP220" s="136" t="str">
        <f t="shared" si="145"/>
        <v/>
      </c>
      <c r="BQ220" s="136" t="str">
        <f t="shared" si="146"/>
        <v/>
      </c>
      <c r="BR220" s="136" t="str">
        <f t="shared" si="147"/>
        <v/>
      </c>
      <c r="BS220" s="136" t="str">
        <f t="shared" si="148"/>
        <v/>
      </c>
      <c r="BT220" s="136" t="str">
        <f t="shared" si="149"/>
        <v/>
      </c>
      <c r="BU220" s="136" t="str">
        <f t="shared" si="150"/>
        <v/>
      </c>
      <c r="BV220" s="136" t="str">
        <f t="shared" si="151"/>
        <v/>
      </c>
      <c r="BW220" s="136" t="str">
        <f t="shared" si="152"/>
        <v/>
      </c>
      <c r="BX220" s="136" t="str">
        <f t="shared" si="153"/>
        <v/>
      </c>
      <c r="BY220" s="136" t="str">
        <f t="shared" si="154"/>
        <v/>
      </c>
      <c r="BZ220" s="136" t="str">
        <f t="shared" si="155"/>
        <v/>
      </c>
      <c r="CA220" s="137" t="str">
        <f t="shared" si="156"/>
        <v/>
      </c>
      <c r="CB220" s="135" t="str">
        <f t="shared" si="157"/>
        <v/>
      </c>
      <c r="CC220" s="136" t="str">
        <f t="shared" si="158"/>
        <v/>
      </c>
      <c r="CD220" s="136" t="str">
        <f t="shared" si="159"/>
        <v/>
      </c>
      <c r="CE220" s="136" t="str">
        <f t="shared" si="160"/>
        <v/>
      </c>
      <c r="CF220" s="136" t="str">
        <f t="shared" si="161"/>
        <v/>
      </c>
      <c r="CG220" s="136" t="str">
        <f t="shared" si="162"/>
        <v/>
      </c>
      <c r="CH220" s="136" t="str">
        <f t="shared" si="163"/>
        <v/>
      </c>
      <c r="CI220" s="136" t="str">
        <f t="shared" si="164"/>
        <v/>
      </c>
      <c r="CJ220" s="136" t="str">
        <f t="shared" si="165"/>
        <v/>
      </c>
      <c r="CK220" s="137" t="str">
        <f t="shared" si="166"/>
        <v/>
      </c>
      <c r="CL220" s="135" t="str">
        <f t="shared" si="167"/>
        <v/>
      </c>
      <c r="CM220" s="136" t="str">
        <f t="shared" si="168"/>
        <v/>
      </c>
      <c r="CN220" s="136" t="str">
        <f t="shared" si="169"/>
        <v/>
      </c>
      <c r="CO220" s="137" t="str">
        <f t="shared" si="170"/>
        <v/>
      </c>
      <c r="CP220" s="120"/>
      <c r="CQ220" s="120"/>
      <c r="CR220" s="120"/>
      <c r="CS220" s="120"/>
      <c r="CT220" s="120"/>
      <c r="CU220" s="120"/>
      <c r="CV220" s="120"/>
      <c r="CW220" s="120"/>
      <c r="CX220" s="120"/>
      <c r="CY220" s="120"/>
      <c r="CZ220" s="120"/>
      <c r="DA220" s="120"/>
      <c r="DB220" s="120"/>
    </row>
    <row r="221" spans="1:106" ht="17.399999999999999" thickTop="1" thickBot="1" x14ac:dyDescent="0.45">
      <c r="A221" s="7">
        <v>216</v>
      </c>
      <c r="B221" s="10"/>
      <c r="C221" s="11"/>
      <c r="D221" s="11"/>
      <c r="E221" s="11"/>
      <c r="F221" s="11"/>
      <c r="G221" s="11"/>
      <c r="H221" s="11"/>
      <c r="I221" s="11"/>
      <c r="J221" s="11"/>
      <c r="K221" s="11"/>
      <c r="L221" s="10"/>
      <c r="M221" s="10"/>
      <c r="N221" s="10"/>
      <c r="O221" s="209" t="str">
        <f xml:space="preserve"> IF(ISBLANK(L221),"",VLOOKUP(L221,ComboValue!$E$3:$I$15,5,FALSE))</f>
        <v/>
      </c>
      <c r="P221" s="10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35" t="str">
        <f xml:space="preserve"> IF(ISBLANK(C221),"",VLOOKUP(C221,ComboValue!$B$2:$C$11,2,FALSE) &amp; ",") &amp; IF(ISBLANK(D221),"",VLOOKUP(D221,ComboValue!$B$2:$C$11,2,FALSE) &amp; ",") &amp; IF(ISBLANK(E221),"",VLOOKUP(E221,ComboValue!$B$2:$C$11,2,FALSE) &amp; ",") &amp; IF(ISBLANK(F221),"",VLOOKUP(F221,ComboValue!$B$2:$C$11,2,FALSE) &amp; ",") &amp; IF(ISBLANK(G221),"",VLOOKUP(G221,ComboValue!$B$2:$C$11,2,FALSE) &amp; ",") &amp; IF(ISBLANK(H221),"",VLOOKUP(H221,ComboValue!$B$2:$C$11,2,FALSE) &amp; ",") &amp; IF(ISBLANK(I221),"",VLOOKUP(I221,ComboValue!$B$2:$C$11,2,FALSE) &amp; ",") &amp; IF(ISBLANK(J221),"",VLOOKUP(J221,ComboValue!$B$2:$C$11,2,FALSE) &amp; ",") &amp; IF(ISBLANK(K221),"",VLOOKUP(K221,ComboValue!$B$2:$C$11,2,FALSE) &amp; ",")</f>
        <v/>
      </c>
      <c r="AV221" s="136" t="str">
        <f t="shared" si="129"/>
        <v>Tous_Nl</v>
      </c>
      <c r="AW221" s="136" t="str">
        <f>IF(ISBLANK(L221),"",VLOOKUP(L221,ComboValue!$E$2:$G$15,3,FALSE))</f>
        <v/>
      </c>
      <c r="AX221" s="136" t="str">
        <f>IF(ISBLANK(M221),"",VLOOKUP(M221,ComboValue!$K$2:$L$5,2,FALSE))</f>
        <v/>
      </c>
      <c r="AY221" s="161" t="str">
        <f>IF(ISBLANK(Q221),"",VLOOKUP(Q221,ComboValue!$N$2:$O$68,2,FALSE) &amp; ",") &amp; IF(ISBLANK(R221),"",VLOOKUP(R221,ComboValue!$N$2:$O$68,2,FALSE) &amp; ",") &amp; IF(ISBLANK(S221),"",VLOOKUP(S221,ComboValue!$N$2:$O$68,2,FALSE) &amp; ",") &amp; IF(ISBLANK(T221),"",VLOOKUP(T221,ComboValue!$N$2:$O$68,2,FALSE) &amp; ",") &amp; IF(ISBLANK(U221),"",VLOOKUP(U221,ComboValue!$N$2:$O$68,2,FALSE) &amp; ",") &amp; IF(ISBLANK(V221),"",VLOOKUP(V221,ComboValue!$N$2:$O$68,2,FALSE) &amp; ",") &amp; IF(ISBLANK(W221),"",VLOOKUP(W221,ComboValue!$N$2:$O$68,2,FALSE) &amp; ",") &amp; IF(ISBLANK(X221),"",VLOOKUP(X221,ComboValue!$N$2:$O$68,2,FALSE) &amp; ",") &amp; IF(ISBLANK(Y221),"",VLOOKUP(Y221,ComboValue!$N$2:$O$68,2,FALSE) &amp; ",") &amp; IF(ISBLANK(Z221),"",VLOOKUP(Z221,ComboValue!$N$2:$O$68,2,FALSE) &amp; ",") &amp; IF(ISBLANK(AA221),"",VLOOKUP(AA221,ComboValue!$N$2:$O$68,2,FALSE) &amp; ",") &amp; IF(ISBLANK(AB221),"",VLOOKUP(AB221,ComboValue!$N$2:$O$68,2,FALSE) &amp; ",") &amp; IF(ISBLANK(AC221),"",VLOOKUP(AC221,ComboValue!$N$2:$O$68,2,FALSE) &amp; ",") &amp; IF(ISBLANK(AD221),"",VLOOKUP(AD221,ComboValue!$N$2:$O$68,2,FALSE) &amp; ",") &amp; IF(ISBLANK(AE221),"",VLOOKUP(AE221,ComboValue!$N$2:$O$68,2,FALSE) &amp; ",") &amp; IF(ISBLANK(AF221),"",VLOOKUP(AF221,ComboValue!$N$2:$O$68,2,FALSE) &amp; ",") &amp; IF(ISBLANK(AG221),"",VLOOKUP(AG221,ComboValue!$N$2:$O$68,2,FALSE) &amp; ",") &amp; IF(ISBLANK(AH221),"",VLOOKUP(AH221,ComboValue!$N$2:$O$68,2,FALSE) &amp; ",") &amp; IF(ISBLANK(AI221),"",VLOOKUP(AI221,ComboValue!$N$2:$O$68,2,FALSE) &amp; ",") &amp; IF(ISBLANK(AJ221),"",VLOOKUP(AJ221,ComboValue!$N$2:$O$68,2,FALSE) &amp; ",") &amp; IF(ISBLANK(AK221),"",VLOOKUP(AK221,ComboValue!$N$2:$O$68,2,FALSE) &amp; ",") &amp; IF(ISBLANK(AL221),"",VLOOKUP(AL221,ComboValue!$N$2:$O$68,2,FALSE) &amp; ",") &amp; IF(ISBLANK(AM221),"",VLOOKUP(AM221,ComboValue!$N$2:$O$68,2,FALSE) &amp; ",") &amp; IF(ISBLANK(AN221),"",VLOOKUP(AN221,ComboValue!$N$2:$O$68,2,FALSE) &amp; ",") &amp; IF(ISBLANK(AO221),"",VLOOKUP(AO221,ComboValue!$N$2:$O$68,2,FALSE) &amp; ",") &amp; IF(ISBLANK(AP221),"",VLOOKUP(AP221,ComboValue!$N$2:$O$68,2,FALSE) &amp; ",") &amp; IF(ISBLANK(AQ221),"",VLOOKUP(AQ221,ComboValue!$N$2:$O$68,2,FALSE) &amp; ",") &amp; IF(ISBLANK(AR221),"",VLOOKUP(AR221,ComboValue!$N$2:$O$68,2,FALSE) &amp; ",") &amp; IF(ISBLANK(AS221),"",VLOOKUP(AS221,ComboValue!$N$2:$O$68,2,FALSE) &amp; ",") &amp; IF(ISBLANK(AT221),"",VLOOKUP(AT221,ComboValue!$N$2:$O$68,2,FALSE) &amp; ",")</f>
        <v/>
      </c>
      <c r="AZ221" s="162" t="str">
        <f t="shared" si="130"/>
        <v/>
      </c>
      <c r="BA221" s="120"/>
      <c r="BB221" s="135" t="str">
        <f t="shared" si="131"/>
        <v/>
      </c>
      <c r="BC221" s="136" t="str">
        <f t="shared" si="132"/>
        <v/>
      </c>
      <c r="BD221" s="136" t="str">
        <f t="shared" si="133"/>
        <v/>
      </c>
      <c r="BE221" s="136" t="str">
        <f t="shared" si="134"/>
        <v/>
      </c>
      <c r="BF221" s="136" t="str">
        <f t="shared" si="135"/>
        <v/>
      </c>
      <c r="BG221" s="136" t="str">
        <f t="shared" si="136"/>
        <v/>
      </c>
      <c r="BH221" s="136" t="str">
        <f t="shared" si="137"/>
        <v/>
      </c>
      <c r="BI221" s="136" t="str">
        <f t="shared" si="138"/>
        <v/>
      </c>
      <c r="BJ221" s="136" t="str">
        <f t="shared" si="139"/>
        <v/>
      </c>
      <c r="BK221" s="136" t="str">
        <f t="shared" si="140"/>
        <v/>
      </c>
      <c r="BL221" s="136" t="str">
        <f t="shared" si="141"/>
        <v/>
      </c>
      <c r="BM221" s="136" t="str">
        <f t="shared" si="142"/>
        <v/>
      </c>
      <c r="BN221" s="136" t="str">
        <f t="shared" si="143"/>
        <v/>
      </c>
      <c r="BO221" s="136" t="str">
        <f t="shared" si="144"/>
        <v/>
      </c>
      <c r="BP221" s="136" t="str">
        <f t="shared" si="145"/>
        <v/>
      </c>
      <c r="BQ221" s="136" t="str">
        <f t="shared" si="146"/>
        <v/>
      </c>
      <c r="BR221" s="136" t="str">
        <f t="shared" si="147"/>
        <v/>
      </c>
      <c r="BS221" s="136" t="str">
        <f t="shared" si="148"/>
        <v/>
      </c>
      <c r="BT221" s="136" t="str">
        <f t="shared" si="149"/>
        <v/>
      </c>
      <c r="BU221" s="136" t="str">
        <f t="shared" si="150"/>
        <v/>
      </c>
      <c r="BV221" s="136" t="str">
        <f t="shared" si="151"/>
        <v/>
      </c>
      <c r="BW221" s="136" t="str">
        <f t="shared" si="152"/>
        <v/>
      </c>
      <c r="BX221" s="136" t="str">
        <f t="shared" si="153"/>
        <v/>
      </c>
      <c r="BY221" s="136" t="str">
        <f t="shared" si="154"/>
        <v/>
      </c>
      <c r="BZ221" s="136" t="str">
        <f t="shared" si="155"/>
        <v/>
      </c>
      <c r="CA221" s="137" t="str">
        <f t="shared" si="156"/>
        <v/>
      </c>
      <c r="CB221" s="135" t="str">
        <f t="shared" si="157"/>
        <v/>
      </c>
      <c r="CC221" s="136" t="str">
        <f t="shared" si="158"/>
        <v/>
      </c>
      <c r="CD221" s="136" t="str">
        <f t="shared" si="159"/>
        <v/>
      </c>
      <c r="CE221" s="136" t="str">
        <f t="shared" si="160"/>
        <v/>
      </c>
      <c r="CF221" s="136" t="str">
        <f t="shared" si="161"/>
        <v/>
      </c>
      <c r="CG221" s="136" t="str">
        <f t="shared" si="162"/>
        <v/>
      </c>
      <c r="CH221" s="136" t="str">
        <f t="shared" si="163"/>
        <v/>
      </c>
      <c r="CI221" s="136" t="str">
        <f t="shared" si="164"/>
        <v/>
      </c>
      <c r="CJ221" s="136" t="str">
        <f t="shared" si="165"/>
        <v/>
      </c>
      <c r="CK221" s="137" t="str">
        <f t="shared" si="166"/>
        <v/>
      </c>
      <c r="CL221" s="135" t="str">
        <f t="shared" si="167"/>
        <v/>
      </c>
      <c r="CM221" s="136" t="str">
        <f t="shared" si="168"/>
        <v/>
      </c>
      <c r="CN221" s="136" t="str">
        <f t="shared" si="169"/>
        <v/>
      </c>
      <c r="CO221" s="137" t="str">
        <f t="shared" si="170"/>
        <v/>
      </c>
      <c r="CP221" s="120"/>
      <c r="CQ221" s="120"/>
      <c r="CR221" s="120"/>
      <c r="CS221" s="120"/>
      <c r="CT221" s="120"/>
      <c r="CU221" s="120"/>
      <c r="CV221" s="120"/>
      <c r="CW221" s="120"/>
      <c r="CX221" s="120"/>
      <c r="CY221" s="120"/>
      <c r="CZ221" s="120"/>
      <c r="DA221" s="120"/>
      <c r="DB221" s="120"/>
    </row>
    <row r="222" spans="1:106" ht="17.399999999999999" thickTop="1" thickBot="1" x14ac:dyDescent="0.45">
      <c r="A222" s="7">
        <v>217</v>
      </c>
      <c r="B222" s="10"/>
      <c r="C222" s="11"/>
      <c r="D222" s="11"/>
      <c r="E222" s="11"/>
      <c r="F222" s="11"/>
      <c r="G222" s="11"/>
      <c r="H222" s="11"/>
      <c r="I222" s="11"/>
      <c r="J222" s="11"/>
      <c r="K222" s="11"/>
      <c r="L222" s="10"/>
      <c r="M222" s="10"/>
      <c r="N222" s="10"/>
      <c r="O222" s="209" t="str">
        <f xml:space="preserve"> IF(ISBLANK(L222),"",VLOOKUP(L222,ComboValue!$E$3:$I$15,5,FALSE))</f>
        <v/>
      </c>
      <c r="P222" s="10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35" t="str">
        <f xml:space="preserve"> IF(ISBLANK(C222),"",VLOOKUP(C222,ComboValue!$B$2:$C$11,2,FALSE) &amp; ",") &amp; IF(ISBLANK(D222),"",VLOOKUP(D222,ComboValue!$B$2:$C$11,2,FALSE) &amp; ",") &amp; IF(ISBLANK(E222),"",VLOOKUP(E222,ComboValue!$B$2:$C$11,2,FALSE) &amp; ",") &amp; IF(ISBLANK(F222),"",VLOOKUP(F222,ComboValue!$B$2:$C$11,2,FALSE) &amp; ",") &amp; IF(ISBLANK(G222),"",VLOOKUP(G222,ComboValue!$B$2:$C$11,2,FALSE) &amp; ",") &amp; IF(ISBLANK(H222),"",VLOOKUP(H222,ComboValue!$B$2:$C$11,2,FALSE) &amp; ",") &amp; IF(ISBLANK(I222),"",VLOOKUP(I222,ComboValue!$B$2:$C$11,2,FALSE) &amp; ",") &amp; IF(ISBLANK(J222),"",VLOOKUP(J222,ComboValue!$B$2:$C$11,2,FALSE) &amp; ",") &amp; IF(ISBLANK(K222),"",VLOOKUP(K222,ComboValue!$B$2:$C$11,2,FALSE) &amp; ",")</f>
        <v/>
      </c>
      <c r="AV222" s="136" t="str">
        <f t="shared" si="129"/>
        <v>Tous_Nl</v>
      </c>
      <c r="AW222" s="136" t="str">
        <f>IF(ISBLANK(L222),"",VLOOKUP(L222,ComboValue!$E$2:$G$15,3,FALSE))</f>
        <v/>
      </c>
      <c r="AX222" s="136" t="str">
        <f>IF(ISBLANK(M222),"",VLOOKUP(M222,ComboValue!$K$2:$L$5,2,FALSE))</f>
        <v/>
      </c>
      <c r="AY222" s="161" t="str">
        <f>IF(ISBLANK(Q222),"",VLOOKUP(Q222,ComboValue!$N$2:$O$68,2,FALSE) &amp; ",") &amp; IF(ISBLANK(R222),"",VLOOKUP(R222,ComboValue!$N$2:$O$68,2,FALSE) &amp; ",") &amp; IF(ISBLANK(S222),"",VLOOKUP(S222,ComboValue!$N$2:$O$68,2,FALSE) &amp; ",") &amp; IF(ISBLANK(T222),"",VLOOKUP(T222,ComboValue!$N$2:$O$68,2,FALSE) &amp; ",") &amp; IF(ISBLANK(U222),"",VLOOKUP(U222,ComboValue!$N$2:$O$68,2,FALSE) &amp; ",") &amp; IF(ISBLANK(V222),"",VLOOKUP(V222,ComboValue!$N$2:$O$68,2,FALSE) &amp; ",") &amp; IF(ISBLANK(W222),"",VLOOKUP(W222,ComboValue!$N$2:$O$68,2,FALSE) &amp; ",") &amp; IF(ISBLANK(X222),"",VLOOKUP(X222,ComboValue!$N$2:$O$68,2,FALSE) &amp; ",") &amp; IF(ISBLANK(Y222),"",VLOOKUP(Y222,ComboValue!$N$2:$O$68,2,FALSE) &amp; ",") &amp; IF(ISBLANK(Z222),"",VLOOKUP(Z222,ComboValue!$N$2:$O$68,2,FALSE) &amp; ",") &amp; IF(ISBLANK(AA222),"",VLOOKUP(AA222,ComboValue!$N$2:$O$68,2,FALSE) &amp; ",") &amp; IF(ISBLANK(AB222),"",VLOOKUP(AB222,ComboValue!$N$2:$O$68,2,FALSE) &amp; ",") &amp; IF(ISBLANK(AC222),"",VLOOKUP(AC222,ComboValue!$N$2:$O$68,2,FALSE) &amp; ",") &amp; IF(ISBLANK(AD222),"",VLOOKUP(AD222,ComboValue!$N$2:$O$68,2,FALSE) &amp; ",") &amp; IF(ISBLANK(AE222),"",VLOOKUP(AE222,ComboValue!$N$2:$O$68,2,FALSE) &amp; ",") &amp; IF(ISBLANK(AF222),"",VLOOKUP(AF222,ComboValue!$N$2:$O$68,2,FALSE) &amp; ",") &amp; IF(ISBLANK(AG222),"",VLOOKUP(AG222,ComboValue!$N$2:$O$68,2,FALSE) &amp; ",") &amp; IF(ISBLANK(AH222),"",VLOOKUP(AH222,ComboValue!$N$2:$O$68,2,FALSE) &amp; ",") &amp; IF(ISBLANK(AI222),"",VLOOKUP(AI222,ComboValue!$N$2:$O$68,2,FALSE) &amp; ",") &amp; IF(ISBLANK(AJ222),"",VLOOKUP(AJ222,ComboValue!$N$2:$O$68,2,FALSE) &amp; ",") &amp; IF(ISBLANK(AK222),"",VLOOKUP(AK222,ComboValue!$N$2:$O$68,2,FALSE) &amp; ",") &amp; IF(ISBLANK(AL222),"",VLOOKUP(AL222,ComboValue!$N$2:$O$68,2,FALSE) &amp; ",") &amp; IF(ISBLANK(AM222),"",VLOOKUP(AM222,ComboValue!$N$2:$O$68,2,FALSE) &amp; ",") &amp; IF(ISBLANK(AN222),"",VLOOKUP(AN222,ComboValue!$N$2:$O$68,2,FALSE) &amp; ",") &amp; IF(ISBLANK(AO222),"",VLOOKUP(AO222,ComboValue!$N$2:$O$68,2,FALSE) &amp; ",") &amp; IF(ISBLANK(AP222),"",VLOOKUP(AP222,ComboValue!$N$2:$O$68,2,FALSE) &amp; ",") &amp; IF(ISBLANK(AQ222),"",VLOOKUP(AQ222,ComboValue!$N$2:$O$68,2,FALSE) &amp; ",") &amp; IF(ISBLANK(AR222),"",VLOOKUP(AR222,ComboValue!$N$2:$O$68,2,FALSE) &amp; ",") &amp; IF(ISBLANK(AS222),"",VLOOKUP(AS222,ComboValue!$N$2:$O$68,2,FALSE) &amp; ",") &amp; IF(ISBLANK(AT222),"",VLOOKUP(AT222,ComboValue!$N$2:$O$68,2,FALSE) &amp; ",")</f>
        <v/>
      </c>
      <c r="AZ222" s="162" t="str">
        <f t="shared" si="130"/>
        <v/>
      </c>
      <c r="BA222" s="120"/>
      <c r="BB222" s="135" t="str">
        <f t="shared" si="131"/>
        <v/>
      </c>
      <c r="BC222" s="136" t="str">
        <f t="shared" si="132"/>
        <v/>
      </c>
      <c r="BD222" s="136" t="str">
        <f t="shared" si="133"/>
        <v/>
      </c>
      <c r="BE222" s="136" t="str">
        <f t="shared" si="134"/>
        <v/>
      </c>
      <c r="BF222" s="136" t="str">
        <f t="shared" si="135"/>
        <v/>
      </c>
      <c r="BG222" s="136" t="str">
        <f t="shared" si="136"/>
        <v/>
      </c>
      <c r="BH222" s="136" t="str">
        <f t="shared" si="137"/>
        <v/>
      </c>
      <c r="BI222" s="136" t="str">
        <f t="shared" si="138"/>
        <v/>
      </c>
      <c r="BJ222" s="136" t="str">
        <f t="shared" si="139"/>
        <v/>
      </c>
      <c r="BK222" s="136" t="str">
        <f t="shared" si="140"/>
        <v/>
      </c>
      <c r="BL222" s="136" t="str">
        <f t="shared" si="141"/>
        <v/>
      </c>
      <c r="BM222" s="136" t="str">
        <f t="shared" si="142"/>
        <v/>
      </c>
      <c r="BN222" s="136" t="str">
        <f t="shared" si="143"/>
        <v/>
      </c>
      <c r="BO222" s="136" t="str">
        <f t="shared" si="144"/>
        <v/>
      </c>
      <c r="BP222" s="136" t="str">
        <f t="shared" si="145"/>
        <v/>
      </c>
      <c r="BQ222" s="136" t="str">
        <f t="shared" si="146"/>
        <v/>
      </c>
      <c r="BR222" s="136" t="str">
        <f t="shared" si="147"/>
        <v/>
      </c>
      <c r="BS222" s="136" t="str">
        <f t="shared" si="148"/>
        <v/>
      </c>
      <c r="BT222" s="136" t="str">
        <f t="shared" si="149"/>
        <v/>
      </c>
      <c r="BU222" s="136" t="str">
        <f t="shared" si="150"/>
        <v/>
      </c>
      <c r="BV222" s="136" t="str">
        <f t="shared" si="151"/>
        <v/>
      </c>
      <c r="BW222" s="136" t="str">
        <f t="shared" si="152"/>
        <v/>
      </c>
      <c r="BX222" s="136" t="str">
        <f t="shared" si="153"/>
        <v/>
      </c>
      <c r="BY222" s="136" t="str">
        <f t="shared" si="154"/>
        <v/>
      </c>
      <c r="BZ222" s="136" t="str">
        <f t="shared" si="155"/>
        <v/>
      </c>
      <c r="CA222" s="137" t="str">
        <f t="shared" si="156"/>
        <v/>
      </c>
      <c r="CB222" s="135" t="str">
        <f t="shared" si="157"/>
        <v/>
      </c>
      <c r="CC222" s="136" t="str">
        <f t="shared" si="158"/>
        <v/>
      </c>
      <c r="CD222" s="136" t="str">
        <f t="shared" si="159"/>
        <v/>
      </c>
      <c r="CE222" s="136" t="str">
        <f t="shared" si="160"/>
        <v/>
      </c>
      <c r="CF222" s="136" t="str">
        <f t="shared" si="161"/>
        <v/>
      </c>
      <c r="CG222" s="136" t="str">
        <f t="shared" si="162"/>
        <v/>
      </c>
      <c r="CH222" s="136" t="str">
        <f t="shared" si="163"/>
        <v/>
      </c>
      <c r="CI222" s="136" t="str">
        <f t="shared" si="164"/>
        <v/>
      </c>
      <c r="CJ222" s="136" t="str">
        <f t="shared" si="165"/>
        <v/>
      </c>
      <c r="CK222" s="137" t="str">
        <f t="shared" si="166"/>
        <v/>
      </c>
      <c r="CL222" s="135" t="str">
        <f t="shared" si="167"/>
        <v/>
      </c>
      <c r="CM222" s="136" t="str">
        <f t="shared" si="168"/>
        <v/>
      </c>
      <c r="CN222" s="136" t="str">
        <f t="shared" si="169"/>
        <v/>
      </c>
      <c r="CO222" s="137" t="str">
        <f t="shared" si="170"/>
        <v/>
      </c>
      <c r="CP222" s="120"/>
      <c r="CQ222" s="120"/>
      <c r="CR222" s="120"/>
      <c r="CS222" s="120"/>
      <c r="CT222" s="120"/>
      <c r="CU222" s="120"/>
      <c r="CV222" s="120"/>
      <c r="CW222" s="120"/>
      <c r="CX222" s="120"/>
      <c r="CY222" s="120"/>
      <c r="CZ222" s="120"/>
      <c r="DA222" s="120"/>
      <c r="DB222" s="120"/>
    </row>
    <row r="223" spans="1:106" ht="17.399999999999999" thickTop="1" thickBot="1" x14ac:dyDescent="0.45">
      <c r="A223" s="7">
        <v>218</v>
      </c>
      <c r="B223" s="10"/>
      <c r="C223" s="11"/>
      <c r="D223" s="11"/>
      <c r="E223" s="11"/>
      <c r="F223" s="11"/>
      <c r="G223" s="11"/>
      <c r="H223" s="11"/>
      <c r="I223" s="11"/>
      <c r="J223" s="11"/>
      <c r="K223" s="11"/>
      <c r="L223" s="10"/>
      <c r="M223" s="10"/>
      <c r="N223" s="10"/>
      <c r="O223" s="209" t="str">
        <f xml:space="preserve"> IF(ISBLANK(L223),"",VLOOKUP(L223,ComboValue!$E$3:$I$15,5,FALSE))</f>
        <v/>
      </c>
      <c r="P223" s="10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35" t="str">
        <f xml:space="preserve"> IF(ISBLANK(C223),"",VLOOKUP(C223,ComboValue!$B$2:$C$11,2,FALSE) &amp; ",") &amp; IF(ISBLANK(D223),"",VLOOKUP(D223,ComboValue!$B$2:$C$11,2,FALSE) &amp; ",") &amp; IF(ISBLANK(E223),"",VLOOKUP(E223,ComboValue!$B$2:$C$11,2,FALSE) &amp; ",") &amp; IF(ISBLANK(F223),"",VLOOKUP(F223,ComboValue!$B$2:$C$11,2,FALSE) &amp; ",") &amp; IF(ISBLANK(G223),"",VLOOKUP(G223,ComboValue!$B$2:$C$11,2,FALSE) &amp; ",") &amp; IF(ISBLANK(H223),"",VLOOKUP(H223,ComboValue!$B$2:$C$11,2,FALSE) &amp; ",") &amp; IF(ISBLANK(I223),"",VLOOKUP(I223,ComboValue!$B$2:$C$11,2,FALSE) &amp; ",") &amp; IF(ISBLANK(J223),"",VLOOKUP(J223,ComboValue!$B$2:$C$11,2,FALSE) &amp; ",") &amp; IF(ISBLANK(K223),"",VLOOKUP(K223,ComboValue!$B$2:$C$11,2,FALSE) &amp; ",")</f>
        <v/>
      </c>
      <c r="AV223" s="136" t="str">
        <f t="shared" si="129"/>
        <v>Tous_Nl</v>
      </c>
      <c r="AW223" s="136" t="str">
        <f>IF(ISBLANK(L223),"",VLOOKUP(L223,ComboValue!$E$2:$G$15,3,FALSE))</f>
        <v/>
      </c>
      <c r="AX223" s="136" t="str">
        <f>IF(ISBLANK(M223),"",VLOOKUP(M223,ComboValue!$K$2:$L$5,2,FALSE))</f>
        <v/>
      </c>
      <c r="AY223" s="161" t="str">
        <f>IF(ISBLANK(Q223),"",VLOOKUP(Q223,ComboValue!$N$2:$O$68,2,FALSE) &amp; ",") &amp; IF(ISBLANK(R223),"",VLOOKUP(R223,ComboValue!$N$2:$O$68,2,FALSE) &amp; ",") &amp; IF(ISBLANK(S223),"",VLOOKUP(S223,ComboValue!$N$2:$O$68,2,FALSE) &amp; ",") &amp; IF(ISBLANK(T223),"",VLOOKUP(T223,ComboValue!$N$2:$O$68,2,FALSE) &amp; ",") &amp; IF(ISBLANK(U223),"",VLOOKUP(U223,ComboValue!$N$2:$O$68,2,FALSE) &amp; ",") &amp; IF(ISBLANK(V223),"",VLOOKUP(V223,ComboValue!$N$2:$O$68,2,FALSE) &amp; ",") &amp; IF(ISBLANK(W223),"",VLOOKUP(W223,ComboValue!$N$2:$O$68,2,FALSE) &amp; ",") &amp; IF(ISBLANK(X223),"",VLOOKUP(X223,ComboValue!$N$2:$O$68,2,FALSE) &amp; ",") &amp; IF(ISBLANK(Y223),"",VLOOKUP(Y223,ComboValue!$N$2:$O$68,2,FALSE) &amp; ",") &amp; IF(ISBLANK(Z223),"",VLOOKUP(Z223,ComboValue!$N$2:$O$68,2,FALSE) &amp; ",") &amp; IF(ISBLANK(AA223),"",VLOOKUP(AA223,ComboValue!$N$2:$O$68,2,FALSE) &amp; ",") &amp; IF(ISBLANK(AB223),"",VLOOKUP(AB223,ComboValue!$N$2:$O$68,2,FALSE) &amp; ",") &amp; IF(ISBLANK(AC223),"",VLOOKUP(AC223,ComboValue!$N$2:$O$68,2,FALSE) &amp; ",") &amp; IF(ISBLANK(AD223),"",VLOOKUP(AD223,ComboValue!$N$2:$O$68,2,FALSE) &amp; ",") &amp; IF(ISBLANK(AE223),"",VLOOKUP(AE223,ComboValue!$N$2:$O$68,2,FALSE) &amp; ",") &amp; IF(ISBLANK(AF223),"",VLOOKUP(AF223,ComboValue!$N$2:$O$68,2,FALSE) &amp; ",") &amp; IF(ISBLANK(AG223),"",VLOOKUP(AG223,ComboValue!$N$2:$O$68,2,FALSE) &amp; ",") &amp; IF(ISBLANK(AH223),"",VLOOKUP(AH223,ComboValue!$N$2:$O$68,2,FALSE) &amp; ",") &amp; IF(ISBLANK(AI223),"",VLOOKUP(AI223,ComboValue!$N$2:$O$68,2,FALSE) &amp; ",") &amp; IF(ISBLANK(AJ223),"",VLOOKUP(AJ223,ComboValue!$N$2:$O$68,2,FALSE) &amp; ",") &amp; IF(ISBLANK(AK223),"",VLOOKUP(AK223,ComboValue!$N$2:$O$68,2,FALSE) &amp; ",") &amp; IF(ISBLANK(AL223),"",VLOOKUP(AL223,ComboValue!$N$2:$O$68,2,FALSE) &amp; ",") &amp; IF(ISBLANK(AM223),"",VLOOKUP(AM223,ComboValue!$N$2:$O$68,2,FALSE) &amp; ",") &amp; IF(ISBLANK(AN223),"",VLOOKUP(AN223,ComboValue!$N$2:$O$68,2,FALSE) &amp; ",") &amp; IF(ISBLANK(AO223),"",VLOOKUP(AO223,ComboValue!$N$2:$O$68,2,FALSE) &amp; ",") &amp; IF(ISBLANK(AP223),"",VLOOKUP(AP223,ComboValue!$N$2:$O$68,2,FALSE) &amp; ",") &amp; IF(ISBLANK(AQ223),"",VLOOKUP(AQ223,ComboValue!$N$2:$O$68,2,FALSE) &amp; ",") &amp; IF(ISBLANK(AR223),"",VLOOKUP(AR223,ComboValue!$N$2:$O$68,2,FALSE) &amp; ",") &amp; IF(ISBLANK(AS223),"",VLOOKUP(AS223,ComboValue!$N$2:$O$68,2,FALSE) &amp; ",") &amp; IF(ISBLANK(AT223),"",VLOOKUP(AT223,ComboValue!$N$2:$O$68,2,FALSE) &amp; ",")</f>
        <v/>
      </c>
      <c r="AZ223" s="162" t="str">
        <f t="shared" si="130"/>
        <v/>
      </c>
      <c r="BA223" s="120"/>
      <c r="BB223" s="135" t="str">
        <f t="shared" si="131"/>
        <v/>
      </c>
      <c r="BC223" s="136" t="str">
        <f t="shared" si="132"/>
        <v/>
      </c>
      <c r="BD223" s="136" t="str">
        <f t="shared" si="133"/>
        <v/>
      </c>
      <c r="BE223" s="136" t="str">
        <f t="shared" si="134"/>
        <v/>
      </c>
      <c r="BF223" s="136" t="str">
        <f t="shared" si="135"/>
        <v/>
      </c>
      <c r="BG223" s="136" t="str">
        <f t="shared" si="136"/>
        <v/>
      </c>
      <c r="BH223" s="136" t="str">
        <f t="shared" si="137"/>
        <v/>
      </c>
      <c r="BI223" s="136" t="str">
        <f t="shared" si="138"/>
        <v/>
      </c>
      <c r="BJ223" s="136" t="str">
        <f t="shared" si="139"/>
        <v/>
      </c>
      <c r="BK223" s="136" t="str">
        <f t="shared" si="140"/>
        <v/>
      </c>
      <c r="BL223" s="136" t="str">
        <f t="shared" si="141"/>
        <v/>
      </c>
      <c r="BM223" s="136" t="str">
        <f t="shared" si="142"/>
        <v/>
      </c>
      <c r="BN223" s="136" t="str">
        <f t="shared" si="143"/>
        <v/>
      </c>
      <c r="BO223" s="136" t="str">
        <f t="shared" si="144"/>
        <v/>
      </c>
      <c r="BP223" s="136" t="str">
        <f t="shared" si="145"/>
        <v/>
      </c>
      <c r="BQ223" s="136" t="str">
        <f t="shared" si="146"/>
        <v/>
      </c>
      <c r="BR223" s="136" t="str">
        <f t="shared" si="147"/>
        <v/>
      </c>
      <c r="BS223" s="136" t="str">
        <f t="shared" si="148"/>
        <v/>
      </c>
      <c r="BT223" s="136" t="str">
        <f t="shared" si="149"/>
        <v/>
      </c>
      <c r="BU223" s="136" t="str">
        <f t="shared" si="150"/>
        <v/>
      </c>
      <c r="BV223" s="136" t="str">
        <f t="shared" si="151"/>
        <v/>
      </c>
      <c r="BW223" s="136" t="str">
        <f t="shared" si="152"/>
        <v/>
      </c>
      <c r="BX223" s="136" t="str">
        <f t="shared" si="153"/>
        <v/>
      </c>
      <c r="BY223" s="136" t="str">
        <f t="shared" si="154"/>
        <v/>
      </c>
      <c r="BZ223" s="136" t="str">
        <f t="shared" si="155"/>
        <v/>
      </c>
      <c r="CA223" s="137" t="str">
        <f t="shared" si="156"/>
        <v/>
      </c>
      <c r="CB223" s="135" t="str">
        <f t="shared" si="157"/>
        <v/>
      </c>
      <c r="CC223" s="136" t="str">
        <f t="shared" si="158"/>
        <v/>
      </c>
      <c r="CD223" s="136" t="str">
        <f t="shared" si="159"/>
        <v/>
      </c>
      <c r="CE223" s="136" t="str">
        <f t="shared" si="160"/>
        <v/>
      </c>
      <c r="CF223" s="136" t="str">
        <f t="shared" si="161"/>
        <v/>
      </c>
      <c r="CG223" s="136" t="str">
        <f t="shared" si="162"/>
        <v/>
      </c>
      <c r="CH223" s="136" t="str">
        <f t="shared" si="163"/>
        <v/>
      </c>
      <c r="CI223" s="136" t="str">
        <f t="shared" si="164"/>
        <v/>
      </c>
      <c r="CJ223" s="136" t="str">
        <f t="shared" si="165"/>
        <v/>
      </c>
      <c r="CK223" s="137" t="str">
        <f t="shared" si="166"/>
        <v/>
      </c>
      <c r="CL223" s="135" t="str">
        <f t="shared" si="167"/>
        <v/>
      </c>
      <c r="CM223" s="136" t="str">
        <f t="shared" si="168"/>
        <v/>
      </c>
      <c r="CN223" s="136" t="str">
        <f t="shared" si="169"/>
        <v/>
      </c>
      <c r="CO223" s="137" t="str">
        <f t="shared" si="170"/>
        <v/>
      </c>
      <c r="CP223" s="120"/>
      <c r="CQ223" s="120"/>
      <c r="CR223" s="120"/>
      <c r="CS223" s="120"/>
      <c r="CT223" s="120"/>
      <c r="CU223" s="120"/>
      <c r="CV223" s="120"/>
      <c r="CW223" s="120"/>
      <c r="CX223" s="120"/>
      <c r="CY223" s="120"/>
      <c r="CZ223" s="120"/>
      <c r="DA223" s="120"/>
      <c r="DB223" s="120"/>
    </row>
    <row r="224" spans="1:106" ht="17.399999999999999" thickTop="1" thickBot="1" x14ac:dyDescent="0.45">
      <c r="A224" s="7">
        <v>219</v>
      </c>
      <c r="B224" s="10"/>
      <c r="C224" s="11"/>
      <c r="D224" s="11"/>
      <c r="E224" s="11"/>
      <c r="F224" s="11"/>
      <c r="G224" s="11"/>
      <c r="H224" s="11"/>
      <c r="I224" s="11"/>
      <c r="J224" s="11"/>
      <c r="K224" s="11"/>
      <c r="L224" s="10"/>
      <c r="M224" s="10"/>
      <c r="N224" s="10"/>
      <c r="O224" s="209" t="str">
        <f xml:space="preserve"> IF(ISBLANK(L224),"",VLOOKUP(L224,ComboValue!$E$3:$I$15,5,FALSE))</f>
        <v/>
      </c>
      <c r="P224" s="10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35" t="str">
        <f xml:space="preserve"> IF(ISBLANK(C224),"",VLOOKUP(C224,ComboValue!$B$2:$C$11,2,FALSE) &amp; ",") &amp; IF(ISBLANK(D224),"",VLOOKUP(D224,ComboValue!$B$2:$C$11,2,FALSE) &amp; ",") &amp; IF(ISBLANK(E224),"",VLOOKUP(E224,ComboValue!$B$2:$C$11,2,FALSE) &amp; ",") &amp; IF(ISBLANK(F224),"",VLOOKUP(F224,ComboValue!$B$2:$C$11,2,FALSE) &amp; ",") &amp; IF(ISBLANK(G224),"",VLOOKUP(G224,ComboValue!$B$2:$C$11,2,FALSE) &amp; ",") &amp; IF(ISBLANK(H224),"",VLOOKUP(H224,ComboValue!$B$2:$C$11,2,FALSE) &amp; ",") &amp; IF(ISBLANK(I224),"",VLOOKUP(I224,ComboValue!$B$2:$C$11,2,FALSE) &amp; ",") &amp; IF(ISBLANK(J224),"",VLOOKUP(J224,ComboValue!$B$2:$C$11,2,FALSE) &amp; ",") &amp; IF(ISBLANK(K224),"",VLOOKUP(K224,ComboValue!$B$2:$C$11,2,FALSE) &amp; ",")</f>
        <v/>
      </c>
      <c r="AV224" s="136" t="str">
        <f t="shared" si="129"/>
        <v>Tous_Nl</v>
      </c>
      <c r="AW224" s="136" t="str">
        <f>IF(ISBLANK(L224),"",VLOOKUP(L224,ComboValue!$E$2:$G$15,3,FALSE))</f>
        <v/>
      </c>
      <c r="AX224" s="136" t="str">
        <f>IF(ISBLANK(M224),"",VLOOKUP(M224,ComboValue!$K$2:$L$5,2,FALSE))</f>
        <v/>
      </c>
      <c r="AY224" s="161" t="str">
        <f>IF(ISBLANK(Q224),"",VLOOKUP(Q224,ComboValue!$N$2:$O$68,2,FALSE) &amp; ",") &amp; IF(ISBLANK(R224),"",VLOOKUP(R224,ComboValue!$N$2:$O$68,2,FALSE) &amp; ",") &amp; IF(ISBLANK(S224),"",VLOOKUP(S224,ComboValue!$N$2:$O$68,2,FALSE) &amp; ",") &amp; IF(ISBLANK(T224),"",VLOOKUP(T224,ComboValue!$N$2:$O$68,2,FALSE) &amp; ",") &amp; IF(ISBLANK(U224),"",VLOOKUP(U224,ComboValue!$N$2:$O$68,2,FALSE) &amp; ",") &amp; IF(ISBLANK(V224),"",VLOOKUP(V224,ComboValue!$N$2:$O$68,2,FALSE) &amp; ",") &amp; IF(ISBLANK(W224),"",VLOOKUP(W224,ComboValue!$N$2:$O$68,2,FALSE) &amp; ",") &amp; IF(ISBLANK(X224),"",VLOOKUP(X224,ComboValue!$N$2:$O$68,2,FALSE) &amp; ",") &amp; IF(ISBLANK(Y224),"",VLOOKUP(Y224,ComboValue!$N$2:$O$68,2,FALSE) &amp; ",") &amp; IF(ISBLANK(Z224),"",VLOOKUP(Z224,ComboValue!$N$2:$O$68,2,FALSE) &amp; ",") &amp; IF(ISBLANK(AA224),"",VLOOKUP(AA224,ComboValue!$N$2:$O$68,2,FALSE) &amp; ",") &amp; IF(ISBLANK(AB224),"",VLOOKUP(AB224,ComboValue!$N$2:$O$68,2,FALSE) &amp; ",") &amp; IF(ISBLANK(AC224),"",VLOOKUP(AC224,ComboValue!$N$2:$O$68,2,FALSE) &amp; ",") &amp; IF(ISBLANK(AD224),"",VLOOKUP(AD224,ComboValue!$N$2:$O$68,2,FALSE) &amp; ",") &amp; IF(ISBLANK(AE224),"",VLOOKUP(AE224,ComboValue!$N$2:$O$68,2,FALSE) &amp; ",") &amp; IF(ISBLANK(AF224),"",VLOOKUP(AF224,ComboValue!$N$2:$O$68,2,FALSE) &amp; ",") &amp; IF(ISBLANK(AG224),"",VLOOKUP(AG224,ComboValue!$N$2:$O$68,2,FALSE) &amp; ",") &amp; IF(ISBLANK(AH224),"",VLOOKUP(AH224,ComboValue!$N$2:$O$68,2,FALSE) &amp; ",") &amp; IF(ISBLANK(AI224),"",VLOOKUP(AI224,ComboValue!$N$2:$O$68,2,FALSE) &amp; ",") &amp; IF(ISBLANK(AJ224),"",VLOOKUP(AJ224,ComboValue!$N$2:$O$68,2,FALSE) &amp; ",") &amp; IF(ISBLANK(AK224),"",VLOOKUP(AK224,ComboValue!$N$2:$O$68,2,FALSE) &amp; ",") &amp; IF(ISBLANK(AL224),"",VLOOKUP(AL224,ComboValue!$N$2:$O$68,2,FALSE) &amp; ",") &amp; IF(ISBLANK(AM224),"",VLOOKUP(AM224,ComboValue!$N$2:$O$68,2,FALSE) &amp; ",") &amp; IF(ISBLANK(AN224),"",VLOOKUP(AN224,ComboValue!$N$2:$O$68,2,FALSE) &amp; ",") &amp; IF(ISBLANK(AO224),"",VLOOKUP(AO224,ComboValue!$N$2:$O$68,2,FALSE) &amp; ",") &amp; IF(ISBLANK(AP224),"",VLOOKUP(AP224,ComboValue!$N$2:$O$68,2,FALSE) &amp; ",") &amp; IF(ISBLANK(AQ224),"",VLOOKUP(AQ224,ComboValue!$N$2:$O$68,2,FALSE) &amp; ",") &amp; IF(ISBLANK(AR224),"",VLOOKUP(AR224,ComboValue!$N$2:$O$68,2,FALSE) &amp; ",") &amp; IF(ISBLANK(AS224),"",VLOOKUP(AS224,ComboValue!$N$2:$O$68,2,FALSE) &amp; ",") &amp; IF(ISBLANK(AT224),"",VLOOKUP(AT224,ComboValue!$N$2:$O$68,2,FALSE) &amp; ",")</f>
        <v/>
      </c>
      <c r="AZ224" s="162" t="str">
        <f t="shared" si="130"/>
        <v/>
      </c>
      <c r="BA224" s="120"/>
      <c r="BB224" s="135" t="str">
        <f t="shared" si="131"/>
        <v/>
      </c>
      <c r="BC224" s="136" t="str">
        <f t="shared" si="132"/>
        <v/>
      </c>
      <c r="BD224" s="136" t="str">
        <f t="shared" si="133"/>
        <v/>
      </c>
      <c r="BE224" s="136" t="str">
        <f t="shared" si="134"/>
        <v/>
      </c>
      <c r="BF224" s="136" t="str">
        <f t="shared" si="135"/>
        <v/>
      </c>
      <c r="BG224" s="136" t="str">
        <f t="shared" si="136"/>
        <v/>
      </c>
      <c r="BH224" s="136" t="str">
        <f t="shared" si="137"/>
        <v/>
      </c>
      <c r="BI224" s="136" t="str">
        <f t="shared" si="138"/>
        <v/>
      </c>
      <c r="BJ224" s="136" t="str">
        <f t="shared" si="139"/>
        <v/>
      </c>
      <c r="BK224" s="136" t="str">
        <f t="shared" si="140"/>
        <v/>
      </c>
      <c r="BL224" s="136" t="str">
        <f t="shared" si="141"/>
        <v/>
      </c>
      <c r="BM224" s="136" t="str">
        <f t="shared" si="142"/>
        <v/>
      </c>
      <c r="BN224" s="136" t="str">
        <f t="shared" si="143"/>
        <v/>
      </c>
      <c r="BO224" s="136" t="str">
        <f t="shared" si="144"/>
        <v/>
      </c>
      <c r="BP224" s="136" t="str">
        <f t="shared" si="145"/>
        <v/>
      </c>
      <c r="BQ224" s="136" t="str">
        <f t="shared" si="146"/>
        <v/>
      </c>
      <c r="BR224" s="136" t="str">
        <f t="shared" si="147"/>
        <v/>
      </c>
      <c r="BS224" s="136" t="str">
        <f t="shared" si="148"/>
        <v/>
      </c>
      <c r="BT224" s="136" t="str">
        <f t="shared" si="149"/>
        <v/>
      </c>
      <c r="BU224" s="136" t="str">
        <f t="shared" si="150"/>
        <v/>
      </c>
      <c r="BV224" s="136" t="str">
        <f t="shared" si="151"/>
        <v/>
      </c>
      <c r="BW224" s="136" t="str">
        <f t="shared" si="152"/>
        <v/>
      </c>
      <c r="BX224" s="136" t="str">
        <f t="shared" si="153"/>
        <v/>
      </c>
      <c r="BY224" s="136" t="str">
        <f t="shared" si="154"/>
        <v/>
      </c>
      <c r="BZ224" s="136" t="str">
        <f t="shared" si="155"/>
        <v/>
      </c>
      <c r="CA224" s="137" t="str">
        <f t="shared" si="156"/>
        <v/>
      </c>
      <c r="CB224" s="135" t="str">
        <f t="shared" si="157"/>
        <v/>
      </c>
      <c r="CC224" s="136" t="str">
        <f t="shared" si="158"/>
        <v/>
      </c>
      <c r="CD224" s="136" t="str">
        <f t="shared" si="159"/>
        <v/>
      </c>
      <c r="CE224" s="136" t="str">
        <f t="shared" si="160"/>
        <v/>
      </c>
      <c r="CF224" s="136" t="str">
        <f t="shared" si="161"/>
        <v/>
      </c>
      <c r="CG224" s="136" t="str">
        <f t="shared" si="162"/>
        <v/>
      </c>
      <c r="CH224" s="136" t="str">
        <f t="shared" si="163"/>
        <v/>
      </c>
      <c r="CI224" s="136" t="str">
        <f t="shared" si="164"/>
        <v/>
      </c>
      <c r="CJ224" s="136" t="str">
        <f t="shared" si="165"/>
        <v/>
      </c>
      <c r="CK224" s="137" t="str">
        <f t="shared" si="166"/>
        <v/>
      </c>
      <c r="CL224" s="135" t="str">
        <f t="shared" si="167"/>
        <v/>
      </c>
      <c r="CM224" s="136" t="str">
        <f t="shared" si="168"/>
        <v/>
      </c>
      <c r="CN224" s="136" t="str">
        <f t="shared" si="169"/>
        <v/>
      </c>
      <c r="CO224" s="137" t="str">
        <f t="shared" si="170"/>
        <v/>
      </c>
      <c r="CP224" s="120"/>
      <c r="CQ224" s="120"/>
      <c r="CR224" s="120"/>
      <c r="CS224" s="120"/>
      <c r="CT224" s="120"/>
      <c r="CU224" s="120"/>
      <c r="CV224" s="120"/>
      <c r="CW224" s="120"/>
      <c r="CX224" s="120"/>
      <c r="CY224" s="120"/>
      <c r="CZ224" s="120"/>
      <c r="DA224" s="120"/>
      <c r="DB224" s="120"/>
    </row>
    <row r="225" spans="1:106" ht="17.399999999999999" thickTop="1" thickBot="1" x14ac:dyDescent="0.45">
      <c r="A225" s="7">
        <v>220</v>
      </c>
      <c r="B225" s="10"/>
      <c r="C225" s="11"/>
      <c r="D225" s="11"/>
      <c r="E225" s="11"/>
      <c r="F225" s="11"/>
      <c r="G225" s="11"/>
      <c r="H225" s="11"/>
      <c r="I225" s="11"/>
      <c r="J225" s="11"/>
      <c r="K225" s="11"/>
      <c r="L225" s="10"/>
      <c r="M225" s="10"/>
      <c r="N225" s="10"/>
      <c r="O225" s="209" t="str">
        <f xml:space="preserve"> IF(ISBLANK(L225),"",VLOOKUP(L225,ComboValue!$E$3:$I$15,5,FALSE))</f>
        <v/>
      </c>
      <c r="P225" s="10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35" t="str">
        <f xml:space="preserve"> IF(ISBLANK(C225),"",VLOOKUP(C225,ComboValue!$B$2:$C$11,2,FALSE) &amp; ",") &amp; IF(ISBLANK(D225),"",VLOOKUP(D225,ComboValue!$B$2:$C$11,2,FALSE) &amp; ",") &amp; IF(ISBLANK(E225),"",VLOOKUP(E225,ComboValue!$B$2:$C$11,2,FALSE) &amp; ",") &amp; IF(ISBLANK(F225),"",VLOOKUP(F225,ComboValue!$B$2:$C$11,2,FALSE) &amp; ",") &amp; IF(ISBLANK(G225),"",VLOOKUP(G225,ComboValue!$B$2:$C$11,2,FALSE) &amp; ",") &amp; IF(ISBLANK(H225),"",VLOOKUP(H225,ComboValue!$B$2:$C$11,2,FALSE) &amp; ",") &amp; IF(ISBLANK(I225),"",VLOOKUP(I225,ComboValue!$B$2:$C$11,2,FALSE) &amp; ",") &amp; IF(ISBLANK(J225),"",VLOOKUP(J225,ComboValue!$B$2:$C$11,2,FALSE) &amp; ",") &amp; IF(ISBLANK(K225),"",VLOOKUP(K225,ComboValue!$B$2:$C$11,2,FALSE) &amp; ",")</f>
        <v/>
      </c>
      <c r="AV225" s="136" t="str">
        <f t="shared" si="129"/>
        <v>Tous_Nl</v>
      </c>
      <c r="AW225" s="136" t="str">
        <f>IF(ISBLANK(L225),"",VLOOKUP(L225,ComboValue!$E$2:$G$15,3,FALSE))</f>
        <v/>
      </c>
      <c r="AX225" s="136" t="str">
        <f>IF(ISBLANK(M225),"",VLOOKUP(M225,ComboValue!$K$2:$L$5,2,FALSE))</f>
        <v/>
      </c>
      <c r="AY225" s="161" t="str">
        <f>IF(ISBLANK(Q225),"",VLOOKUP(Q225,ComboValue!$N$2:$O$68,2,FALSE) &amp; ",") &amp; IF(ISBLANK(R225),"",VLOOKUP(R225,ComboValue!$N$2:$O$68,2,FALSE) &amp; ",") &amp; IF(ISBLANK(S225),"",VLOOKUP(S225,ComboValue!$N$2:$O$68,2,FALSE) &amp; ",") &amp; IF(ISBLANK(T225),"",VLOOKUP(T225,ComboValue!$N$2:$O$68,2,FALSE) &amp; ",") &amp; IF(ISBLANK(U225),"",VLOOKUP(U225,ComboValue!$N$2:$O$68,2,FALSE) &amp; ",") &amp; IF(ISBLANK(V225),"",VLOOKUP(V225,ComboValue!$N$2:$O$68,2,FALSE) &amp; ",") &amp; IF(ISBLANK(W225),"",VLOOKUP(W225,ComboValue!$N$2:$O$68,2,FALSE) &amp; ",") &amp; IF(ISBLANK(X225),"",VLOOKUP(X225,ComboValue!$N$2:$O$68,2,FALSE) &amp; ",") &amp; IF(ISBLANK(Y225),"",VLOOKUP(Y225,ComboValue!$N$2:$O$68,2,FALSE) &amp; ",") &amp; IF(ISBLANK(Z225),"",VLOOKUP(Z225,ComboValue!$N$2:$O$68,2,FALSE) &amp; ",") &amp; IF(ISBLANK(AA225),"",VLOOKUP(AA225,ComboValue!$N$2:$O$68,2,FALSE) &amp; ",") &amp; IF(ISBLANK(AB225),"",VLOOKUP(AB225,ComboValue!$N$2:$O$68,2,FALSE) &amp; ",") &amp; IF(ISBLANK(AC225),"",VLOOKUP(AC225,ComboValue!$N$2:$O$68,2,FALSE) &amp; ",") &amp; IF(ISBLANK(AD225),"",VLOOKUP(AD225,ComboValue!$N$2:$O$68,2,FALSE) &amp; ",") &amp; IF(ISBLANK(AE225),"",VLOOKUP(AE225,ComboValue!$N$2:$O$68,2,FALSE) &amp; ",") &amp; IF(ISBLANK(AF225),"",VLOOKUP(AF225,ComboValue!$N$2:$O$68,2,FALSE) &amp; ",") &amp; IF(ISBLANK(AG225),"",VLOOKUP(AG225,ComboValue!$N$2:$O$68,2,FALSE) &amp; ",") &amp; IF(ISBLANK(AH225),"",VLOOKUP(AH225,ComboValue!$N$2:$O$68,2,FALSE) &amp; ",") &amp; IF(ISBLANK(AI225),"",VLOOKUP(AI225,ComboValue!$N$2:$O$68,2,FALSE) &amp; ",") &amp; IF(ISBLANK(AJ225),"",VLOOKUP(AJ225,ComboValue!$N$2:$O$68,2,FALSE) &amp; ",") &amp; IF(ISBLANK(AK225),"",VLOOKUP(AK225,ComboValue!$N$2:$O$68,2,FALSE) &amp; ",") &amp; IF(ISBLANK(AL225),"",VLOOKUP(AL225,ComboValue!$N$2:$O$68,2,FALSE) &amp; ",") &amp; IF(ISBLANK(AM225),"",VLOOKUP(AM225,ComboValue!$N$2:$O$68,2,FALSE) &amp; ",") &amp; IF(ISBLANK(AN225),"",VLOOKUP(AN225,ComboValue!$N$2:$O$68,2,FALSE) &amp; ",") &amp; IF(ISBLANK(AO225),"",VLOOKUP(AO225,ComboValue!$N$2:$O$68,2,FALSE) &amp; ",") &amp; IF(ISBLANK(AP225),"",VLOOKUP(AP225,ComboValue!$N$2:$O$68,2,FALSE) &amp; ",") &amp; IF(ISBLANK(AQ225),"",VLOOKUP(AQ225,ComboValue!$N$2:$O$68,2,FALSE) &amp; ",") &amp; IF(ISBLANK(AR225),"",VLOOKUP(AR225,ComboValue!$N$2:$O$68,2,FALSE) &amp; ",") &amp; IF(ISBLANK(AS225),"",VLOOKUP(AS225,ComboValue!$N$2:$O$68,2,FALSE) &amp; ",") &amp; IF(ISBLANK(AT225),"",VLOOKUP(AT225,ComboValue!$N$2:$O$68,2,FALSE) &amp; ",")</f>
        <v/>
      </c>
      <c r="AZ225" s="162" t="str">
        <f t="shared" si="130"/>
        <v/>
      </c>
      <c r="BA225" s="120"/>
      <c r="BB225" s="135" t="str">
        <f t="shared" si="131"/>
        <v/>
      </c>
      <c r="BC225" s="136" t="str">
        <f t="shared" si="132"/>
        <v/>
      </c>
      <c r="BD225" s="136" t="str">
        <f t="shared" si="133"/>
        <v/>
      </c>
      <c r="BE225" s="136" t="str">
        <f t="shared" si="134"/>
        <v/>
      </c>
      <c r="BF225" s="136" t="str">
        <f t="shared" si="135"/>
        <v/>
      </c>
      <c r="BG225" s="136" t="str">
        <f t="shared" si="136"/>
        <v/>
      </c>
      <c r="BH225" s="136" t="str">
        <f t="shared" si="137"/>
        <v/>
      </c>
      <c r="BI225" s="136" t="str">
        <f t="shared" si="138"/>
        <v/>
      </c>
      <c r="BJ225" s="136" t="str">
        <f t="shared" si="139"/>
        <v/>
      </c>
      <c r="BK225" s="136" t="str">
        <f t="shared" si="140"/>
        <v/>
      </c>
      <c r="BL225" s="136" t="str">
        <f t="shared" si="141"/>
        <v/>
      </c>
      <c r="BM225" s="136" t="str">
        <f t="shared" si="142"/>
        <v/>
      </c>
      <c r="BN225" s="136" t="str">
        <f t="shared" si="143"/>
        <v/>
      </c>
      <c r="BO225" s="136" t="str">
        <f t="shared" si="144"/>
        <v/>
      </c>
      <c r="BP225" s="136" t="str">
        <f t="shared" si="145"/>
        <v/>
      </c>
      <c r="BQ225" s="136" t="str">
        <f t="shared" si="146"/>
        <v/>
      </c>
      <c r="BR225" s="136" t="str">
        <f t="shared" si="147"/>
        <v/>
      </c>
      <c r="BS225" s="136" t="str">
        <f t="shared" si="148"/>
        <v/>
      </c>
      <c r="BT225" s="136" t="str">
        <f t="shared" si="149"/>
        <v/>
      </c>
      <c r="BU225" s="136" t="str">
        <f t="shared" si="150"/>
        <v/>
      </c>
      <c r="BV225" s="136" t="str">
        <f t="shared" si="151"/>
        <v/>
      </c>
      <c r="BW225" s="136" t="str">
        <f t="shared" si="152"/>
        <v/>
      </c>
      <c r="BX225" s="136" t="str">
        <f t="shared" si="153"/>
        <v/>
      </c>
      <c r="BY225" s="136" t="str">
        <f t="shared" si="154"/>
        <v/>
      </c>
      <c r="BZ225" s="136" t="str">
        <f t="shared" si="155"/>
        <v/>
      </c>
      <c r="CA225" s="137" t="str">
        <f t="shared" si="156"/>
        <v/>
      </c>
      <c r="CB225" s="135" t="str">
        <f t="shared" si="157"/>
        <v/>
      </c>
      <c r="CC225" s="136" t="str">
        <f t="shared" si="158"/>
        <v/>
      </c>
      <c r="CD225" s="136" t="str">
        <f t="shared" si="159"/>
        <v/>
      </c>
      <c r="CE225" s="136" t="str">
        <f t="shared" si="160"/>
        <v/>
      </c>
      <c r="CF225" s="136" t="str">
        <f t="shared" si="161"/>
        <v/>
      </c>
      <c r="CG225" s="136" t="str">
        <f t="shared" si="162"/>
        <v/>
      </c>
      <c r="CH225" s="136" t="str">
        <f t="shared" si="163"/>
        <v/>
      </c>
      <c r="CI225" s="136" t="str">
        <f t="shared" si="164"/>
        <v/>
      </c>
      <c r="CJ225" s="136" t="str">
        <f t="shared" si="165"/>
        <v/>
      </c>
      <c r="CK225" s="137" t="str">
        <f t="shared" si="166"/>
        <v/>
      </c>
      <c r="CL225" s="135" t="str">
        <f t="shared" si="167"/>
        <v/>
      </c>
      <c r="CM225" s="136" t="str">
        <f t="shared" si="168"/>
        <v/>
      </c>
      <c r="CN225" s="136" t="str">
        <f t="shared" si="169"/>
        <v/>
      </c>
      <c r="CO225" s="137" t="str">
        <f t="shared" si="170"/>
        <v/>
      </c>
      <c r="CP225" s="120"/>
      <c r="CQ225" s="120"/>
      <c r="CR225" s="120"/>
      <c r="CS225" s="120"/>
      <c r="CT225" s="120"/>
      <c r="CU225" s="120"/>
      <c r="CV225" s="120"/>
      <c r="CW225" s="120"/>
      <c r="CX225" s="120"/>
      <c r="CY225" s="120"/>
      <c r="CZ225" s="120"/>
      <c r="DA225" s="120"/>
      <c r="DB225" s="120"/>
    </row>
    <row r="226" spans="1:106" ht="17.399999999999999" thickTop="1" thickBot="1" x14ac:dyDescent="0.45">
      <c r="A226" s="7">
        <v>221</v>
      </c>
      <c r="B226" s="10"/>
      <c r="C226" s="11"/>
      <c r="D226" s="11"/>
      <c r="E226" s="11"/>
      <c r="F226" s="11"/>
      <c r="G226" s="11"/>
      <c r="H226" s="11"/>
      <c r="I226" s="11"/>
      <c r="J226" s="11"/>
      <c r="K226" s="11"/>
      <c r="L226" s="10"/>
      <c r="M226" s="10"/>
      <c r="N226" s="10"/>
      <c r="O226" s="209" t="str">
        <f xml:space="preserve"> IF(ISBLANK(L226),"",VLOOKUP(L226,ComboValue!$E$3:$I$15,5,FALSE))</f>
        <v/>
      </c>
      <c r="P226" s="10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35" t="str">
        <f xml:space="preserve"> IF(ISBLANK(C226),"",VLOOKUP(C226,ComboValue!$B$2:$C$11,2,FALSE) &amp; ",") &amp; IF(ISBLANK(D226),"",VLOOKUP(D226,ComboValue!$B$2:$C$11,2,FALSE) &amp; ",") &amp; IF(ISBLANK(E226),"",VLOOKUP(E226,ComboValue!$B$2:$C$11,2,FALSE) &amp; ",") &amp; IF(ISBLANK(F226),"",VLOOKUP(F226,ComboValue!$B$2:$C$11,2,FALSE) &amp; ",") &amp; IF(ISBLANK(G226),"",VLOOKUP(G226,ComboValue!$B$2:$C$11,2,FALSE) &amp; ",") &amp; IF(ISBLANK(H226),"",VLOOKUP(H226,ComboValue!$B$2:$C$11,2,FALSE) &amp; ",") &amp; IF(ISBLANK(I226),"",VLOOKUP(I226,ComboValue!$B$2:$C$11,2,FALSE) &amp; ",") &amp; IF(ISBLANK(J226),"",VLOOKUP(J226,ComboValue!$B$2:$C$11,2,FALSE) &amp; ",") &amp; IF(ISBLANK(K226),"",VLOOKUP(K226,ComboValue!$B$2:$C$11,2,FALSE) &amp; ",")</f>
        <v/>
      </c>
      <c r="AV226" s="136" t="str">
        <f t="shared" si="129"/>
        <v>Tous_Nl</v>
      </c>
      <c r="AW226" s="136" t="str">
        <f>IF(ISBLANK(L226),"",VLOOKUP(L226,ComboValue!$E$2:$G$15,3,FALSE))</f>
        <v/>
      </c>
      <c r="AX226" s="136" t="str">
        <f>IF(ISBLANK(M226),"",VLOOKUP(M226,ComboValue!$K$2:$L$5,2,FALSE))</f>
        <v/>
      </c>
      <c r="AY226" s="161" t="str">
        <f>IF(ISBLANK(Q226),"",VLOOKUP(Q226,ComboValue!$N$2:$O$68,2,FALSE) &amp; ",") &amp; IF(ISBLANK(R226),"",VLOOKUP(R226,ComboValue!$N$2:$O$68,2,FALSE) &amp; ",") &amp; IF(ISBLANK(S226),"",VLOOKUP(S226,ComboValue!$N$2:$O$68,2,FALSE) &amp; ",") &amp; IF(ISBLANK(T226),"",VLOOKUP(T226,ComboValue!$N$2:$O$68,2,FALSE) &amp; ",") &amp; IF(ISBLANK(U226),"",VLOOKUP(U226,ComboValue!$N$2:$O$68,2,FALSE) &amp; ",") &amp; IF(ISBLANK(V226),"",VLOOKUP(V226,ComboValue!$N$2:$O$68,2,FALSE) &amp; ",") &amp; IF(ISBLANK(W226),"",VLOOKUP(W226,ComboValue!$N$2:$O$68,2,FALSE) &amp; ",") &amp; IF(ISBLANK(X226),"",VLOOKUP(X226,ComboValue!$N$2:$O$68,2,FALSE) &amp; ",") &amp; IF(ISBLANK(Y226),"",VLOOKUP(Y226,ComboValue!$N$2:$O$68,2,FALSE) &amp; ",") &amp; IF(ISBLANK(Z226),"",VLOOKUP(Z226,ComboValue!$N$2:$O$68,2,FALSE) &amp; ",") &amp; IF(ISBLANK(AA226),"",VLOOKUP(AA226,ComboValue!$N$2:$O$68,2,FALSE) &amp; ",") &amp; IF(ISBLANK(AB226),"",VLOOKUP(AB226,ComboValue!$N$2:$O$68,2,FALSE) &amp; ",") &amp; IF(ISBLANK(AC226),"",VLOOKUP(AC226,ComboValue!$N$2:$O$68,2,FALSE) &amp; ",") &amp; IF(ISBLANK(AD226),"",VLOOKUP(AD226,ComboValue!$N$2:$O$68,2,FALSE) &amp; ",") &amp; IF(ISBLANK(AE226),"",VLOOKUP(AE226,ComboValue!$N$2:$O$68,2,FALSE) &amp; ",") &amp; IF(ISBLANK(AF226),"",VLOOKUP(AF226,ComboValue!$N$2:$O$68,2,FALSE) &amp; ",") &amp; IF(ISBLANK(AG226),"",VLOOKUP(AG226,ComboValue!$N$2:$O$68,2,FALSE) &amp; ",") &amp; IF(ISBLANK(AH226),"",VLOOKUP(AH226,ComboValue!$N$2:$O$68,2,FALSE) &amp; ",") &amp; IF(ISBLANK(AI226),"",VLOOKUP(AI226,ComboValue!$N$2:$O$68,2,FALSE) &amp; ",") &amp; IF(ISBLANK(AJ226),"",VLOOKUP(AJ226,ComboValue!$N$2:$O$68,2,FALSE) &amp; ",") &amp; IF(ISBLANK(AK226),"",VLOOKUP(AK226,ComboValue!$N$2:$O$68,2,FALSE) &amp; ",") &amp; IF(ISBLANK(AL226),"",VLOOKUP(AL226,ComboValue!$N$2:$O$68,2,FALSE) &amp; ",") &amp; IF(ISBLANK(AM226),"",VLOOKUP(AM226,ComboValue!$N$2:$O$68,2,FALSE) &amp; ",") &amp; IF(ISBLANK(AN226),"",VLOOKUP(AN226,ComboValue!$N$2:$O$68,2,FALSE) &amp; ",") &amp; IF(ISBLANK(AO226),"",VLOOKUP(AO226,ComboValue!$N$2:$O$68,2,FALSE) &amp; ",") &amp; IF(ISBLANK(AP226),"",VLOOKUP(AP226,ComboValue!$N$2:$O$68,2,FALSE) &amp; ",") &amp; IF(ISBLANK(AQ226),"",VLOOKUP(AQ226,ComboValue!$N$2:$O$68,2,FALSE) &amp; ",") &amp; IF(ISBLANK(AR226),"",VLOOKUP(AR226,ComboValue!$N$2:$O$68,2,FALSE) &amp; ",") &amp; IF(ISBLANK(AS226),"",VLOOKUP(AS226,ComboValue!$N$2:$O$68,2,FALSE) &amp; ",") &amp; IF(ISBLANK(AT226),"",VLOOKUP(AT226,ComboValue!$N$2:$O$68,2,FALSE) &amp; ",")</f>
        <v/>
      </c>
      <c r="AZ226" s="162" t="str">
        <f t="shared" si="130"/>
        <v/>
      </c>
      <c r="BA226" s="120"/>
      <c r="BB226" s="135" t="str">
        <f t="shared" si="131"/>
        <v/>
      </c>
      <c r="BC226" s="136" t="str">
        <f t="shared" si="132"/>
        <v/>
      </c>
      <c r="BD226" s="136" t="str">
        <f t="shared" si="133"/>
        <v/>
      </c>
      <c r="BE226" s="136" t="str">
        <f t="shared" si="134"/>
        <v/>
      </c>
      <c r="BF226" s="136" t="str">
        <f t="shared" si="135"/>
        <v/>
      </c>
      <c r="BG226" s="136" t="str">
        <f t="shared" si="136"/>
        <v/>
      </c>
      <c r="BH226" s="136" t="str">
        <f t="shared" si="137"/>
        <v/>
      </c>
      <c r="BI226" s="136" t="str">
        <f t="shared" si="138"/>
        <v/>
      </c>
      <c r="BJ226" s="136" t="str">
        <f t="shared" si="139"/>
        <v/>
      </c>
      <c r="BK226" s="136" t="str">
        <f t="shared" si="140"/>
        <v/>
      </c>
      <c r="BL226" s="136" t="str">
        <f t="shared" si="141"/>
        <v/>
      </c>
      <c r="BM226" s="136" t="str">
        <f t="shared" si="142"/>
        <v/>
      </c>
      <c r="BN226" s="136" t="str">
        <f t="shared" si="143"/>
        <v/>
      </c>
      <c r="BO226" s="136" t="str">
        <f t="shared" si="144"/>
        <v/>
      </c>
      <c r="BP226" s="136" t="str">
        <f t="shared" si="145"/>
        <v/>
      </c>
      <c r="BQ226" s="136" t="str">
        <f t="shared" si="146"/>
        <v/>
      </c>
      <c r="BR226" s="136" t="str">
        <f t="shared" si="147"/>
        <v/>
      </c>
      <c r="BS226" s="136" t="str">
        <f t="shared" si="148"/>
        <v/>
      </c>
      <c r="BT226" s="136" t="str">
        <f t="shared" si="149"/>
        <v/>
      </c>
      <c r="BU226" s="136" t="str">
        <f t="shared" si="150"/>
        <v/>
      </c>
      <c r="BV226" s="136" t="str">
        <f t="shared" si="151"/>
        <v/>
      </c>
      <c r="BW226" s="136" t="str">
        <f t="shared" si="152"/>
        <v/>
      </c>
      <c r="BX226" s="136" t="str">
        <f t="shared" si="153"/>
        <v/>
      </c>
      <c r="BY226" s="136" t="str">
        <f t="shared" si="154"/>
        <v/>
      </c>
      <c r="BZ226" s="136" t="str">
        <f t="shared" si="155"/>
        <v/>
      </c>
      <c r="CA226" s="137" t="str">
        <f t="shared" si="156"/>
        <v/>
      </c>
      <c r="CB226" s="135" t="str">
        <f t="shared" si="157"/>
        <v/>
      </c>
      <c r="CC226" s="136" t="str">
        <f t="shared" si="158"/>
        <v/>
      </c>
      <c r="CD226" s="136" t="str">
        <f t="shared" si="159"/>
        <v/>
      </c>
      <c r="CE226" s="136" t="str">
        <f t="shared" si="160"/>
        <v/>
      </c>
      <c r="CF226" s="136" t="str">
        <f t="shared" si="161"/>
        <v/>
      </c>
      <c r="CG226" s="136" t="str">
        <f t="shared" si="162"/>
        <v/>
      </c>
      <c r="CH226" s="136" t="str">
        <f t="shared" si="163"/>
        <v/>
      </c>
      <c r="CI226" s="136" t="str">
        <f t="shared" si="164"/>
        <v/>
      </c>
      <c r="CJ226" s="136" t="str">
        <f t="shared" si="165"/>
        <v/>
      </c>
      <c r="CK226" s="137" t="str">
        <f t="shared" si="166"/>
        <v/>
      </c>
      <c r="CL226" s="135" t="str">
        <f t="shared" si="167"/>
        <v/>
      </c>
      <c r="CM226" s="136" t="str">
        <f t="shared" si="168"/>
        <v/>
      </c>
      <c r="CN226" s="136" t="str">
        <f t="shared" si="169"/>
        <v/>
      </c>
      <c r="CO226" s="137" t="str">
        <f t="shared" si="170"/>
        <v/>
      </c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</row>
    <row r="227" spans="1:106" ht="17.399999999999999" thickTop="1" thickBot="1" x14ac:dyDescent="0.45">
      <c r="A227" s="7">
        <v>222</v>
      </c>
      <c r="B227" s="10"/>
      <c r="C227" s="11"/>
      <c r="D227" s="11"/>
      <c r="E227" s="11"/>
      <c r="F227" s="11"/>
      <c r="G227" s="11"/>
      <c r="H227" s="11"/>
      <c r="I227" s="11"/>
      <c r="J227" s="11"/>
      <c r="K227" s="11"/>
      <c r="L227" s="10"/>
      <c r="M227" s="10"/>
      <c r="N227" s="10"/>
      <c r="O227" s="209" t="str">
        <f xml:space="preserve"> IF(ISBLANK(L227),"",VLOOKUP(L227,ComboValue!$E$3:$I$15,5,FALSE))</f>
        <v/>
      </c>
      <c r="P227" s="10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35" t="str">
        <f xml:space="preserve"> IF(ISBLANK(C227),"",VLOOKUP(C227,ComboValue!$B$2:$C$11,2,FALSE) &amp; ",") &amp; IF(ISBLANK(D227),"",VLOOKUP(D227,ComboValue!$B$2:$C$11,2,FALSE) &amp; ",") &amp; IF(ISBLANK(E227),"",VLOOKUP(E227,ComboValue!$B$2:$C$11,2,FALSE) &amp; ",") &amp; IF(ISBLANK(F227),"",VLOOKUP(F227,ComboValue!$B$2:$C$11,2,FALSE) &amp; ",") &amp; IF(ISBLANK(G227),"",VLOOKUP(G227,ComboValue!$B$2:$C$11,2,FALSE) &amp; ",") &amp; IF(ISBLANK(H227),"",VLOOKUP(H227,ComboValue!$B$2:$C$11,2,FALSE) &amp; ",") &amp; IF(ISBLANK(I227),"",VLOOKUP(I227,ComboValue!$B$2:$C$11,2,FALSE) &amp; ",") &amp; IF(ISBLANK(J227),"",VLOOKUP(J227,ComboValue!$B$2:$C$11,2,FALSE) &amp; ",") &amp; IF(ISBLANK(K227),"",VLOOKUP(K227,ComboValue!$B$2:$C$11,2,FALSE) &amp; ",")</f>
        <v/>
      </c>
      <c r="AV227" s="136" t="str">
        <f t="shared" si="129"/>
        <v>Tous_Nl</v>
      </c>
      <c r="AW227" s="136" t="str">
        <f>IF(ISBLANK(L227),"",VLOOKUP(L227,ComboValue!$E$2:$G$15,3,FALSE))</f>
        <v/>
      </c>
      <c r="AX227" s="136" t="str">
        <f>IF(ISBLANK(M227),"",VLOOKUP(M227,ComboValue!$K$2:$L$5,2,FALSE))</f>
        <v/>
      </c>
      <c r="AY227" s="161" t="str">
        <f>IF(ISBLANK(Q227),"",VLOOKUP(Q227,ComboValue!$N$2:$O$68,2,FALSE) &amp; ",") &amp; IF(ISBLANK(R227),"",VLOOKUP(R227,ComboValue!$N$2:$O$68,2,FALSE) &amp; ",") &amp; IF(ISBLANK(S227),"",VLOOKUP(S227,ComboValue!$N$2:$O$68,2,FALSE) &amp; ",") &amp; IF(ISBLANK(T227),"",VLOOKUP(T227,ComboValue!$N$2:$O$68,2,FALSE) &amp; ",") &amp; IF(ISBLANK(U227),"",VLOOKUP(U227,ComboValue!$N$2:$O$68,2,FALSE) &amp; ",") &amp; IF(ISBLANK(V227),"",VLOOKUP(V227,ComboValue!$N$2:$O$68,2,FALSE) &amp; ",") &amp; IF(ISBLANK(W227),"",VLOOKUP(W227,ComboValue!$N$2:$O$68,2,FALSE) &amp; ",") &amp; IF(ISBLANK(X227),"",VLOOKUP(X227,ComboValue!$N$2:$O$68,2,FALSE) &amp; ",") &amp; IF(ISBLANK(Y227),"",VLOOKUP(Y227,ComboValue!$N$2:$O$68,2,FALSE) &amp; ",") &amp; IF(ISBLANK(Z227),"",VLOOKUP(Z227,ComboValue!$N$2:$O$68,2,FALSE) &amp; ",") &amp; IF(ISBLANK(AA227),"",VLOOKUP(AA227,ComboValue!$N$2:$O$68,2,FALSE) &amp; ",") &amp; IF(ISBLANK(AB227),"",VLOOKUP(AB227,ComboValue!$N$2:$O$68,2,FALSE) &amp; ",") &amp; IF(ISBLANK(AC227),"",VLOOKUP(AC227,ComboValue!$N$2:$O$68,2,FALSE) &amp; ",") &amp; IF(ISBLANK(AD227),"",VLOOKUP(AD227,ComboValue!$N$2:$O$68,2,FALSE) &amp; ",") &amp; IF(ISBLANK(AE227),"",VLOOKUP(AE227,ComboValue!$N$2:$O$68,2,FALSE) &amp; ",") &amp; IF(ISBLANK(AF227),"",VLOOKUP(AF227,ComboValue!$N$2:$O$68,2,FALSE) &amp; ",") &amp; IF(ISBLANK(AG227),"",VLOOKUP(AG227,ComboValue!$N$2:$O$68,2,FALSE) &amp; ",") &amp; IF(ISBLANK(AH227),"",VLOOKUP(AH227,ComboValue!$N$2:$O$68,2,FALSE) &amp; ",") &amp; IF(ISBLANK(AI227),"",VLOOKUP(AI227,ComboValue!$N$2:$O$68,2,FALSE) &amp; ",") &amp; IF(ISBLANK(AJ227),"",VLOOKUP(AJ227,ComboValue!$N$2:$O$68,2,FALSE) &amp; ",") &amp; IF(ISBLANK(AK227),"",VLOOKUP(AK227,ComboValue!$N$2:$O$68,2,FALSE) &amp; ",") &amp; IF(ISBLANK(AL227),"",VLOOKUP(AL227,ComboValue!$N$2:$O$68,2,FALSE) &amp; ",") &amp; IF(ISBLANK(AM227),"",VLOOKUP(AM227,ComboValue!$N$2:$O$68,2,FALSE) &amp; ",") &amp; IF(ISBLANK(AN227),"",VLOOKUP(AN227,ComboValue!$N$2:$O$68,2,FALSE) &amp; ",") &amp; IF(ISBLANK(AO227),"",VLOOKUP(AO227,ComboValue!$N$2:$O$68,2,FALSE) &amp; ",") &amp; IF(ISBLANK(AP227),"",VLOOKUP(AP227,ComboValue!$N$2:$O$68,2,FALSE) &amp; ",") &amp; IF(ISBLANK(AQ227),"",VLOOKUP(AQ227,ComboValue!$N$2:$O$68,2,FALSE) &amp; ",") &amp; IF(ISBLANK(AR227),"",VLOOKUP(AR227,ComboValue!$N$2:$O$68,2,FALSE) &amp; ",") &amp; IF(ISBLANK(AS227),"",VLOOKUP(AS227,ComboValue!$N$2:$O$68,2,FALSE) &amp; ",") &amp; IF(ISBLANK(AT227),"",VLOOKUP(AT227,ComboValue!$N$2:$O$68,2,FALSE) &amp; ",")</f>
        <v/>
      </c>
      <c r="AZ227" s="162" t="str">
        <f t="shared" si="130"/>
        <v/>
      </c>
      <c r="BA227" s="120"/>
      <c r="BB227" s="135" t="str">
        <f t="shared" si="131"/>
        <v/>
      </c>
      <c r="BC227" s="136" t="str">
        <f t="shared" si="132"/>
        <v/>
      </c>
      <c r="BD227" s="136" t="str">
        <f t="shared" si="133"/>
        <v/>
      </c>
      <c r="BE227" s="136" t="str">
        <f t="shared" si="134"/>
        <v/>
      </c>
      <c r="BF227" s="136" t="str">
        <f t="shared" si="135"/>
        <v/>
      </c>
      <c r="BG227" s="136" t="str">
        <f t="shared" si="136"/>
        <v/>
      </c>
      <c r="BH227" s="136" t="str">
        <f t="shared" si="137"/>
        <v/>
      </c>
      <c r="BI227" s="136" t="str">
        <f t="shared" si="138"/>
        <v/>
      </c>
      <c r="BJ227" s="136" t="str">
        <f t="shared" si="139"/>
        <v/>
      </c>
      <c r="BK227" s="136" t="str">
        <f t="shared" si="140"/>
        <v/>
      </c>
      <c r="BL227" s="136" t="str">
        <f t="shared" si="141"/>
        <v/>
      </c>
      <c r="BM227" s="136" t="str">
        <f t="shared" si="142"/>
        <v/>
      </c>
      <c r="BN227" s="136" t="str">
        <f t="shared" si="143"/>
        <v/>
      </c>
      <c r="BO227" s="136" t="str">
        <f t="shared" si="144"/>
        <v/>
      </c>
      <c r="BP227" s="136" t="str">
        <f t="shared" si="145"/>
        <v/>
      </c>
      <c r="BQ227" s="136" t="str">
        <f t="shared" si="146"/>
        <v/>
      </c>
      <c r="BR227" s="136" t="str">
        <f t="shared" si="147"/>
        <v/>
      </c>
      <c r="BS227" s="136" t="str">
        <f t="shared" si="148"/>
        <v/>
      </c>
      <c r="BT227" s="136" t="str">
        <f t="shared" si="149"/>
        <v/>
      </c>
      <c r="BU227" s="136" t="str">
        <f t="shared" si="150"/>
        <v/>
      </c>
      <c r="BV227" s="136" t="str">
        <f t="shared" si="151"/>
        <v/>
      </c>
      <c r="BW227" s="136" t="str">
        <f t="shared" si="152"/>
        <v/>
      </c>
      <c r="BX227" s="136" t="str">
        <f t="shared" si="153"/>
        <v/>
      </c>
      <c r="BY227" s="136" t="str">
        <f t="shared" si="154"/>
        <v/>
      </c>
      <c r="BZ227" s="136" t="str">
        <f t="shared" si="155"/>
        <v/>
      </c>
      <c r="CA227" s="137" t="str">
        <f t="shared" si="156"/>
        <v/>
      </c>
      <c r="CB227" s="135" t="str">
        <f t="shared" si="157"/>
        <v/>
      </c>
      <c r="CC227" s="136" t="str">
        <f t="shared" si="158"/>
        <v/>
      </c>
      <c r="CD227" s="136" t="str">
        <f t="shared" si="159"/>
        <v/>
      </c>
      <c r="CE227" s="136" t="str">
        <f t="shared" si="160"/>
        <v/>
      </c>
      <c r="CF227" s="136" t="str">
        <f t="shared" si="161"/>
        <v/>
      </c>
      <c r="CG227" s="136" t="str">
        <f t="shared" si="162"/>
        <v/>
      </c>
      <c r="CH227" s="136" t="str">
        <f t="shared" si="163"/>
        <v/>
      </c>
      <c r="CI227" s="136" t="str">
        <f t="shared" si="164"/>
        <v/>
      </c>
      <c r="CJ227" s="136" t="str">
        <f t="shared" si="165"/>
        <v/>
      </c>
      <c r="CK227" s="137" t="str">
        <f t="shared" si="166"/>
        <v/>
      </c>
      <c r="CL227" s="135" t="str">
        <f t="shared" si="167"/>
        <v/>
      </c>
      <c r="CM227" s="136" t="str">
        <f t="shared" si="168"/>
        <v/>
      </c>
      <c r="CN227" s="136" t="str">
        <f t="shared" si="169"/>
        <v/>
      </c>
      <c r="CO227" s="137" t="str">
        <f t="shared" si="170"/>
        <v/>
      </c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</row>
    <row r="228" spans="1:106" ht="17.399999999999999" thickTop="1" thickBot="1" x14ac:dyDescent="0.45">
      <c r="A228" s="7">
        <v>223</v>
      </c>
      <c r="B228" s="10"/>
      <c r="C228" s="11"/>
      <c r="D228" s="11"/>
      <c r="E228" s="11"/>
      <c r="F228" s="11"/>
      <c r="G228" s="11"/>
      <c r="H228" s="11"/>
      <c r="I228" s="11"/>
      <c r="J228" s="11"/>
      <c r="K228" s="11"/>
      <c r="L228" s="10"/>
      <c r="M228" s="10"/>
      <c r="N228" s="10"/>
      <c r="O228" s="209" t="str">
        <f xml:space="preserve"> IF(ISBLANK(L228),"",VLOOKUP(L228,ComboValue!$E$3:$I$15,5,FALSE))</f>
        <v/>
      </c>
      <c r="P228" s="10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35" t="str">
        <f xml:space="preserve"> IF(ISBLANK(C228),"",VLOOKUP(C228,ComboValue!$B$2:$C$11,2,FALSE) &amp; ",") &amp; IF(ISBLANK(D228),"",VLOOKUP(D228,ComboValue!$B$2:$C$11,2,FALSE) &amp; ",") &amp; IF(ISBLANK(E228),"",VLOOKUP(E228,ComboValue!$B$2:$C$11,2,FALSE) &amp; ",") &amp; IF(ISBLANK(F228),"",VLOOKUP(F228,ComboValue!$B$2:$C$11,2,FALSE) &amp; ",") &amp; IF(ISBLANK(G228),"",VLOOKUP(G228,ComboValue!$B$2:$C$11,2,FALSE) &amp; ",") &amp; IF(ISBLANK(H228),"",VLOOKUP(H228,ComboValue!$B$2:$C$11,2,FALSE) &amp; ",") &amp; IF(ISBLANK(I228),"",VLOOKUP(I228,ComboValue!$B$2:$C$11,2,FALSE) &amp; ",") &amp; IF(ISBLANK(J228),"",VLOOKUP(J228,ComboValue!$B$2:$C$11,2,FALSE) &amp; ",") &amp; IF(ISBLANK(K228),"",VLOOKUP(K228,ComboValue!$B$2:$C$11,2,FALSE) &amp; ",")</f>
        <v/>
      </c>
      <c r="AV228" s="136" t="str">
        <f t="shared" si="129"/>
        <v>Tous_Nl</v>
      </c>
      <c r="AW228" s="136" t="str">
        <f>IF(ISBLANK(L228),"",VLOOKUP(L228,ComboValue!$E$2:$G$15,3,FALSE))</f>
        <v/>
      </c>
      <c r="AX228" s="136" t="str">
        <f>IF(ISBLANK(M228),"",VLOOKUP(M228,ComboValue!$K$2:$L$5,2,FALSE))</f>
        <v/>
      </c>
      <c r="AY228" s="161" t="str">
        <f>IF(ISBLANK(Q228),"",VLOOKUP(Q228,ComboValue!$N$2:$O$68,2,FALSE) &amp; ",") &amp; IF(ISBLANK(R228),"",VLOOKUP(R228,ComboValue!$N$2:$O$68,2,FALSE) &amp; ",") &amp; IF(ISBLANK(S228),"",VLOOKUP(S228,ComboValue!$N$2:$O$68,2,FALSE) &amp; ",") &amp; IF(ISBLANK(T228),"",VLOOKUP(T228,ComboValue!$N$2:$O$68,2,FALSE) &amp; ",") &amp; IF(ISBLANK(U228),"",VLOOKUP(U228,ComboValue!$N$2:$O$68,2,FALSE) &amp; ",") &amp; IF(ISBLANK(V228),"",VLOOKUP(V228,ComboValue!$N$2:$O$68,2,FALSE) &amp; ",") &amp; IF(ISBLANK(W228),"",VLOOKUP(W228,ComboValue!$N$2:$O$68,2,FALSE) &amp; ",") &amp; IF(ISBLANK(X228),"",VLOOKUP(X228,ComboValue!$N$2:$O$68,2,FALSE) &amp; ",") &amp; IF(ISBLANK(Y228),"",VLOOKUP(Y228,ComboValue!$N$2:$O$68,2,FALSE) &amp; ",") &amp; IF(ISBLANK(Z228),"",VLOOKUP(Z228,ComboValue!$N$2:$O$68,2,FALSE) &amp; ",") &amp; IF(ISBLANK(AA228),"",VLOOKUP(AA228,ComboValue!$N$2:$O$68,2,FALSE) &amp; ",") &amp; IF(ISBLANK(AB228),"",VLOOKUP(AB228,ComboValue!$N$2:$O$68,2,FALSE) &amp; ",") &amp; IF(ISBLANK(AC228),"",VLOOKUP(AC228,ComboValue!$N$2:$O$68,2,FALSE) &amp; ",") &amp; IF(ISBLANK(AD228),"",VLOOKUP(AD228,ComboValue!$N$2:$O$68,2,FALSE) &amp; ",") &amp; IF(ISBLANK(AE228),"",VLOOKUP(AE228,ComboValue!$N$2:$O$68,2,FALSE) &amp; ",") &amp; IF(ISBLANK(AF228),"",VLOOKUP(AF228,ComboValue!$N$2:$O$68,2,FALSE) &amp; ",") &amp; IF(ISBLANK(AG228),"",VLOOKUP(AG228,ComboValue!$N$2:$O$68,2,FALSE) &amp; ",") &amp; IF(ISBLANK(AH228),"",VLOOKUP(AH228,ComboValue!$N$2:$O$68,2,FALSE) &amp; ",") &amp; IF(ISBLANK(AI228),"",VLOOKUP(AI228,ComboValue!$N$2:$O$68,2,FALSE) &amp; ",") &amp; IF(ISBLANK(AJ228),"",VLOOKUP(AJ228,ComboValue!$N$2:$O$68,2,FALSE) &amp; ",") &amp; IF(ISBLANK(AK228),"",VLOOKUP(AK228,ComboValue!$N$2:$O$68,2,FALSE) &amp; ",") &amp; IF(ISBLANK(AL228),"",VLOOKUP(AL228,ComboValue!$N$2:$O$68,2,FALSE) &amp; ",") &amp; IF(ISBLANK(AM228),"",VLOOKUP(AM228,ComboValue!$N$2:$O$68,2,FALSE) &amp; ",") &amp; IF(ISBLANK(AN228),"",VLOOKUP(AN228,ComboValue!$N$2:$O$68,2,FALSE) &amp; ",") &amp; IF(ISBLANK(AO228),"",VLOOKUP(AO228,ComboValue!$N$2:$O$68,2,FALSE) &amp; ",") &amp; IF(ISBLANK(AP228),"",VLOOKUP(AP228,ComboValue!$N$2:$O$68,2,FALSE) &amp; ",") &amp; IF(ISBLANK(AQ228),"",VLOOKUP(AQ228,ComboValue!$N$2:$O$68,2,FALSE) &amp; ",") &amp; IF(ISBLANK(AR228),"",VLOOKUP(AR228,ComboValue!$N$2:$O$68,2,FALSE) &amp; ",") &amp; IF(ISBLANK(AS228),"",VLOOKUP(AS228,ComboValue!$N$2:$O$68,2,FALSE) &amp; ",") &amp; IF(ISBLANK(AT228),"",VLOOKUP(AT228,ComboValue!$N$2:$O$68,2,FALSE) &amp; ",")</f>
        <v/>
      </c>
      <c r="AZ228" s="162" t="str">
        <f t="shared" si="130"/>
        <v/>
      </c>
      <c r="BA228" s="120"/>
      <c r="BB228" s="135" t="str">
        <f t="shared" si="131"/>
        <v/>
      </c>
      <c r="BC228" s="136" t="str">
        <f t="shared" si="132"/>
        <v/>
      </c>
      <c r="BD228" s="136" t="str">
        <f t="shared" si="133"/>
        <v/>
      </c>
      <c r="BE228" s="136" t="str">
        <f t="shared" si="134"/>
        <v/>
      </c>
      <c r="BF228" s="136" t="str">
        <f t="shared" si="135"/>
        <v/>
      </c>
      <c r="BG228" s="136" t="str">
        <f t="shared" si="136"/>
        <v/>
      </c>
      <c r="BH228" s="136" t="str">
        <f t="shared" si="137"/>
        <v/>
      </c>
      <c r="BI228" s="136" t="str">
        <f t="shared" si="138"/>
        <v/>
      </c>
      <c r="BJ228" s="136" t="str">
        <f t="shared" si="139"/>
        <v/>
      </c>
      <c r="BK228" s="136" t="str">
        <f t="shared" si="140"/>
        <v/>
      </c>
      <c r="BL228" s="136" t="str">
        <f t="shared" si="141"/>
        <v/>
      </c>
      <c r="BM228" s="136" t="str">
        <f t="shared" si="142"/>
        <v/>
      </c>
      <c r="BN228" s="136" t="str">
        <f t="shared" si="143"/>
        <v/>
      </c>
      <c r="BO228" s="136" t="str">
        <f t="shared" si="144"/>
        <v/>
      </c>
      <c r="BP228" s="136" t="str">
        <f t="shared" si="145"/>
        <v/>
      </c>
      <c r="BQ228" s="136" t="str">
        <f t="shared" si="146"/>
        <v/>
      </c>
      <c r="BR228" s="136" t="str">
        <f t="shared" si="147"/>
        <v/>
      </c>
      <c r="BS228" s="136" t="str">
        <f t="shared" si="148"/>
        <v/>
      </c>
      <c r="BT228" s="136" t="str">
        <f t="shared" si="149"/>
        <v/>
      </c>
      <c r="BU228" s="136" t="str">
        <f t="shared" si="150"/>
        <v/>
      </c>
      <c r="BV228" s="136" t="str">
        <f t="shared" si="151"/>
        <v/>
      </c>
      <c r="BW228" s="136" t="str">
        <f t="shared" si="152"/>
        <v/>
      </c>
      <c r="BX228" s="136" t="str">
        <f t="shared" si="153"/>
        <v/>
      </c>
      <c r="BY228" s="136" t="str">
        <f t="shared" si="154"/>
        <v/>
      </c>
      <c r="BZ228" s="136" t="str">
        <f t="shared" si="155"/>
        <v/>
      </c>
      <c r="CA228" s="137" t="str">
        <f t="shared" si="156"/>
        <v/>
      </c>
      <c r="CB228" s="135" t="str">
        <f t="shared" si="157"/>
        <v/>
      </c>
      <c r="CC228" s="136" t="str">
        <f t="shared" si="158"/>
        <v/>
      </c>
      <c r="CD228" s="136" t="str">
        <f t="shared" si="159"/>
        <v/>
      </c>
      <c r="CE228" s="136" t="str">
        <f t="shared" si="160"/>
        <v/>
      </c>
      <c r="CF228" s="136" t="str">
        <f t="shared" si="161"/>
        <v/>
      </c>
      <c r="CG228" s="136" t="str">
        <f t="shared" si="162"/>
        <v/>
      </c>
      <c r="CH228" s="136" t="str">
        <f t="shared" si="163"/>
        <v/>
      </c>
      <c r="CI228" s="136" t="str">
        <f t="shared" si="164"/>
        <v/>
      </c>
      <c r="CJ228" s="136" t="str">
        <f t="shared" si="165"/>
        <v/>
      </c>
      <c r="CK228" s="137" t="str">
        <f t="shared" si="166"/>
        <v/>
      </c>
      <c r="CL228" s="135" t="str">
        <f t="shared" si="167"/>
        <v/>
      </c>
      <c r="CM228" s="136" t="str">
        <f t="shared" si="168"/>
        <v/>
      </c>
      <c r="CN228" s="136" t="str">
        <f t="shared" si="169"/>
        <v/>
      </c>
      <c r="CO228" s="137" t="str">
        <f t="shared" si="170"/>
        <v/>
      </c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</row>
    <row r="229" spans="1:106" ht="17.399999999999999" thickTop="1" thickBot="1" x14ac:dyDescent="0.45">
      <c r="A229" s="7">
        <v>224</v>
      </c>
      <c r="B229" s="10"/>
      <c r="C229" s="11"/>
      <c r="D229" s="11"/>
      <c r="E229" s="11"/>
      <c r="F229" s="11"/>
      <c r="G229" s="11"/>
      <c r="H229" s="11"/>
      <c r="I229" s="11"/>
      <c r="J229" s="11"/>
      <c r="K229" s="11"/>
      <c r="L229" s="10"/>
      <c r="M229" s="10"/>
      <c r="N229" s="10"/>
      <c r="O229" s="209" t="str">
        <f xml:space="preserve"> IF(ISBLANK(L229),"",VLOOKUP(L229,ComboValue!$E$3:$I$15,5,FALSE))</f>
        <v/>
      </c>
      <c r="P229" s="10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35" t="str">
        <f xml:space="preserve"> IF(ISBLANK(C229),"",VLOOKUP(C229,ComboValue!$B$2:$C$11,2,FALSE) &amp; ",") &amp; IF(ISBLANK(D229),"",VLOOKUP(D229,ComboValue!$B$2:$C$11,2,FALSE) &amp; ",") &amp; IF(ISBLANK(E229),"",VLOOKUP(E229,ComboValue!$B$2:$C$11,2,FALSE) &amp; ",") &amp; IF(ISBLANK(F229),"",VLOOKUP(F229,ComboValue!$B$2:$C$11,2,FALSE) &amp; ",") &amp; IF(ISBLANK(G229),"",VLOOKUP(G229,ComboValue!$B$2:$C$11,2,FALSE) &amp; ",") &amp; IF(ISBLANK(H229),"",VLOOKUP(H229,ComboValue!$B$2:$C$11,2,FALSE) &amp; ",") &amp; IF(ISBLANK(I229),"",VLOOKUP(I229,ComboValue!$B$2:$C$11,2,FALSE) &amp; ",") &amp; IF(ISBLANK(J229),"",VLOOKUP(J229,ComboValue!$B$2:$C$11,2,FALSE) &amp; ",") &amp; IF(ISBLANK(K229),"",VLOOKUP(K229,ComboValue!$B$2:$C$11,2,FALSE) &amp; ",")</f>
        <v/>
      </c>
      <c r="AV229" s="136" t="str">
        <f t="shared" si="129"/>
        <v>Tous_Nl</v>
      </c>
      <c r="AW229" s="136" t="str">
        <f>IF(ISBLANK(L229),"",VLOOKUP(L229,ComboValue!$E$2:$G$15,3,FALSE))</f>
        <v/>
      </c>
      <c r="AX229" s="136" t="str">
        <f>IF(ISBLANK(M229),"",VLOOKUP(M229,ComboValue!$K$2:$L$5,2,FALSE))</f>
        <v/>
      </c>
      <c r="AY229" s="161" t="str">
        <f>IF(ISBLANK(Q229),"",VLOOKUP(Q229,ComboValue!$N$2:$O$68,2,FALSE) &amp; ",") &amp; IF(ISBLANK(R229),"",VLOOKUP(R229,ComboValue!$N$2:$O$68,2,FALSE) &amp; ",") &amp; IF(ISBLANK(S229),"",VLOOKUP(S229,ComboValue!$N$2:$O$68,2,FALSE) &amp; ",") &amp; IF(ISBLANK(T229),"",VLOOKUP(T229,ComboValue!$N$2:$O$68,2,FALSE) &amp; ",") &amp; IF(ISBLANK(U229),"",VLOOKUP(U229,ComboValue!$N$2:$O$68,2,FALSE) &amp; ",") &amp; IF(ISBLANK(V229),"",VLOOKUP(V229,ComboValue!$N$2:$O$68,2,FALSE) &amp; ",") &amp; IF(ISBLANK(W229),"",VLOOKUP(W229,ComboValue!$N$2:$O$68,2,FALSE) &amp; ",") &amp; IF(ISBLANK(X229),"",VLOOKUP(X229,ComboValue!$N$2:$O$68,2,FALSE) &amp; ",") &amp; IF(ISBLANK(Y229),"",VLOOKUP(Y229,ComboValue!$N$2:$O$68,2,FALSE) &amp; ",") &amp; IF(ISBLANK(Z229),"",VLOOKUP(Z229,ComboValue!$N$2:$O$68,2,FALSE) &amp; ",") &amp; IF(ISBLANK(AA229),"",VLOOKUP(AA229,ComboValue!$N$2:$O$68,2,FALSE) &amp; ",") &amp; IF(ISBLANK(AB229),"",VLOOKUP(AB229,ComboValue!$N$2:$O$68,2,FALSE) &amp; ",") &amp; IF(ISBLANK(AC229),"",VLOOKUP(AC229,ComboValue!$N$2:$O$68,2,FALSE) &amp; ",") &amp; IF(ISBLANK(AD229),"",VLOOKUP(AD229,ComboValue!$N$2:$O$68,2,FALSE) &amp; ",") &amp; IF(ISBLANK(AE229),"",VLOOKUP(AE229,ComboValue!$N$2:$O$68,2,FALSE) &amp; ",") &amp; IF(ISBLANK(AF229),"",VLOOKUP(AF229,ComboValue!$N$2:$O$68,2,FALSE) &amp; ",") &amp; IF(ISBLANK(AG229),"",VLOOKUP(AG229,ComboValue!$N$2:$O$68,2,FALSE) &amp; ",") &amp; IF(ISBLANK(AH229),"",VLOOKUP(AH229,ComboValue!$N$2:$O$68,2,FALSE) &amp; ",") &amp; IF(ISBLANK(AI229),"",VLOOKUP(AI229,ComboValue!$N$2:$O$68,2,FALSE) &amp; ",") &amp; IF(ISBLANK(AJ229),"",VLOOKUP(AJ229,ComboValue!$N$2:$O$68,2,FALSE) &amp; ",") &amp; IF(ISBLANK(AK229),"",VLOOKUP(AK229,ComboValue!$N$2:$O$68,2,FALSE) &amp; ",") &amp; IF(ISBLANK(AL229),"",VLOOKUP(AL229,ComboValue!$N$2:$O$68,2,FALSE) &amp; ",") &amp; IF(ISBLANK(AM229),"",VLOOKUP(AM229,ComboValue!$N$2:$O$68,2,FALSE) &amp; ",") &amp; IF(ISBLANK(AN229),"",VLOOKUP(AN229,ComboValue!$N$2:$O$68,2,FALSE) &amp; ",") &amp; IF(ISBLANK(AO229),"",VLOOKUP(AO229,ComboValue!$N$2:$O$68,2,FALSE) &amp; ",") &amp; IF(ISBLANK(AP229),"",VLOOKUP(AP229,ComboValue!$N$2:$O$68,2,FALSE) &amp; ",") &amp; IF(ISBLANK(AQ229),"",VLOOKUP(AQ229,ComboValue!$N$2:$O$68,2,FALSE) &amp; ",") &amp; IF(ISBLANK(AR229),"",VLOOKUP(AR229,ComboValue!$N$2:$O$68,2,FALSE) &amp; ",") &amp; IF(ISBLANK(AS229),"",VLOOKUP(AS229,ComboValue!$N$2:$O$68,2,FALSE) &amp; ",") &amp; IF(ISBLANK(AT229),"",VLOOKUP(AT229,ComboValue!$N$2:$O$68,2,FALSE) &amp; ",")</f>
        <v/>
      </c>
      <c r="AZ229" s="162" t="str">
        <f t="shared" si="130"/>
        <v/>
      </c>
      <c r="BA229" s="120"/>
      <c r="BB229" s="135" t="str">
        <f t="shared" si="131"/>
        <v/>
      </c>
      <c r="BC229" s="136" t="str">
        <f t="shared" si="132"/>
        <v/>
      </c>
      <c r="BD229" s="136" t="str">
        <f t="shared" si="133"/>
        <v/>
      </c>
      <c r="BE229" s="136" t="str">
        <f t="shared" si="134"/>
        <v/>
      </c>
      <c r="BF229" s="136" t="str">
        <f t="shared" si="135"/>
        <v/>
      </c>
      <c r="BG229" s="136" t="str">
        <f t="shared" si="136"/>
        <v/>
      </c>
      <c r="BH229" s="136" t="str">
        <f t="shared" si="137"/>
        <v/>
      </c>
      <c r="BI229" s="136" t="str">
        <f t="shared" si="138"/>
        <v/>
      </c>
      <c r="BJ229" s="136" t="str">
        <f t="shared" si="139"/>
        <v/>
      </c>
      <c r="BK229" s="136" t="str">
        <f t="shared" si="140"/>
        <v/>
      </c>
      <c r="BL229" s="136" t="str">
        <f t="shared" si="141"/>
        <v/>
      </c>
      <c r="BM229" s="136" t="str">
        <f t="shared" si="142"/>
        <v/>
      </c>
      <c r="BN229" s="136" t="str">
        <f t="shared" si="143"/>
        <v/>
      </c>
      <c r="BO229" s="136" t="str">
        <f t="shared" si="144"/>
        <v/>
      </c>
      <c r="BP229" s="136" t="str">
        <f t="shared" si="145"/>
        <v/>
      </c>
      <c r="BQ229" s="136" t="str">
        <f t="shared" si="146"/>
        <v/>
      </c>
      <c r="BR229" s="136" t="str">
        <f t="shared" si="147"/>
        <v/>
      </c>
      <c r="BS229" s="136" t="str">
        <f t="shared" si="148"/>
        <v/>
      </c>
      <c r="BT229" s="136" t="str">
        <f t="shared" si="149"/>
        <v/>
      </c>
      <c r="BU229" s="136" t="str">
        <f t="shared" si="150"/>
        <v/>
      </c>
      <c r="BV229" s="136" t="str">
        <f t="shared" si="151"/>
        <v/>
      </c>
      <c r="BW229" s="136" t="str">
        <f t="shared" si="152"/>
        <v/>
      </c>
      <c r="BX229" s="136" t="str">
        <f t="shared" si="153"/>
        <v/>
      </c>
      <c r="BY229" s="136" t="str">
        <f t="shared" si="154"/>
        <v/>
      </c>
      <c r="BZ229" s="136" t="str">
        <f t="shared" si="155"/>
        <v/>
      </c>
      <c r="CA229" s="137" t="str">
        <f t="shared" si="156"/>
        <v/>
      </c>
      <c r="CB229" s="135" t="str">
        <f t="shared" si="157"/>
        <v/>
      </c>
      <c r="CC229" s="136" t="str">
        <f t="shared" si="158"/>
        <v/>
      </c>
      <c r="CD229" s="136" t="str">
        <f t="shared" si="159"/>
        <v/>
      </c>
      <c r="CE229" s="136" t="str">
        <f t="shared" si="160"/>
        <v/>
      </c>
      <c r="CF229" s="136" t="str">
        <f t="shared" si="161"/>
        <v/>
      </c>
      <c r="CG229" s="136" t="str">
        <f t="shared" si="162"/>
        <v/>
      </c>
      <c r="CH229" s="136" t="str">
        <f t="shared" si="163"/>
        <v/>
      </c>
      <c r="CI229" s="136" t="str">
        <f t="shared" si="164"/>
        <v/>
      </c>
      <c r="CJ229" s="136" t="str">
        <f t="shared" si="165"/>
        <v/>
      </c>
      <c r="CK229" s="137" t="str">
        <f t="shared" si="166"/>
        <v/>
      </c>
      <c r="CL229" s="135" t="str">
        <f t="shared" si="167"/>
        <v/>
      </c>
      <c r="CM229" s="136" t="str">
        <f t="shared" si="168"/>
        <v/>
      </c>
      <c r="CN229" s="136" t="str">
        <f t="shared" si="169"/>
        <v/>
      </c>
      <c r="CO229" s="137" t="str">
        <f t="shared" si="170"/>
        <v/>
      </c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</row>
    <row r="230" spans="1:106" ht="17.399999999999999" thickTop="1" thickBot="1" x14ac:dyDescent="0.45">
      <c r="A230" s="7">
        <v>225</v>
      </c>
      <c r="B230" s="10"/>
      <c r="C230" s="11"/>
      <c r="D230" s="11"/>
      <c r="E230" s="11"/>
      <c r="F230" s="11"/>
      <c r="G230" s="11"/>
      <c r="H230" s="11"/>
      <c r="I230" s="11"/>
      <c r="J230" s="11"/>
      <c r="K230" s="11"/>
      <c r="L230" s="10"/>
      <c r="M230" s="10"/>
      <c r="N230" s="10"/>
      <c r="O230" s="209" t="str">
        <f xml:space="preserve"> IF(ISBLANK(L230),"",VLOOKUP(L230,ComboValue!$E$3:$I$15,5,FALSE))</f>
        <v/>
      </c>
      <c r="P230" s="10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35" t="str">
        <f xml:space="preserve"> IF(ISBLANK(C230),"",VLOOKUP(C230,ComboValue!$B$2:$C$11,2,FALSE) &amp; ",") &amp; IF(ISBLANK(D230),"",VLOOKUP(D230,ComboValue!$B$2:$C$11,2,FALSE) &amp; ",") &amp; IF(ISBLANK(E230),"",VLOOKUP(E230,ComboValue!$B$2:$C$11,2,FALSE) &amp; ",") &amp; IF(ISBLANK(F230),"",VLOOKUP(F230,ComboValue!$B$2:$C$11,2,FALSE) &amp; ",") &amp; IF(ISBLANK(G230),"",VLOOKUP(G230,ComboValue!$B$2:$C$11,2,FALSE) &amp; ",") &amp; IF(ISBLANK(H230),"",VLOOKUP(H230,ComboValue!$B$2:$C$11,2,FALSE) &amp; ",") &amp; IF(ISBLANK(I230),"",VLOOKUP(I230,ComboValue!$B$2:$C$11,2,FALSE) &amp; ",") &amp; IF(ISBLANK(J230),"",VLOOKUP(J230,ComboValue!$B$2:$C$11,2,FALSE) &amp; ",") &amp; IF(ISBLANK(K230),"",VLOOKUP(K230,ComboValue!$B$2:$C$11,2,FALSE) &amp; ",")</f>
        <v/>
      </c>
      <c r="AV230" s="136" t="str">
        <f t="shared" si="129"/>
        <v>Tous_Nl</v>
      </c>
      <c r="AW230" s="136" t="str">
        <f>IF(ISBLANK(L230),"",VLOOKUP(L230,ComboValue!$E$2:$G$15,3,FALSE))</f>
        <v/>
      </c>
      <c r="AX230" s="136" t="str">
        <f>IF(ISBLANK(M230),"",VLOOKUP(M230,ComboValue!$K$2:$L$5,2,FALSE))</f>
        <v/>
      </c>
      <c r="AY230" s="161" t="str">
        <f>IF(ISBLANK(Q230),"",VLOOKUP(Q230,ComboValue!$N$2:$O$68,2,FALSE) &amp; ",") &amp; IF(ISBLANK(R230),"",VLOOKUP(R230,ComboValue!$N$2:$O$68,2,FALSE) &amp; ",") &amp; IF(ISBLANK(S230),"",VLOOKUP(S230,ComboValue!$N$2:$O$68,2,FALSE) &amp; ",") &amp; IF(ISBLANK(T230),"",VLOOKUP(T230,ComboValue!$N$2:$O$68,2,FALSE) &amp; ",") &amp; IF(ISBLANK(U230),"",VLOOKUP(U230,ComboValue!$N$2:$O$68,2,FALSE) &amp; ",") &amp; IF(ISBLANK(V230),"",VLOOKUP(V230,ComboValue!$N$2:$O$68,2,FALSE) &amp; ",") &amp; IF(ISBLANK(W230),"",VLOOKUP(W230,ComboValue!$N$2:$O$68,2,FALSE) &amp; ",") &amp; IF(ISBLANK(X230),"",VLOOKUP(X230,ComboValue!$N$2:$O$68,2,FALSE) &amp; ",") &amp; IF(ISBLANK(Y230),"",VLOOKUP(Y230,ComboValue!$N$2:$O$68,2,FALSE) &amp; ",") &amp; IF(ISBLANK(Z230),"",VLOOKUP(Z230,ComboValue!$N$2:$O$68,2,FALSE) &amp; ",") &amp; IF(ISBLANK(AA230),"",VLOOKUP(AA230,ComboValue!$N$2:$O$68,2,FALSE) &amp; ",") &amp; IF(ISBLANK(AB230),"",VLOOKUP(AB230,ComboValue!$N$2:$O$68,2,FALSE) &amp; ",") &amp; IF(ISBLANK(AC230),"",VLOOKUP(AC230,ComboValue!$N$2:$O$68,2,FALSE) &amp; ",") &amp; IF(ISBLANK(AD230),"",VLOOKUP(AD230,ComboValue!$N$2:$O$68,2,FALSE) &amp; ",") &amp; IF(ISBLANK(AE230),"",VLOOKUP(AE230,ComboValue!$N$2:$O$68,2,FALSE) &amp; ",") &amp; IF(ISBLANK(AF230),"",VLOOKUP(AF230,ComboValue!$N$2:$O$68,2,FALSE) &amp; ",") &amp; IF(ISBLANK(AG230),"",VLOOKUP(AG230,ComboValue!$N$2:$O$68,2,FALSE) &amp; ",") &amp; IF(ISBLANK(AH230),"",VLOOKUP(AH230,ComboValue!$N$2:$O$68,2,FALSE) &amp; ",") &amp; IF(ISBLANK(AI230),"",VLOOKUP(AI230,ComboValue!$N$2:$O$68,2,FALSE) &amp; ",") &amp; IF(ISBLANK(AJ230),"",VLOOKUP(AJ230,ComboValue!$N$2:$O$68,2,FALSE) &amp; ",") &amp; IF(ISBLANK(AK230),"",VLOOKUP(AK230,ComboValue!$N$2:$O$68,2,FALSE) &amp; ",") &amp; IF(ISBLANK(AL230),"",VLOOKUP(AL230,ComboValue!$N$2:$O$68,2,FALSE) &amp; ",") &amp; IF(ISBLANK(AM230),"",VLOOKUP(AM230,ComboValue!$N$2:$O$68,2,FALSE) &amp; ",") &amp; IF(ISBLANK(AN230),"",VLOOKUP(AN230,ComboValue!$N$2:$O$68,2,FALSE) &amp; ",") &amp; IF(ISBLANK(AO230),"",VLOOKUP(AO230,ComboValue!$N$2:$O$68,2,FALSE) &amp; ",") &amp; IF(ISBLANK(AP230),"",VLOOKUP(AP230,ComboValue!$N$2:$O$68,2,FALSE) &amp; ",") &amp; IF(ISBLANK(AQ230),"",VLOOKUP(AQ230,ComboValue!$N$2:$O$68,2,FALSE) &amp; ",") &amp; IF(ISBLANK(AR230),"",VLOOKUP(AR230,ComboValue!$N$2:$O$68,2,FALSE) &amp; ",") &amp; IF(ISBLANK(AS230),"",VLOOKUP(AS230,ComboValue!$N$2:$O$68,2,FALSE) &amp; ",") &amp; IF(ISBLANK(AT230),"",VLOOKUP(AT230,ComboValue!$N$2:$O$68,2,FALSE) &amp; ",")</f>
        <v/>
      </c>
      <c r="AZ230" s="162" t="str">
        <f t="shared" si="130"/>
        <v/>
      </c>
      <c r="BA230" s="120"/>
      <c r="BB230" s="135" t="str">
        <f t="shared" si="131"/>
        <v/>
      </c>
      <c r="BC230" s="136" t="str">
        <f t="shared" si="132"/>
        <v/>
      </c>
      <c r="BD230" s="136" t="str">
        <f t="shared" si="133"/>
        <v/>
      </c>
      <c r="BE230" s="136" t="str">
        <f t="shared" si="134"/>
        <v/>
      </c>
      <c r="BF230" s="136" t="str">
        <f t="shared" si="135"/>
        <v/>
      </c>
      <c r="BG230" s="136" t="str">
        <f t="shared" si="136"/>
        <v/>
      </c>
      <c r="BH230" s="136" t="str">
        <f t="shared" si="137"/>
        <v/>
      </c>
      <c r="BI230" s="136" t="str">
        <f t="shared" si="138"/>
        <v/>
      </c>
      <c r="BJ230" s="136" t="str">
        <f t="shared" si="139"/>
        <v/>
      </c>
      <c r="BK230" s="136" t="str">
        <f t="shared" si="140"/>
        <v/>
      </c>
      <c r="BL230" s="136" t="str">
        <f t="shared" si="141"/>
        <v/>
      </c>
      <c r="BM230" s="136" t="str">
        <f t="shared" si="142"/>
        <v/>
      </c>
      <c r="BN230" s="136" t="str">
        <f t="shared" si="143"/>
        <v/>
      </c>
      <c r="BO230" s="136" t="str">
        <f t="shared" si="144"/>
        <v/>
      </c>
      <c r="BP230" s="136" t="str">
        <f t="shared" si="145"/>
        <v/>
      </c>
      <c r="BQ230" s="136" t="str">
        <f t="shared" si="146"/>
        <v/>
      </c>
      <c r="BR230" s="136" t="str">
        <f t="shared" si="147"/>
        <v/>
      </c>
      <c r="BS230" s="136" t="str">
        <f t="shared" si="148"/>
        <v/>
      </c>
      <c r="BT230" s="136" t="str">
        <f t="shared" si="149"/>
        <v/>
      </c>
      <c r="BU230" s="136" t="str">
        <f t="shared" si="150"/>
        <v/>
      </c>
      <c r="BV230" s="136" t="str">
        <f t="shared" si="151"/>
        <v/>
      </c>
      <c r="BW230" s="136" t="str">
        <f t="shared" si="152"/>
        <v/>
      </c>
      <c r="BX230" s="136" t="str">
        <f t="shared" si="153"/>
        <v/>
      </c>
      <c r="BY230" s="136" t="str">
        <f t="shared" si="154"/>
        <v/>
      </c>
      <c r="BZ230" s="136" t="str">
        <f t="shared" si="155"/>
        <v/>
      </c>
      <c r="CA230" s="137" t="str">
        <f t="shared" si="156"/>
        <v/>
      </c>
      <c r="CB230" s="135" t="str">
        <f t="shared" si="157"/>
        <v/>
      </c>
      <c r="CC230" s="136" t="str">
        <f t="shared" si="158"/>
        <v/>
      </c>
      <c r="CD230" s="136" t="str">
        <f t="shared" si="159"/>
        <v/>
      </c>
      <c r="CE230" s="136" t="str">
        <f t="shared" si="160"/>
        <v/>
      </c>
      <c r="CF230" s="136" t="str">
        <f t="shared" si="161"/>
        <v/>
      </c>
      <c r="CG230" s="136" t="str">
        <f t="shared" si="162"/>
        <v/>
      </c>
      <c r="CH230" s="136" t="str">
        <f t="shared" si="163"/>
        <v/>
      </c>
      <c r="CI230" s="136" t="str">
        <f t="shared" si="164"/>
        <v/>
      </c>
      <c r="CJ230" s="136" t="str">
        <f t="shared" si="165"/>
        <v/>
      </c>
      <c r="CK230" s="137" t="str">
        <f t="shared" si="166"/>
        <v/>
      </c>
      <c r="CL230" s="135" t="str">
        <f t="shared" si="167"/>
        <v/>
      </c>
      <c r="CM230" s="136" t="str">
        <f t="shared" si="168"/>
        <v/>
      </c>
      <c r="CN230" s="136" t="str">
        <f t="shared" si="169"/>
        <v/>
      </c>
      <c r="CO230" s="137" t="str">
        <f t="shared" si="170"/>
        <v/>
      </c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</row>
    <row r="231" spans="1:106" ht="17.399999999999999" thickTop="1" thickBot="1" x14ac:dyDescent="0.45">
      <c r="A231" s="7">
        <v>226</v>
      </c>
      <c r="B231" s="10"/>
      <c r="C231" s="11"/>
      <c r="D231" s="11"/>
      <c r="E231" s="11"/>
      <c r="F231" s="11"/>
      <c r="G231" s="11"/>
      <c r="H231" s="11"/>
      <c r="I231" s="11"/>
      <c r="J231" s="11"/>
      <c r="K231" s="11"/>
      <c r="L231" s="10"/>
      <c r="M231" s="10"/>
      <c r="N231" s="10"/>
      <c r="O231" s="209" t="str">
        <f xml:space="preserve"> IF(ISBLANK(L231),"",VLOOKUP(L231,ComboValue!$E$3:$I$15,5,FALSE))</f>
        <v/>
      </c>
      <c r="P231" s="10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35" t="str">
        <f xml:space="preserve"> IF(ISBLANK(C231),"",VLOOKUP(C231,ComboValue!$B$2:$C$11,2,FALSE) &amp; ",") &amp; IF(ISBLANK(D231),"",VLOOKUP(D231,ComboValue!$B$2:$C$11,2,FALSE) &amp; ",") &amp; IF(ISBLANK(E231),"",VLOOKUP(E231,ComboValue!$B$2:$C$11,2,FALSE) &amp; ",") &amp; IF(ISBLANK(F231),"",VLOOKUP(F231,ComboValue!$B$2:$C$11,2,FALSE) &amp; ",") &amp; IF(ISBLANK(G231),"",VLOOKUP(G231,ComboValue!$B$2:$C$11,2,FALSE) &amp; ",") &amp; IF(ISBLANK(H231),"",VLOOKUP(H231,ComboValue!$B$2:$C$11,2,FALSE) &amp; ",") &amp; IF(ISBLANK(I231),"",VLOOKUP(I231,ComboValue!$B$2:$C$11,2,FALSE) &amp; ",") &amp; IF(ISBLANK(J231),"",VLOOKUP(J231,ComboValue!$B$2:$C$11,2,FALSE) &amp; ",") &amp; IF(ISBLANK(K231),"",VLOOKUP(K231,ComboValue!$B$2:$C$11,2,FALSE) &amp; ",")</f>
        <v/>
      </c>
      <c r="AV231" s="136" t="str">
        <f t="shared" si="129"/>
        <v>Tous_Nl</v>
      </c>
      <c r="AW231" s="136" t="str">
        <f>IF(ISBLANK(L231),"",VLOOKUP(L231,ComboValue!$E$2:$G$15,3,FALSE))</f>
        <v/>
      </c>
      <c r="AX231" s="136" t="str">
        <f>IF(ISBLANK(M231),"",VLOOKUP(M231,ComboValue!$K$2:$L$5,2,FALSE))</f>
        <v/>
      </c>
      <c r="AY231" s="161" t="str">
        <f>IF(ISBLANK(Q231),"",VLOOKUP(Q231,ComboValue!$N$2:$O$68,2,FALSE) &amp; ",") &amp; IF(ISBLANK(R231),"",VLOOKUP(R231,ComboValue!$N$2:$O$68,2,FALSE) &amp; ",") &amp; IF(ISBLANK(S231),"",VLOOKUP(S231,ComboValue!$N$2:$O$68,2,FALSE) &amp; ",") &amp; IF(ISBLANK(T231),"",VLOOKUP(T231,ComboValue!$N$2:$O$68,2,FALSE) &amp; ",") &amp; IF(ISBLANK(U231),"",VLOOKUP(U231,ComboValue!$N$2:$O$68,2,FALSE) &amp; ",") &amp; IF(ISBLANK(V231),"",VLOOKUP(V231,ComboValue!$N$2:$O$68,2,FALSE) &amp; ",") &amp; IF(ISBLANK(W231),"",VLOOKUP(W231,ComboValue!$N$2:$O$68,2,FALSE) &amp; ",") &amp; IF(ISBLANK(X231),"",VLOOKUP(X231,ComboValue!$N$2:$O$68,2,FALSE) &amp; ",") &amp; IF(ISBLANK(Y231),"",VLOOKUP(Y231,ComboValue!$N$2:$O$68,2,FALSE) &amp; ",") &amp; IF(ISBLANK(Z231),"",VLOOKUP(Z231,ComboValue!$N$2:$O$68,2,FALSE) &amp; ",") &amp; IF(ISBLANK(AA231),"",VLOOKUP(AA231,ComboValue!$N$2:$O$68,2,FALSE) &amp; ",") &amp; IF(ISBLANK(AB231),"",VLOOKUP(AB231,ComboValue!$N$2:$O$68,2,FALSE) &amp; ",") &amp; IF(ISBLANK(AC231),"",VLOOKUP(AC231,ComboValue!$N$2:$O$68,2,FALSE) &amp; ",") &amp; IF(ISBLANK(AD231),"",VLOOKUP(AD231,ComboValue!$N$2:$O$68,2,FALSE) &amp; ",") &amp; IF(ISBLANK(AE231),"",VLOOKUP(AE231,ComboValue!$N$2:$O$68,2,FALSE) &amp; ",") &amp; IF(ISBLANK(AF231),"",VLOOKUP(AF231,ComboValue!$N$2:$O$68,2,FALSE) &amp; ",") &amp; IF(ISBLANK(AG231),"",VLOOKUP(AG231,ComboValue!$N$2:$O$68,2,FALSE) &amp; ",") &amp; IF(ISBLANK(AH231),"",VLOOKUP(AH231,ComboValue!$N$2:$O$68,2,FALSE) &amp; ",") &amp; IF(ISBLANK(AI231),"",VLOOKUP(AI231,ComboValue!$N$2:$O$68,2,FALSE) &amp; ",") &amp; IF(ISBLANK(AJ231),"",VLOOKUP(AJ231,ComboValue!$N$2:$O$68,2,FALSE) &amp; ",") &amp; IF(ISBLANK(AK231),"",VLOOKUP(AK231,ComboValue!$N$2:$O$68,2,FALSE) &amp; ",") &amp; IF(ISBLANK(AL231),"",VLOOKUP(AL231,ComboValue!$N$2:$O$68,2,FALSE) &amp; ",") &amp; IF(ISBLANK(AM231),"",VLOOKUP(AM231,ComboValue!$N$2:$O$68,2,FALSE) &amp; ",") &amp; IF(ISBLANK(AN231),"",VLOOKUP(AN231,ComboValue!$N$2:$O$68,2,FALSE) &amp; ",") &amp; IF(ISBLANK(AO231),"",VLOOKUP(AO231,ComboValue!$N$2:$O$68,2,FALSE) &amp; ",") &amp; IF(ISBLANK(AP231),"",VLOOKUP(AP231,ComboValue!$N$2:$O$68,2,FALSE) &amp; ",") &amp; IF(ISBLANK(AQ231),"",VLOOKUP(AQ231,ComboValue!$N$2:$O$68,2,FALSE) &amp; ",") &amp; IF(ISBLANK(AR231),"",VLOOKUP(AR231,ComboValue!$N$2:$O$68,2,FALSE) &amp; ",") &amp; IF(ISBLANK(AS231),"",VLOOKUP(AS231,ComboValue!$N$2:$O$68,2,FALSE) &amp; ",") &amp; IF(ISBLANK(AT231),"",VLOOKUP(AT231,ComboValue!$N$2:$O$68,2,FALSE) &amp; ",")</f>
        <v/>
      </c>
      <c r="AZ231" s="162" t="str">
        <f t="shared" si="130"/>
        <v/>
      </c>
      <c r="BA231" s="120"/>
      <c r="BB231" s="135" t="str">
        <f t="shared" si="131"/>
        <v/>
      </c>
      <c r="BC231" s="136" t="str">
        <f t="shared" si="132"/>
        <v/>
      </c>
      <c r="BD231" s="136" t="str">
        <f t="shared" si="133"/>
        <v/>
      </c>
      <c r="BE231" s="136" t="str">
        <f t="shared" si="134"/>
        <v/>
      </c>
      <c r="BF231" s="136" t="str">
        <f t="shared" si="135"/>
        <v/>
      </c>
      <c r="BG231" s="136" t="str">
        <f t="shared" si="136"/>
        <v/>
      </c>
      <c r="BH231" s="136" t="str">
        <f t="shared" si="137"/>
        <v/>
      </c>
      <c r="BI231" s="136" t="str">
        <f t="shared" si="138"/>
        <v/>
      </c>
      <c r="BJ231" s="136" t="str">
        <f t="shared" si="139"/>
        <v/>
      </c>
      <c r="BK231" s="136" t="str">
        <f t="shared" si="140"/>
        <v/>
      </c>
      <c r="BL231" s="136" t="str">
        <f t="shared" si="141"/>
        <v/>
      </c>
      <c r="BM231" s="136" t="str">
        <f t="shared" si="142"/>
        <v/>
      </c>
      <c r="BN231" s="136" t="str">
        <f t="shared" si="143"/>
        <v/>
      </c>
      <c r="BO231" s="136" t="str">
        <f t="shared" si="144"/>
        <v/>
      </c>
      <c r="BP231" s="136" t="str">
        <f t="shared" si="145"/>
        <v/>
      </c>
      <c r="BQ231" s="136" t="str">
        <f t="shared" si="146"/>
        <v/>
      </c>
      <c r="BR231" s="136" t="str">
        <f t="shared" si="147"/>
        <v/>
      </c>
      <c r="BS231" s="136" t="str">
        <f t="shared" si="148"/>
        <v/>
      </c>
      <c r="BT231" s="136" t="str">
        <f t="shared" si="149"/>
        <v/>
      </c>
      <c r="BU231" s="136" t="str">
        <f t="shared" si="150"/>
        <v/>
      </c>
      <c r="BV231" s="136" t="str">
        <f t="shared" si="151"/>
        <v/>
      </c>
      <c r="BW231" s="136" t="str">
        <f t="shared" si="152"/>
        <v/>
      </c>
      <c r="BX231" s="136" t="str">
        <f t="shared" si="153"/>
        <v/>
      </c>
      <c r="BY231" s="136" t="str">
        <f t="shared" si="154"/>
        <v/>
      </c>
      <c r="BZ231" s="136" t="str">
        <f t="shared" si="155"/>
        <v/>
      </c>
      <c r="CA231" s="137" t="str">
        <f t="shared" si="156"/>
        <v/>
      </c>
      <c r="CB231" s="135" t="str">
        <f t="shared" si="157"/>
        <v/>
      </c>
      <c r="CC231" s="136" t="str">
        <f t="shared" si="158"/>
        <v/>
      </c>
      <c r="CD231" s="136" t="str">
        <f t="shared" si="159"/>
        <v/>
      </c>
      <c r="CE231" s="136" t="str">
        <f t="shared" si="160"/>
        <v/>
      </c>
      <c r="CF231" s="136" t="str">
        <f t="shared" si="161"/>
        <v/>
      </c>
      <c r="CG231" s="136" t="str">
        <f t="shared" si="162"/>
        <v/>
      </c>
      <c r="CH231" s="136" t="str">
        <f t="shared" si="163"/>
        <v/>
      </c>
      <c r="CI231" s="136" t="str">
        <f t="shared" si="164"/>
        <v/>
      </c>
      <c r="CJ231" s="136" t="str">
        <f t="shared" si="165"/>
        <v/>
      </c>
      <c r="CK231" s="137" t="str">
        <f t="shared" si="166"/>
        <v/>
      </c>
      <c r="CL231" s="135" t="str">
        <f t="shared" si="167"/>
        <v/>
      </c>
      <c r="CM231" s="136" t="str">
        <f t="shared" si="168"/>
        <v/>
      </c>
      <c r="CN231" s="136" t="str">
        <f t="shared" si="169"/>
        <v/>
      </c>
      <c r="CO231" s="137" t="str">
        <f t="shared" si="170"/>
        <v/>
      </c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</row>
    <row r="232" spans="1:106" ht="17.399999999999999" thickTop="1" thickBot="1" x14ac:dyDescent="0.45">
      <c r="A232" s="7">
        <v>227</v>
      </c>
      <c r="B232" s="10"/>
      <c r="C232" s="11"/>
      <c r="D232" s="11"/>
      <c r="E232" s="11"/>
      <c r="F232" s="11"/>
      <c r="G232" s="11"/>
      <c r="H232" s="11"/>
      <c r="I232" s="11"/>
      <c r="J232" s="11"/>
      <c r="K232" s="11"/>
      <c r="L232" s="10"/>
      <c r="M232" s="10"/>
      <c r="N232" s="10"/>
      <c r="O232" s="209" t="str">
        <f xml:space="preserve"> IF(ISBLANK(L232),"",VLOOKUP(L232,ComboValue!$E$3:$I$15,5,FALSE))</f>
        <v/>
      </c>
      <c r="P232" s="10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35" t="str">
        <f xml:space="preserve"> IF(ISBLANK(C232),"",VLOOKUP(C232,ComboValue!$B$2:$C$11,2,FALSE) &amp; ",") &amp; IF(ISBLANK(D232),"",VLOOKUP(D232,ComboValue!$B$2:$C$11,2,FALSE) &amp; ",") &amp; IF(ISBLANK(E232),"",VLOOKUP(E232,ComboValue!$B$2:$C$11,2,FALSE) &amp; ",") &amp; IF(ISBLANK(F232),"",VLOOKUP(F232,ComboValue!$B$2:$C$11,2,FALSE) &amp; ",") &amp; IF(ISBLANK(G232),"",VLOOKUP(G232,ComboValue!$B$2:$C$11,2,FALSE) &amp; ",") &amp; IF(ISBLANK(H232),"",VLOOKUP(H232,ComboValue!$B$2:$C$11,2,FALSE) &amp; ",") &amp; IF(ISBLANK(I232),"",VLOOKUP(I232,ComboValue!$B$2:$C$11,2,FALSE) &amp; ",") &amp; IF(ISBLANK(J232),"",VLOOKUP(J232,ComboValue!$B$2:$C$11,2,FALSE) &amp; ",") &amp; IF(ISBLANK(K232),"",VLOOKUP(K232,ComboValue!$B$2:$C$11,2,FALSE) &amp; ",")</f>
        <v/>
      </c>
      <c r="AV232" s="136" t="str">
        <f t="shared" si="129"/>
        <v>Tous_Nl</v>
      </c>
      <c r="AW232" s="136" t="str">
        <f>IF(ISBLANK(L232),"",VLOOKUP(L232,ComboValue!$E$2:$G$15,3,FALSE))</f>
        <v/>
      </c>
      <c r="AX232" s="136" t="str">
        <f>IF(ISBLANK(M232),"",VLOOKUP(M232,ComboValue!$K$2:$L$5,2,FALSE))</f>
        <v/>
      </c>
      <c r="AY232" s="161" t="str">
        <f>IF(ISBLANK(Q232),"",VLOOKUP(Q232,ComboValue!$N$2:$O$68,2,FALSE) &amp; ",") &amp; IF(ISBLANK(R232),"",VLOOKUP(R232,ComboValue!$N$2:$O$68,2,FALSE) &amp; ",") &amp; IF(ISBLANK(S232),"",VLOOKUP(S232,ComboValue!$N$2:$O$68,2,FALSE) &amp; ",") &amp; IF(ISBLANK(T232),"",VLOOKUP(T232,ComboValue!$N$2:$O$68,2,FALSE) &amp; ",") &amp; IF(ISBLANK(U232),"",VLOOKUP(U232,ComboValue!$N$2:$O$68,2,FALSE) &amp; ",") &amp; IF(ISBLANK(V232),"",VLOOKUP(V232,ComboValue!$N$2:$O$68,2,FALSE) &amp; ",") &amp; IF(ISBLANK(W232),"",VLOOKUP(W232,ComboValue!$N$2:$O$68,2,FALSE) &amp; ",") &amp; IF(ISBLANK(X232),"",VLOOKUP(X232,ComboValue!$N$2:$O$68,2,FALSE) &amp; ",") &amp; IF(ISBLANK(Y232),"",VLOOKUP(Y232,ComboValue!$N$2:$O$68,2,FALSE) &amp; ",") &amp; IF(ISBLANK(Z232),"",VLOOKUP(Z232,ComboValue!$N$2:$O$68,2,FALSE) &amp; ",") &amp; IF(ISBLANK(AA232),"",VLOOKUP(AA232,ComboValue!$N$2:$O$68,2,FALSE) &amp; ",") &amp; IF(ISBLANK(AB232),"",VLOOKUP(AB232,ComboValue!$N$2:$O$68,2,FALSE) &amp; ",") &amp; IF(ISBLANK(AC232),"",VLOOKUP(AC232,ComboValue!$N$2:$O$68,2,FALSE) &amp; ",") &amp; IF(ISBLANK(AD232),"",VLOOKUP(AD232,ComboValue!$N$2:$O$68,2,FALSE) &amp; ",") &amp; IF(ISBLANK(AE232),"",VLOOKUP(AE232,ComboValue!$N$2:$O$68,2,FALSE) &amp; ",") &amp; IF(ISBLANK(AF232),"",VLOOKUP(AF232,ComboValue!$N$2:$O$68,2,FALSE) &amp; ",") &amp; IF(ISBLANK(AG232),"",VLOOKUP(AG232,ComboValue!$N$2:$O$68,2,FALSE) &amp; ",") &amp; IF(ISBLANK(AH232),"",VLOOKUP(AH232,ComboValue!$N$2:$O$68,2,FALSE) &amp; ",") &amp; IF(ISBLANK(AI232),"",VLOOKUP(AI232,ComboValue!$N$2:$O$68,2,FALSE) &amp; ",") &amp; IF(ISBLANK(AJ232),"",VLOOKUP(AJ232,ComboValue!$N$2:$O$68,2,FALSE) &amp; ",") &amp; IF(ISBLANK(AK232),"",VLOOKUP(AK232,ComboValue!$N$2:$O$68,2,FALSE) &amp; ",") &amp; IF(ISBLANK(AL232),"",VLOOKUP(AL232,ComboValue!$N$2:$O$68,2,FALSE) &amp; ",") &amp; IF(ISBLANK(AM232),"",VLOOKUP(AM232,ComboValue!$N$2:$O$68,2,FALSE) &amp; ",") &amp; IF(ISBLANK(AN232),"",VLOOKUP(AN232,ComboValue!$N$2:$O$68,2,FALSE) &amp; ",") &amp; IF(ISBLANK(AO232),"",VLOOKUP(AO232,ComboValue!$N$2:$O$68,2,FALSE) &amp; ",") &amp; IF(ISBLANK(AP232),"",VLOOKUP(AP232,ComboValue!$N$2:$O$68,2,FALSE) &amp; ",") &amp; IF(ISBLANK(AQ232),"",VLOOKUP(AQ232,ComboValue!$N$2:$O$68,2,FALSE) &amp; ",") &amp; IF(ISBLANK(AR232),"",VLOOKUP(AR232,ComboValue!$N$2:$O$68,2,FALSE) &amp; ",") &amp; IF(ISBLANK(AS232),"",VLOOKUP(AS232,ComboValue!$N$2:$O$68,2,FALSE) &amp; ",") &amp; IF(ISBLANK(AT232),"",VLOOKUP(AT232,ComboValue!$N$2:$O$68,2,FALSE) &amp; ",")</f>
        <v/>
      </c>
      <c r="AZ232" s="162" t="str">
        <f t="shared" si="130"/>
        <v/>
      </c>
      <c r="BA232" s="120"/>
      <c r="BB232" s="135" t="str">
        <f t="shared" si="131"/>
        <v/>
      </c>
      <c r="BC232" s="136" t="str">
        <f t="shared" si="132"/>
        <v/>
      </c>
      <c r="BD232" s="136" t="str">
        <f t="shared" si="133"/>
        <v/>
      </c>
      <c r="BE232" s="136" t="str">
        <f t="shared" si="134"/>
        <v/>
      </c>
      <c r="BF232" s="136" t="str">
        <f t="shared" si="135"/>
        <v/>
      </c>
      <c r="BG232" s="136" t="str">
        <f t="shared" si="136"/>
        <v/>
      </c>
      <c r="BH232" s="136" t="str">
        <f t="shared" si="137"/>
        <v/>
      </c>
      <c r="BI232" s="136" t="str">
        <f t="shared" si="138"/>
        <v/>
      </c>
      <c r="BJ232" s="136" t="str">
        <f t="shared" si="139"/>
        <v/>
      </c>
      <c r="BK232" s="136" t="str">
        <f t="shared" si="140"/>
        <v/>
      </c>
      <c r="BL232" s="136" t="str">
        <f t="shared" si="141"/>
        <v/>
      </c>
      <c r="BM232" s="136" t="str">
        <f t="shared" si="142"/>
        <v/>
      </c>
      <c r="BN232" s="136" t="str">
        <f t="shared" si="143"/>
        <v/>
      </c>
      <c r="BO232" s="136" t="str">
        <f t="shared" si="144"/>
        <v/>
      </c>
      <c r="BP232" s="136" t="str">
        <f t="shared" si="145"/>
        <v/>
      </c>
      <c r="BQ232" s="136" t="str">
        <f t="shared" si="146"/>
        <v/>
      </c>
      <c r="BR232" s="136" t="str">
        <f t="shared" si="147"/>
        <v/>
      </c>
      <c r="BS232" s="136" t="str">
        <f t="shared" si="148"/>
        <v/>
      </c>
      <c r="BT232" s="136" t="str">
        <f t="shared" si="149"/>
        <v/>
      </c>
      <c r="BU232" s="136" t="str">
        <f t="shared" si="150"/>
        <v/>
      </c>
      <c r="BV232" s="136" t="str">
        <f t="shared" si="151"/>
        <v/>
      </c>
      <c r="BW232" s="136" t="str">
        <f t="shared" si="152"/>
        <v/>
      </c>
      <c r="BX232" s="136" t="str">
        <f t="shared" si="153"/>
        <v/>
      </c>
      <c r="BY232" s="136" t="str">
        <f t="shared" si="154"/>
        <v/>
      </c>
      <c r="BZ232" s="136" t="str">
        <f t="shared" si="155"/>
        <v/>
      </c>
      <c r="CA232" s="137" t="str">
        <f t="shared" si="156"/>
        <v/>
      </c>
      <c r="CB232" s="135" t="str">
        <f t="shared" si="157"/>
        <v/>
      </c>
      <c r="CC232" s="136" t="str">
        <f t="shared" si="158"/>
        <v/>
      </c>
      <c r="CD232" s="136" t="str">
        <f t="shared" si="159"/>
        <v/>
      </c>
      <c r="CE232" s="136" t="str">
        <f t="shared" si="160"/>
        <v/>
      </c>
      <c r="CF232" s="136" t="str">
        <f t="shared" si="161"/>
        <v/>
      </c>
      <c r="CG232" s="136" t="str">
        <f t="shared" si="162"/>
        <v/>
      </c>
      <c r="CH232" s="136" t="str">
        <f t="shared" si="163"/>
        <v/>
      </c>
      <c r="CI232" s="136" t="str">
        <f t="shared" si="164"/>
        <v/>
      </c>
      <c r="CJ232" s="136" t="str">
        <f t="shared" si="165"/>
        <v/>
      </c>
      <c r="CK232" s="137" t="str">
        <f t="shared" si="166"/>
        <v/>
      </c>
      <c r="CL232" s="135" t="str">
        <f t="shared" si="167"/>
        <v/>
      </c>
      <c r="CM232" s="136" t="str">
        <f t="shared" si="168"/>
        <v/>
      </c>
      <c r="CN232" s="136" t="str">
        <f t="shared" si="169"/>
        <v/>
      </c>
      <c r="CO232" s="137" t="str">
        <f t="shared" si="170"/>
        <v/>
      </c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</row>
    <row r="233" spans="1:106" ht="17.399999999999999" thickTop="1" thickBot="1" x14ac:dyDescent="0.45">
      <c r="A233" s="7">
        <v>228</v>
      </c>
      <c r="B233" s="10"/>
      <c r="C233" s="11"/>
      <c r="D233" s="11"/>
      <c r="E233" s="11"/>
      <c r="F233" s="11"/>
      <c r="G233" s="11"/>
      <c r="H233" s="11"/>
      <c r="I233" s="11"/>
      <c r="J233" s="11"/>
      <c r="K233" s="11"/>
      <c r="L233" s="10"/>
      <c r="M233" s="10"/>
      <c r="N233" s="10"/>
      <c r="O233" s="209" t="str">
        <f xml:space="preserve"> IF(ISBLANK(L233),"",VLOOKUP(L233,ComboValue!$E$3:$I$15,5,FALSE))</f>
        <v/>
      </c>
      <c r="P233" s="10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35" t="str">
        <f xml:space="preserve"> IF(ISBLANK(C233),"",VLOOKUP(C233,ComboValue!$B$2:$C$11,2,FALSE) &amp; ",") &amp; IF(ISBLANK(D233),"",VLOOKUP(D233,ComboValue!$B$2:$C$11,2,FALSE) &amp; ",") &amp; IF(ISBLANK(E233),"",VLOOKUP(E233,ComboValue!$B$2:$C$11,2,FALSE) &amp; ",") &amp; IF(ISBLANK(F233),"",VLOOKUP(F233,ComboValue!$B$2:$C$11,2,FALSE) &amp; ",") &amp; IF(ISBLANK(G233),"",VLOOKUP(G233,ComboValue!$B$2:$C$11,2,FALSE) &amp; ",") &amp; IF(ISBLANK(H233),"",VLOOKUP(H233,ComboValue!$B$2:$C$11,2,FALSE) &amp; ",") &amp; IF(ISBLANK(I233),"",VLOOKUP(I233,ComboValue!$B$2:$C$11,2,FALSE) &amp; ",") &amp; IF(ISBLANK(J233),"",VLOOKUP(J233,ComboValue!$B$2:$C$11,2,FALSE) &amp; ",") &amp; IF(ISBLANK(K233),"",VLOOKUP(K233,ComboValue!$B$2:$C$11,2,FALSE) &amp; ",")</f>
        <v/>
      </c>
      <c r="AV233" s="136" t="str">
        <f t="shared" si="129"/>
        <v>Tous_Nl</v>
      </c>
      <c r="AW233" s="136" t="str">
        <f>IF(ISBLANK(L233),"",VLOOKUP(L233,ComboValue!$E$2:$G$15,3,FALSE))</f>
        <v/>
      </c>
      <c r="AX233" s="136" t="str">
        <f>IF(ISBLANK(M233),"",VLOOKUP(M233,ComboValue!$K$2:$L$5,2,FALSE))</f>
        <v/>
      </c>
      <c r="AY233" s="161" t="str">
        <f>IF(ISBLANK(Q233),"",VLOOKUP(Q233,ComboValue!$N$2:$O$68,2,FALSE) &amp; ",") &amp; IF(ISBLANK(R233),"",VLOOKUP(R233,ComboValue!$N$2:$O$68,2,FALSE) &amp; ",") &amp; IF(ISBLANK(S233),"",VLOOKUP(S233,ComboValue!$N$2:$O$68,2,FALSE) &amp; ",") &amp; IF(ISBLANK(T233),"",VLOOKUP(T233,ComboValue!$N$2:$O$68,2,FALSE) &amp; ",") &amp; IF(ISBLANK(U233),"",VLOOKUP(U233,ComboValue!$N$2:$O$68,2,FALSE) &amp; ",") &amp; IF(ISBLANK(V233),"",VLOOKUP(V233,ComboValue!$N$2:$O$68,2,FALSE) &amp; ",") &amp; IF(ISBLANK(W233),"",VLOOKUP(W233,ComboValue!$N$2:$O$68,2,FALSE) &amp; ",") &amp; IF(ISBLANK(X233),"",VLOOKUP(X233,ComboValue!$N$2:$O$68,2,FALSE) &amp; ",") &amp; IF(ISBLANK(Y233),"",VLOOKUP(Y233,ComboValue!$N$2:$O$68,2,FALSE) &amp; ",") &amp; IF(ISBLANK(Z233),"",VLOOKUP(Z233,ComboValue!$N$2:$O$68,2,FALSE) &amp; ",") &amp; IF(ISBLANK(AA233),"",VLOOKUP(AA233,ComboValue!$N$2:$O$68,2,FALSE) &amp; ",") &amp; IF(ISBLANK(AB233),"",VLOOKUP(AB233,ComboValue!$N$2:$O$68,2,FALSE) &amp; ",") &amp; IF(ISBLANK(AC233),"",VLOOKUP(AC233,ComboValue!$N$2:$O$68,2,FALSE) &amp; ",") &amp; IF(ISBLANK(AD233),"",VLOOKUP(AD233,ComboValue!$N$2:$O$68,2,FALSE) &amp; ",") &amp; IF(ISBLANK(AE233),"",VLOOKUP(AE233,ComboValue!$N$2:$O$68,2,FALSE) &amp; ",") &amp; IF(ISBLANK(AF233),"",VLOOKUP(AF233,ComboValue!$N$2:$O$68,2,FALSE) &amp; ",") &amp; IF(ISBLANK(AG233),"",VLOOKUP(AG233,ComboValue!$N$2:$O$68,2,FALSE) &amp; ",") &amp; IF(ISBLANK(AH233),"",VLOOKUP(AH233,ComboValue!$N$2:$O$68,2,FALSE) &amp; ",") &amp; IF(ISBLANK(AI233),"",VLOOKUP(AI233,ComboValue!$N$2:$O$68,2,FALSE) &amp; ",") &amp; IF(ISBLANK(AJ233),"",VLOOKUP(AJ233,ComboValue!$N$2:$O$68,2,FALSE) &amp; ",") &amp; IF(ISBLANK(AK233),"",VLOOKUP(AK233,ComboValue!$N$2:$O$68,2,FALSE) &amp; ",") &amp; IF(ISBLANK(AL233),"",VLOOKUP(AL233,ComboValue!$N$2:$O$68,2,FALSE) &amp; ",") &amp; IF(ISBLANK(AM233),"",VLOOKUP(AM233,ComboValue!$N$2:$O$68,2,FALSE) &amp; ",") &amp; IF(ISBLANK(AN233),"",VLOOKUP(AN233,ComboValue!$N$2:$O$68,2,FALSE) &amp; ",") &amp; IF(ISBLANK(AO233),"",VLOOKUP(AO233,ComboValue!$N$2:$O$68,2,FALSE) &amp; ",") &amp; IF(ISBLANK(AP233),"",VLOOKUP(AP233,ComboValue!$N$2:$O$68,2,FALSE) &amp; ",") &amp; IF(ISBLANK(AQ233),"",VLOOKUP(AQ233,ComboValue!$N$2:$O$68,2,FALSE) &amp; ",") &amp; IF(ISBLANK(AR233),"",VLOOKUP(AR233,ComboValue!$N$2:$O$68,2,FALSE) &amp; ",") &amp; IF(ISBLANK(AS233),"",VLOOKUP(AS233,ComboValue!$N$2:$O$68,2,FALSE) &amp; ",") &amp; IF(ISBLANK(AT233),"",VLOOKUP(AT233,ComboValue!$N$2:$O$68,2,FALSE) &amp; ",")</f>
        <v/>
      </c>
      <c r="AZ233" s="162" t="str">
        <f t="shared" si="130"/>
        <v/>
      </c>
      <c r="BA233" s="120"/>
      <c r="BB233" s="135" t="str">
        <f t="shared" si="131"/>
        <v/>
      </c>
      <c r="BC233" s="136" t="str">
        <f t="shared" si="132"/>
        <v/>
      </c>
      <c r="BD233" s="136" t="str">
        <f t="shared" si="133"/>
        <v/>
      </c>
      <c r="BE233" s="136" t="str">
        <f t="shared" si="134"/>
        <v/>
      </c>
      <c r="BF233" s="136" t="str">
        <f t="shared" si="135"/>
        <v/>
      </c>
      <c r="BG233" s="136" t="str">
        <f t="shared" si="136"/>
        <v/>
      </c>
      <c r="BH233" s="136" t="str">
        <f t="shared" si="137"/>
        <v/>
      </c>
      <c r="BI233" s="136" t="str">
        <f t="shared" si="138"/>
        <v/>
      </c>
      <c r="BJ233" s="136" t="str">
        <f t="shared" si="139"/>
        <v/>
      </c>
      <c r="BK233" s="136" t="str">
        <f t="shared" si="140"/>
        <v/>
      </c>
      <c r="BL233" s="136" t="str">
        <f t="shared" si="141"/>
        <v/>
      </c>
      <c r="BM233" s="136" t="str">
        <f t="shared" si="142"/>
        <v/>
      </c>
      <c r="BN233" s="136" t="str">
        <f t="shared" si="143"/>
        <v/>
      </c>
      <c r="BO233" s="136" t="str">
        <f t="shared" si="144"/>
        <v/>
      </c>
      <c r="BP233" s="136" t="str">
        <f t="shared" si="145"/>
        <v/>
      </c>
      <c r="BQ233" s="136" t="str">
        <f t="shared" si="146"/>
        <v/>
      </c>
      <c r="BR233" s="136" t="str">
        <f t="shared" si="147"/>
        <v/>
      </c>
      <c r="BS233" s="136" t="str">
        <f t="shared" si="148"/>
        <v/>
      </c>
      <c r="BT233" s="136" t="str">
        <f t="shared" si="149"/>
        <v/>
      </c>
      <c r="BU233" s="136" t="str">
        <f t="shared" si="150"/>
        <v/>
      </c>
      <c r="BV233" s="136" t="str">
        <f t="shared" si="151"/>
        <v/>
      </c>
      <c r="BW233" s="136" t="str">
        <f t="shared" si="152"/>
        <v/>
      </c>
      <c r="BX233" s="136" t="str">
        <f t="shared" si="153"/>
        <v/>
      </c>
      <c r="BY233" s="136" t="str">
        <f t="shared" si="154"/>
        <v/>
      </c>
      <c r="BZ233" s="136" t="str">
        <f t="shared" si="155"/>
        <v/>
      </c>
      <c r="CA233" s="137" t="str">
        <f t="shared" si="156"/>
        <v/>
      </c>
      <c r="CB233" s="135" t="str">
        <f t="shared" si="157"/>
        <v/>
      </c>
      <c r="CC233" s="136" t="str">
        <f t="shared" si="158"/>
        <v/>
      </c>
      <c r="CD233" s="136" t="str">
        <f t="shared" si="159"/>
        <v/>
      </c>
      <c r="CE233" s="136" t="str">
        <f t="shared" si="160"/>
        <v/>
      </c>
      <c r="CF233" s="136" t="str">
        <f t="shared" si="161"/>
        <v/>
      </c>
      <c r="CG233" s="136" t="str">
        <f t="shared" si="162"/>
        <v/>
      </c>
      <c r="CH233" s="136" t="str">
        <f t="shared" si="163"/>
        <v/>
      </c>
      <c r="CI233" s="136" t="str">
        <f t="shared" si="164"/>
        <v/>
      </c>
      <c r="CJ233" s="136" t="str">
        <f t="shared" si="165"/>
        <v/>
      </c>
      <c r="CK233" s="137" t="str">
        <f t="shared" si="166"/>
        <v/>
      </c>
      <c r="CL233" s="135" t="str">
        <f t="shared" si="167"/>
        <v/>
      </c>
      <c r="CM233" s="136" t="str">
        <f t="shared" si="168"/>
        <v/>
      </c>
      <c r="CN233" s="136" t="str">
        <f t="shared" si="169"/>
        <v/>
      </c>
      <c r="CO233" s="137" t="str">
        <f t="shared" si="170"/>
        <v/>
      </c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</row>
    <row r="234" spans="1:106" ht="17.399999999999999" thickTop="1" thickBot="1" x14ac:dyDescent="0.45">
      <c r="A234" s="7">
        <v>229</v>
      </c>
      <c r="B234" s="10"/>
      <c r="C234" s="11"/>
      <c r="D234" s="11"/>
      <c r="E234" s="11"/>
      <c r="F234" s="11"/>
      <c r="G234" s="11"/>
      <c r="H234" s="11"/>
      <c r="I234" s="11"/>
      <c r="J234" s="11"/>
      <c r="K234" s="11"/>
      <c r="L234" s="10"/>
      <c r="M234" s="10"/>
      <c r="N234" s="10"/>
      <c r="O234" s="209" t="str">
        <f xml:space="preserve"> IF(ISBLANK(L234),"",VLOOKUP(L234,ComboValue!$E$3:$I$15,5,FALSE))</f>
        <v/>
      </c>
      <c r="P234" s="10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35" t="str">
        <f xml:space="preserve"> IF(ISBLANK(C234),"",VLOOKUP(C234,ComboValue!$B$2:$C$11,2,FALSE) &amp; ",") &amp; IF(ISBLANK(D234),"",VLOOKUP(D234,ComboValue!$B$2:$C$11,2,FALSE) &amp; ",") &amp; IF(ISBLANK(E234),"",VLOOKUP(E234,ComboValue!$B$2:$C$11,2,FALSE) &amp; ",") &amp; IF(ISBLANK(F234),"",VLOOKUP(F234,ComboValue!$B$2:$C$11,2,FALSE) &amp; ",") &amp; IF(ISBLANK(G234),"",VLOOKUP(G234,ComboValue!$B$2:$C$11,2,FALSE) &amp; ",") &amp; IF(ISBLANK(H234),"",VLOOKUP(H234,ComboValue!$B$2:$C$11,2,FALSE) &amp; ",") &amp; IF(ISBLANK(I234),"",VLOOKUP(I234,ComboValue!$B$2:$C$11,2,FALSE) &amp; ",") &amp; IF(ISBLANK(J234),"",VLOOKUP(J234,ComboValue!$B$2:$C$11,2,FALSE) &amp; ",") &amp; IF(ISBLANK(K234),"",VLOOKUP(K234,ComboValue!$B$2:$C$11,2,FALSE) &amp; ",")</f>
        <v/>
      </c>
      <c r="AV234" s="136" t="str">
        <f t="shared" si="129"/>
        <v>Tous_Nl</v>
      </c>
      <c r="AW234" s="136" t="str">
        <f>IF(ISBLANK(L234),"",VLOOKUP(L234,ComboValue!$E$2:$G$15,3,FALSE))</f>
        <v/>
      </c>
      <c r="AX234" s="136" t="str">
        <f>IF(ISBLANK(M234),"",VLOOKUP(M234,ComboValue!$K$2:$L$5,2,FALSE))</f>
        <v/>
      </c>
      <c r="AY234" s="161" t="str">
        <f>IF(ISBLANK(Q234),"",VLOOKUP(Q234,ComboValue!$N$2:$O$68,2,FALSE) &amp; ",") &amp; IF(ISBLANK(R234),"",VLOOKUP(R234,ComboValue!$N$2:$O$68,2,FALSE) &amp; ",") &amp; IF(ISBLANK(S234),"",VLOOKUP(S234,ComboValue!$N$2:$O$68,2,FALSE) &amp; ",") &amp; IF(ISBLANK(T234),"",VLOOKUP(T234,ComboValue!$N$2:$O$68,2,FALSE) &amp; ",") &amp; IF(ISBLANK(U234),"",VLOOKUP(U234,ComboValue!$N$2:$O$68,2,FALSE) &amp; ",") &amp; IF(ISBLANK(V234),"",VLOOKUP(V234,ComboValue!$N$2:$O$68,2,FALSE) &amp; ",") &amp; IF(ISBLANK(W234),"",VLOOKUP(W234,ComboValue!$N$2:$O$68,2,FALSE) &amp; ",") &amp; IF(ISBLANK(X234),"",VLOOKUP(X234,ComboValue!$N$2:$O$68,2,FALSE) &amp; ",") &amp; IF(ISBLANK(Y234),"",VLOOKUP(Y234,ComboValue!$N$2:$O$68,2,FALSE) &amp; ",") &amp; IF(ISBLANK(Z234),"",VLOOKUP(Z234,ComboValue!$N$2:$O$68,2,FALSE) &amp; ",") &amp; IF(ISBLANK(AA234),"",VLOOKUP(AA234,ComboValue!$N$2:$O$68,2,FALSE) &amp; ",") &amp; IF(ISBLANK(AB234),"",VLOOKUP(AB234,ComboValue!$N$2:$O$68,2,FALSE) &amp; ",") &amp; IF(ISBLANK(AC234),"",VLOOKUP(AC234,ComboValue!$N$2:$O$68,2,FALSE) &amp; ",") &amp; IF(ISBLANK(AD234),"",VLOOKUP(AD234,ComboValue!$N$2:$O$68,2,FALSE) &amp; ",") &amp; IF(ISBLANK(AE234),"",VLOOKUP(AE234,ComboValue!$N$2:$O$68,2,FALSE) &amp; ",") &amp; IF(ISBLANK(AF234),"",VLOOKUP(AF234,ComboValue!$N$2:$O$68,2,FALSE) &amp; ",") &amp; IF(ISBLANK(AG234),"",VLOOKUP(AG234,ComboValue!$N$2:$O$68,2,FALSE) &amp; ",") &amp; IF(ISBLANK(AH234),"",VLOOKUP(AH234,ComboValue!$N$2:$O$68,2,FALSE) &amp; ",") &amp; IF(ISBLANK(AI234),"",VLOOKUP(AI234,ComboValue!$N$2:$O$68,2,FALSE) &amp; ",") &amp; IF(ISBLANK(AJ234),"",VLOOKUP(AJ234,ComboValue!$N$2:$O$68,2,FALSE) &amp; ",") &amp; IF(ISBLANK(AK234),"",VLOOKUP(AK234,ComboValue!$N$2:$O$68,2,FALSE) &amp; ",") &amp; IF(ISBLANK(AL234),"",VLOOKUP(AL234,ComboValue!$N$2:$O$68,2,FALSE) &amp; ",") &amp; IF(ISBLANK(AM234),"",VLOOKUP(AM234,ComboValue!$N$2:$O$68,2,FALSE) &amp; ",") &amp; IF(ISBLANK(AN234),"",VLOOKUP(AN234,ComboValue!$N$2:$O$68,2,FALSE) &amp; ",") &amp; IF(ISBLANK(AO234),"",VLOOKUP(AO234,ComboValue!$N$2:$O$68,2,FALSE) &amp; ",") &amp; IF(ISBLANK(AP234),"",VLOOKUP(AP234,ComboValue!$N$2:$O$68,2,FALSE) &amp; ",") &amp; IF(ISBLANK(AQ234),"",VLOOKUP(AQ234,ComboValue!$N$2:$O$68,2,FALSE) &amp; ",") &amp; IF(ISBLANK(AR234),"",VLOOKUP(AR234,ComboValue!$N$2:$O$68,2,FALSE) &amp; ",") &amp; IF(ISBLANK(AS234),"",VLOOKUP(AS234,ComboValue!$N$2:$O$68,2,FALSE) &amp; ",") &amp; IF(ISBLANK(AT234),"",VLOOKUP(AT234,ComboValue!$N$2:$O$68,2,FALSE) &amp; ",")</f>
        <v/>
      </c>
      <c r="AZ234" s="162" t="str">
        <f t="shared" si="130"/>
        <v/>
      </c>
      <c r="BA234" s="120"/>
      <c r="BB234" s="135" t="str">
        <f t="shared" si="131"/>
        <v/>
      </c>
      <c r="BC234" s="136" t="str">
        <f t="shared" si="132"/>
        <v/>
      </c>
      <c r="BD234" s="136" t="str">
        <f t="shared" si="133"/>
        <v/>
      </c>
      <c r="BE234" s="136" t="str">
        <f t="shared" si="134"/>
        <v/>
      </c>
      <c r="BF234" s="136" t="str">
        <f t="shared" si="135"/>
        <v/>
      </c>
      <c r="BG234" s="136" t="str">
        <f t="shared" si="136"/>
        <v/>
      </c>
      <c r="BH234" s="136" t="str">
        <f t="shared" si="137"/>
        <v/>
      </c>
      <c r="BI234" s="136" t="str">
        <f t="shared" si="138"/>
        <v/>
      </c>
      <c r="BJ234" s="136" t="str">
        <f t="shared" si="139"/>
        <v/>
      </c>
      <c r="BK234" s="136" t="str">
        <f t="shared" si="140"/>
        <v/>
      </c>
      <c r="BL234" s="136" t="str">
        <f t="shared" si="141"/>
        <v/>
      </c>
      <c r="BM234" s="136" t="str">
        <f t="shared" si="142"/>
        <v/>
      </c>
      <c r="BN234" s="136" t="str">
        <f t="shared" si="143"/>
        <v/>
      </c>
      <c r="BO234" s="136" t="str">
        <f t="shared" si="144"/>
        <v/>
      </c>
      <c r="BP234" s="136" t="str">
        <f t="shared" si="145"/>
        <v/>
      </c>
      <c r="BQ234" s="136" t="str">
        <f t="shared" si="146"/>
        <v/>
      </c>
      <c r="BR234" s="136" t="str">
        <f t="shared" si="147"/>
        <v/>
      </c>
      <c r="BS234" s="136" t="str">
        <f t="shared" si="148"/>
        <v/>
      </c>
      <c r="BT234" s="136" t="str">
        <f t="shared" si="149"/>
        <v/>
      </c>
      <c r="BU234" s="136" t="str">
        <f t="shared" si="150"/>
        <v/>
      </c>
      <c r="BV234" s="136" t="str">
        <f t="shared" si="151"/>
        <v/>
      </c>
      <c r="BW234" s="136" t="str">
        <f t="shared" si="152"/>
        <v/>
      </c>
      <c r="BX234" s="136" t="str">
        <f t="shared" si="153"/>
        <v/>
      </c>
      <c r="BY234" s="136" t="str">
        <f t="shared" si="154"/>
        <v/>
      </c>
      <c r="BZ234" s="136" t="str">
        <f t="shared" si="155"/>
        <v/>
      </c>
      <c r="CA234" s="137" t="str">
        <f t="shared" si="156"/>
        <v/>
      </c>
      <c r="CB234" s="135" t="str">
        <f t="shared" si="157"/>
        <v/>
      </c>
      <c r="CC234" s="136" t="str">
        <f t="shared" si="158"/>
        <v/>
      </c>
      <c r="CD234" s="136" t="str">
        <f t="shared" si="159"/>
        <v/>
      </c>
      <c r="CE234" s="136" t="str">
        <f t="shared" si="160"/>
        <v/>
      </c>
      <c r="CF234" s="136" t="str">
        <f t="shared" si="161"/>
        <v/>
      </c>
      <c r="CG234" s="136" t="str">
        <f t="shared" si="162"/>
        <v/>
      </c>
      <c r="CH234" s="136" t="str">
        <f t="shared" si="163"/>
        <v/>
      </c>
      <c r="CI234" s="136" t="str">
        <f t="shared" si="164"/>
        <v/>
      </c>
      <c r="CJ234" s="136" t="str">
        <f t="shared" si="165"/>
        <v/>
      </c>
      <c r="CK234" s="137" t="str">
        <f t="shared" si="166"/>
        <v/>
      </c>
      <c r="CL234" s="135" t="str">
        <f t="shared" si="167"/>
        <v/>
      </c>
      <c r="CM234" s="136" t="str">
        <f t="shared" si="168"/>
        <v/>
      </c>
      <c r="CN234" s="136" t="str">
        <f t="shared" si="169"/>
        <v/>
      </c>
      <c r="CO234" s="137" t="str">
        <f t="shared" si="170"/>
        <v/>
      </c>
      <c r="CP234" s="120"/>
      <c r="CQ234" s="120"/>
      <c r="CR234" s="120"/>
      <c r="CS234" s="120"/>
      <c r="CT234" s="120"/>
      <c r="CU234" s="120"/>
      <c r="CV234" s="120"/>
      <c r="CW234" s="120"/>
      <c r="CX234" s="120"/>
      <c r="CY234" s="120"/>
      <c r="CZ234" s="120"/>
      <c r="DA234" s="120"/>
      <c r="DB234" s="120"/>
    </row>
    <row r="235" spans="1:106" ht="17.399999999999999" thickTop="1" thickBot="1" x14ac:dyDescent="0.45">
      <c r="A235" s="7">
        <v>230</v>
      </c>
      <c r="B235" s="10"/>
      <c r="C235" s="11"/>
      <c r="D235" s="11"/>
      <c r="E235" s="11"/>
      <c r="F235" s="11"/>
      <c r="G235" s="11"/>
      <c r="H235" s="11"/>
      <c r="I235" s="11"/>
      <c r="J235" s="11"/>
      <c r="K235" s="11"/>
      <c r="L235" s="10"/>
      <c r="M235" s="10"/>
      <c r="N235" s="10"/>
      <c r="O235" s="209" t="str">
        <f xml:space="preserve"> IF(ISBLANK(L235),"",VLOOKUP(L235,ComboValue!$E$3:$I$15,5,FALSE))</f>
        <v/>
      </c>
      <c r="P235" s="10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35" t="str">
        <f xml:space="preserve"> IF(ISBLANK(C235),"",VLOOKUP(C235,ComboValue!$B$2:$C$11,2,FALSE) &amp; ",") &amp; IF(ISBLANK(D235),"",VLOOKUP(D235,ComboValue!$B$2:$C$11,2,FALSE) &amp; ",") &amp; IF(ISBLANK(E235),"",VLOOKUP(E235,ComboValue!$B$2:$C$11,2,FALSE) &amp; ",") &amp; IF(ISBLANK(F235),"",VLOOKUP(F235,ComboValue!$B$2:$C$11,2,FALSE) &amp; ",") &amp; IF(ISBLANK(G235),"",VLOOKUP(G235,ComboValue!$B$2:$C$11,2,FALSE) &amp; ",") &amp; IF(ISBLANK(H235),"",VLOOKUP(H235,ComboValue!$B$2:$C$11,2,FALSE) &amp; ",") &amp; IF(ISBLANK(I235),"",VLOOKUP(I235,ComboValue!$B$2:$C$11,2,FALSE) &amp; ",") &amp; IF(ISBLANK(J235),"",VLOOKUP(J235,ComboValue!$B$2:$C$11,2,FALSE) &amp; ",") &amp; IF(ISBLANK(K235),"",VLOOKUP(K235,ComboValue!$B$2:$C$11,2,FALSE) &amp; ",")</f>
        <v/>
      </c>
      <c r="AV235" s="136" t="str">
        <f t="shared" si="129"/>
        <v>Tous_Nl</v>
      </c>
      <c r="AW235" s="136" t="str">
        <f>IF(ISBLANK(L235),"",VLOOKUP(L235,ComboValue!$E$2:$G$15,3,FALSE))</f>
        <v/>
      </c>
      <c r="AX235" s="136" t="str">
        <f>IF(ISBLANK(M235),"",VLOOKUP(M235,ComboValue!$K$2:$L$5,2,FALSE))</f>
        <v/>
      </c>
      <c r="AY235" s="161" t="str">
        <f>IF(ISBLANK(Q235),"",VLOOKUP(Q235,ComboValue!$N$2:$O$68,2,FALSE) &amp; ",") &amp; IF(ISBLANK(R235),"",VLOOKUP(R235,ComboValue!$N$2:$O$68,2,FALSE) &amp; ",") &amp; IF(ISBLANK(S235),"",VLOOKUP(S235,ComboValue!$N$2:$O$68,2,FALSE) &amp; ",") &amp; IF(ISBLANK(T235),"",VLOOKUP(T235,ComboValue!$N$2:$O$68,2,FALSE) &amp; ",") &amp; IF(ISBLANK(U235),"",VLOOKUP(U235,ComboValue!$N$2:$O$68,2,FALSE) &amp; ",") &amp; IF(ISBLANK(V235),"",VLOOKUP(V235,ComboValue!$N$2:$O$68,2,FALSE) &amp; ",") &amp; IF(ISBLANK(W235),"",VLOOKUP(W235,ComboValue!$N$2:$O$68,2,FALSE) &amp; ",") &amp; IF(ISBLANK(X235),"",VLOOKUP(X235,ComboValue!$N$2:$O$68,2,FALSE) &amp; ",") &amp; IF(ISBLANK(Y235),"",VLOOKUP(Y235,ComboValue!$N$2:$O$68,2,FALSE) &amp; ",") &amp; IF(ISBLANK(Z235),"",VLOOKUP(Z235,ComboValue!$N$2:$O$68,2,FALSE) &amp; ",") &amp; IF(ISBLANK(AA235),"",VLOOKUP(AA235,ComboValue!$N$2:$O$68,2,FALSE) &amp; ",") &amp; IF(ISBLANK(AB235),"",VLOOKUP(AB235,ComboValue!$N$2:$O$68,2,FALSE) &amp; ",") &amp; IF(ISBLANK(AC235),"",VLOOKUP(AC235,ComboValue!$N$2:$O$68,2,FALSE) &amp; ",") &amp; IF(ISBLANK(AD235),"",VLOOKUP(AD235,ComboValue!$N$2:$O$68,2,FALSE) &amp; ",") &amp; IF(ISBLANK(AE235),"",VLOOKUP(AE235,ComboValue!$N$2:$O$68,2,FALSE) &amp; ",") &amp; IF(ISBLANK(AF235),"",VLOOKUP(AF235,ComboValue!$N$2:$O$68,2,FALSE) &amp; ",") &amp; IF(ISBLANK(AG235),"",VLOOKUP(AG235,ComboValue!$N$2:$O$68,2,FALSE) &amp; ",") &amp; IF(ISBLANK(AH235),"",VLOOKUP(AH235,ComboValue!$N$2:$O$68,2,FALSE) &amp; ",") &amp; IF(ISBLANK(AI235),"",VLOOKUP(AI235,ComboValue!$N$2:$O$68,2,FALSE) &amp; ",") &amp; IF(ISBLANK(AJ235),"",VLOOKUP(AJ235,ComboValue!$N$2:$O$68,2,FALSE) &amp; ",") &amp; IF(ISBLANK(AK235),"",VLOOKUP(AK235,ComboValue!$N$2:$O$68,2,FALSE) &amp; ",") &amp; IF(ISBLANK(AL235),"",VLOOKUP(AL235,ComboValue!$N$2:$O$68,2,FALSE) &amp; ",") &amp; IF(ISBLANK(AM235),"",VLOOKUP(AM235,ComboValue!$N$2:$O$68,2,FALSE) &amp; ",") &amp; IF(ISBLANK(AN235),"",VLOOKUP(AN235,ComboValue!$N$2:$O$68,2,FALSE) &amp; ",") &amp; IF(ISBLANK(AO235),"",VLOOKUP(AO235,ComboValue!$N$2:$O$68,2,FALSE) &amp; ",") &amp; IF(ISBLANK(AP235),"",VLOOKUP(AP235,ComboValue!$N$2:$O$68,2,FALSE) &amp; ",") &amp; IF(ISBLANK(AQ235),"",VLOOKUP(AQ235,ComboValue!$N$2:$O$68,2,FALSE) &amp; ",") &amp; IF(ISBLANK(AR235),"",VLOOKUP(AR235,ComboValue!$N$2:$O$68,2,FALSE) &amp; ",") &amp; IF(ISBLANK(AS235),"",VLOOKUP(AS235,ComboValue!$N$2:$O$68,2,FALSE) &amp; ",") &amp; IF(ISBLANK(AT235),"",VLOOKUP(AT235,ComboValue!$N$2:$O$68,2,FALSE) &amp; ",")</f>
        <v/>
      </c>
      <c r="AZ235" s="162" t="str">
        <f t="shared" si="130"/>
        <v/>
      </c>
      <c r="BA235" s="120"/>
      <c r="BB235" s="135" t="str">
        <f t="shared" si="131"/>
        <v/>
      </c>
      <c r="BC235" s="136" t="str">
        <f t="shared" si="132"/>
        <v/>
      </c>
      <c r="BD235" s="136" t="str">
        <f t="shared" si="133"/>
        <v/>
      </c>
      <c r="BE235" s="136" t="str">
        <f t="shared" si="134"/>
        <v/>
      </c>
      <c r="BF235" s="136" t="str">
        <f t="shared" si="135"/>
        <v/>
      </c>
      <c r="BG235" s="136" t="str">
        <f t="shared" si="136"/>
        <v/>
      </c>
      <c r="BH235" s="136" t="str">
        <f t="shared" si="137"/>
        <v/>
      </c>
      <c r="BI235" s="136" t="str">
        <f t="shared" si="138"/>
        <v/>
      </c>
      <c r="BJ235" s="136" t="str">
        <f t="shared" si="139"/>
        <v/>
      </c>
      <c r="BK235" s="136" t="str">
        <f t="shared" si="140"/>
        <v/>
      </c>
      <c r="BL235" s="136" t="str">
        <f t="shared" si="141"/>
        <v/>
      </c>
      <c r="BM235" s="136" t="str">
        <f t="shared" si="142"/>
        <v/>
      </c>
      <c r="BN235" s="136" t="str">
        <f t="shared" si="143"/>
        <v/>
      </c>
      <c r="BO235" s="136" t="str">
        <f t="shared" si="144"/>
        <v/>
      </c>
      <c r="BP235" s="136" t="str">
        <f t="shared" si="145"/>
        <v/>
      </c>
      <c r="BQ235" s="136" t="str">
        <f t="shared" si="146"/>
        <v/>
      </c>
      <c r="BR235" s="136" t="str">
        <f t="shared" si="147"/>
        <v/>
      </c>
      <c r="BS235" s="136" t="str">
        <f t="shared" si="148"/>
        <v/>
      </c>
      <c r="BT235" s="136" t="str">
        <f t="shared" si="149"/>
        <v/>
      </c>
      <c r="BU235" s="136" t="str">
        <f t="shared" si="150"/>
        <v/>
      </c>
      <c r="BV235" s="136" t="str">
        <f t="shared" si="151"/>
        <v/>
      </c>
      <c r="BW235" s="136" t="str">
        <f t="shared" si="152"/>
        <v/>
      </c>
      <c r="BX235" s="136" t="str">
        <f t="shared" si="153"/>
        <v/>
      </c>
      <c r="BY235" s="136" t="str">
        <f t="shared" si="154"/>
        <v/>
      </c>
      <c r="BZ235" s="136" t="str">
        <f t="shared" si="155"/>
        <v/>
      </c>
      <c r="CA235" s="137" t="str">
        <f t="shared" si="156"/>
        <v/>
      </c>
      <c r="CB235" s="135" t="str">
        <f t="shared" si="157"/>
        <v/>
      </c>
      <c r="CC235" s="136" t="str">
        <f t="shared" si="158"/>
        <v/>
      </c>
      <c r="CD235" s="136" t="str">
        <f t="shared" si="159"/>
        <v/>
      </c>
      <c r="CE235" s="136" t="str">
        <f t="shared" si="160"/>
        <v/>
      </c>
      <c r="CF235" s="136" t="str">
        <f t="shared" si="161"/>
        <v/>
      </c>
      <c r="CG235" s="136" t="str">
        <f t="shared" si="162"/>
        <v/>
      </c>
      <c r="CH235" s="136" t="str">
        <f t="shared" si="163"/>
        <v/>
      </c>
      <c r="CI235" s="136" t="str">
        <f t="shared" si="164"/>
        <v/>
      </c>
      <c r="CJ235" s="136" t="str">
        <f t="shared" si="165"/>
        <v/>
      </c>
      <c r="CK235" s="137" t="str">
        <f t="shared" si="166"/>
        <v/>
      </c>
      <c r="CL235" s="135" t="str">
        <f t="shared" si="167"/>
        <v/>
      </c>
      <c r="CM235" s="136" t="str">
        <f t="shared" si="168"/>
        <v/>
      </c>
      <c r="CN235" s="136" t="str">
        <f t="shared" si="169"/>
        <v/>
      </c>
      <c r="CO235" s="137" t="str">
        <f t="shared" si="170"/>
        <v/>
      </c>
      <c r="CP235" s="120"/>
      <c r="CQ235" s="120"/>
      <c r="CR235" s="120"/>
      <c r="CS235" s="120"/>
      <c r="CT235" s="120"/>
      <c r="CU235" s="120"/>
      <c r="CV235" s="120"/>
      <c r="CW235" s="120"/>
      <c r="CX235" s="120"/>
      <c r="CY235" s="120"/>
      <c r="CZ235" s="120"/>
      <c r="DA235" s="120"/>
      <c r="DB235" s="120"/>
    </row>
    <row r="236" spans="1:106" ht="17.399999999999999" thickTop="1" thickBot="1" x14ac:dyDescent="0.45">
      <c r="A236" s="7">
        <v>231</v>
      </c>
      <c r="B236" s="10"/>
      <c r="C236" s="11"/>
      <c r="D236" s="11"/>
      <c r="E236" s="11"/>
      <c r="F236" s="11"/>
      <c r="G236" s="11"/>
      <c r="H236" s="11"/>
      <c r="I236" s="11"/>
      <c r="J236" s="11"/>
      <c r="K236" s="11"/>
      <c r="L236" s="10"/>
      <c r="M236" s="10"/>
      <c r="N236" s="10"/>
      <c r="O236" s="209" t="str">
        <f xml:space="preserve"> IF(ISBLANK(L236),"",VLOOKUP(L236,ComboValue!$E$3:$I$15,5,FALSE))</f>
        <v/>
      </c>
      <c r="P236" s="10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35" t="str">
        <f xml:space="preserve"> IF(ISBLANK(C236),"",VLOOKUP(C236,ComboValue!$B$2:$C$11,2,FALSE) &amp; ",") &amp; IF(ISBLANK(D236),"",VLOOKUP(D236,ComboValue!$B$2:$C$11,2,FALSE) &amp; ",") &amp; IF(ISBLANK(E236),"",VLOOKUP(E236,ComboValue!$B$2:$C$11,2,FALSE) &amp; ",") &amp; IF(ISBLANK(F236),"",VLOOKUP(F236,ComboValue!$B$2:$C$11,2,FALSE) &amp; ",") &amp; IF(ISBLANK(G236),"",VLOOKUP(G236,ComboValue!$B$2:$C$11,2,FALSE) &amp; ",") &amp; IF(ISBLANK(H236),"",VLOOKUP(H236,ComboValue!$B$2:$C$11,2,FALSE) &amp; ",") &amp; IF(ISBLANK(I236),"",VLOOKUP(I236,ComboValue!$B$2:$C$11,2,FALSE) &amp; ",") &amp; IF(ISBLANK(J236),"",VLOOKUP(J236,ComboValue!$B$2:$C$11,2,FALSE) &amp; ",") &amp; IF(ISBLANK(K236),"",VLOOKUP(K236,ComboValue!$B$2:$C$11,2,FALSE) &amp; ",")</f>
        <v/>
      </c>
      <c r="AV236" s="136" t="str">
        <f t="shared" si="129"/>
        <v>Tous_Nl</v>
      </c>
      <c r="AW236" s="136" t="str">
        <f>IF(ISBLANK(L236),"",VLOOKUP(L236,ComboValue!$E$2:$G$15,3,FALSE))</f>
        <v/>
      </c>
      <c r="AX236" s="136" t="str">
        <f>IF(ISBLANK(M236),"",VLOOKUP(M236,ComboValue!$K$2:$L$5,2,FALSE))</f>
        <v/>
      </c>
      <c r="AY236" s="161" t="str">
        <f>IF(ISBLANK(Q236),"",VLOOKUP(Q236,ComboValue!$N$2:$O$68,2,FALSE) &amp; ",") &amp; IF(ISBLANK(R236),"",VLOOKUP(R236,ComboValue!$N$2:$O$68,2,FALSE) &amp; ",") &amp; IF(ISBLANK(S236),"",VLOOKUP(S236,ComboValue!$N$2:$O$68,2,FALSE) &amp; ",") &amp; IF(ISBLANK(T236),"",VLOOKUP(T236,ComboValue!$N$2:$O$68,2,FALSE) &amp; ",") &amp; IF(ISBLANK(U236),"",VLOOKUP(U236,ComboValue!$N$2:$O$68,2,FALSE) &amp; ",") &amp; IF(ISBLANK(V236),"",VLOOKUP(V236,ComboValue!$N$2:$O$68,2,FALSE) &amp; ",") &amp; IF(ISBLANK(W236),"",VLOOKUP(W236,ComboValue!$N$2:$O$68,2,FALSE) &amp; ",") &amp; IF(ISBLANK(X236),"",VLOOKUP(X236,ComboValue!$N$2:$O$68,2,FALSE) &amp; ",") &amp; IF(ISBLANK(Y236),"",VLOOKUP(Y236,ComboValue!$N$2:$O$68,2,FALSE) &amp; ",") &amp; IF(ISBLANK(Z236),"",VLOOKUP(Z236,ComboValue!$N$2:$O$68,2,FALSE) &amp; ",") &amp; IF(ISBLANK(AA236),"",VLOOKUP(AA236,ComboValue!$N$2:$O$68,2,FALSE) &amp; ",") &amp; IF(ISBLANK(AB236),"",VLOOKUP(AB236,ComboValue!$N$2:$O$68,2,FALSE) &amp; ",") &amp; IF(ISBLANK(AC236),"",VLOOKUP(AC236,ComboValue!$N$2:$O$68,2,FALSE) &amp; ",") &amp; IF(ISBLANK(AD236),"",VLOOKUP(AD236,ComboValue!$N$2:$O$68,2,FALSE) &amp; ",") &amp; IF(ISBLANK(AE236),"",VLOOKUP(AE236,ComboValue!$N$2:$O$68,2,FALSE) &amp; ",") &amp; IF(ISBLANK(AF236),"",VLOOKUP(AF236,ComboValue!$N$2:$O$68,2,FALSE) &amp; ",") &amp; IF(ISBLANK(AG236),"",VLOOKUP(AG236,ComboValue!$N$2:$O$68,2,FALSE) &amp; ",") &amp; IF(ISBLANK(AH236),"",VLOOKUP(AH236,ComboValue!$N$2:$O$68,2,FALSE) &amp; ",") &amp; IF(ISBLANK(AI236),"",VLOOKUP(AI236,ComboValue!$N$2:$O$68,2,FALSE) &amp; ",") &amp; IF(ISBLANK(AJ236),"",VLOOKUP(AJ236,ComboValue!$N$2:$O$68,2,FALSE) &amp; ",") &amp; IF(ISBLANK(AK236),"",VLOOKUP(AK236,ComboValue!$N$2:$O$68,2,FALSE) &amp; ",") &amp; IF(ISBLANK(AL236),"",VLOOKUP(AL236,ComboValue!$N$2:$O$68,2,FALSE) &amp; ",") &amp; IF(ISBLANK(AM236),"",VLOOKUP(AM236,ComboValue!$N$2:$O$68,2,FALSE) &amp; ",") &amp; IF(ISBLANK(AN236),"",VLOOKUP(AN236,ComboValue!$N$2:$O$68,2,FALSE) &amp; ",") &amp; IF(ISBLANK(AO236),"",VLOOKUP(AO236,ComboValue!$N$2:$O$68,2,FALSE) &amp; ",") &amp; IF(ISBLANK(AP236),"",VLOOKUP(AP236,ComboValue!$N$2:$O$68,2,FALSE) &amp; ",") &amp; IF(ISBLANK(AQ236),"",VLOOKUP(AQ236,ComboValue!$N$2:$O$68,2,FALSE) &amp; ",") &amp; IF(ISBLANK(AR236),"",VLOOKUP(AR236,ComboValue!$N$2:$O$68,2,FALSE) &amp; ",") &amp; IF(ISBLANK(AS236),"",VLOOKUP(AS236,ComboValue!$N$2:$O$68,2,FALSE) &amp; ",") &amp; IF(ISBLANK(AT236),"",VLOOKUP(AT236,ComboValue!$N$2:$O$68,2,FALSE) &amp; ",")</f>
        <v/>
      </c>
      <c r="AZ236" s="162" t="str">
        <f t="shared" si="130"/>
        <v/>
      </c>
      <c r="BA236" s="120"/>
      <c r="BB236" s="135" t="str">
        <f t="shared" si="131"/>
        <v/>
      </c>
      <c r="BC236" s="136" t="str">
        <f t="shared" si="132"/>
        <v/>
      </c>
      <c r="BD236" s="136" t="str">
        <f t="shared" si="133"/>
        <v/>
      </c>
      <c r="BE236" s="136" t="str">
        <f t="shared" si="134"/>
        <v/>
      </c>
      <c r="BF236" s="136" t="str">
        <f t="shared" si="135"/>
        <v/>
      </c>
      <c r="BG236" s="136" t="str">
        <f t="shared" si="136"/>
        <v/>
      </c>
      <c r="BH236" s="136" t="str">
        <f t="shared" si="137"/>
        <v/>
      </c>
      <c r="BI236" s="136" t="str">
        <f t="shared" si="138"/>
        <v/>
      </c>
      <c r="BJ236" s="136" t="str">
        <f t="shared" si="139"/>
        <v/>
      </c>
      <c r="BK236" s="136" t="str">
        <f t="shared" si="140"/>
        <v/>
      </c>
      <c r="BL236" s="136" t="str">
        <f t="shared" si="141"/>
        <v/>
      </c>
      <c r="BM236" s="136" t="str">
        <f t="shared" si="142"/>
        <v/>
      </c>
      <c r="BN236" s="136" t="str">
        <f t="shared" si="143"/>
        <v/>
      </c>
      <c r="BO236" s="136" t="str">
        <f t="shared" si="144"/>
        <v/>
      </c>
      <c r="BP236" s="136" t="str">
        <f t="shared" si="145"/>
        <v/>
      </c>
      <c r="BQ236" s="136" t="str">
        <f t="shared" si="146"/>
        <v/>
      </c>
      <c r="BR236" s="136" t="str">
        <f t="shared" si="147"/>
        <v/>
      </c>
      <c r="BS236" s="136" t="str">
        <f t="shared" si="148"/>
        <v/>
      </c>
      <c r="BT236" s="136" t="str">
        <f t="shared" si="149"/>
        <v/>
      </c>
      <c r="BU236" s="136" t="str">
        <f t="shared" si="150"/>
        <v/>
      </c>
      <c r="BV236" s="136" t="str">
        <f t="shared" si="151"/>
        <v/>
      </c>
      <c r="BW236" s="136" t="str">
        <f t="shared" si="152"/>
        <v/>
      </c>
      <c r="BX236" s="136" t="str">
        <f t="shared" si="153"/>
        <v/>
      </c>
      <c r="BY236" s="136" t="str">
        <f t="shared" si="154"/>
        <v/>
      </c>
      <c r="BZ236" s="136" t="str">
        <f t="shared" si="155"/>
        <v/>
      </c>
      <c r="CA236" s="137" t="str">
        <f t="shared" si="156"/>
        <v/>
      </c>
      <c r="CB236" s="135" t="str">
        <f t="shared" si="157"/>
        <v/>
      </c>
      <c r="CC236" s="136" t="str">
        <f t="shared" si="158"/>
        <v/>
      </c>
      <c r="CD236" s="136" t="str">
        <f t="shared" si="159"/>
        <v/>
      </c>
      <c r="CE236" s="136" t="str">
        <f t="shared" si="160"/>
        <v/>
      </c>
      <c r="CF236" s="136" t="str">
        <f t="shared" si="161"/>
        <v/>
      </c>
      <c r="CG236" s="136" t="str">
        <f t="shared" si="162"/>
        <v/>
      </c>
      <c r="CH236" s="136" t="str">
        <f t="shared" si="163"/>
        <v/>
      </c>
      <c r="CI236" s="136" t="str">
        <f t="shared" si="164"/>
        <v/>
      </c>
      <c r="CJ236" s="136" t="str">
        <f t="shared" si="165"/>
        <v/>
      </c>
      <c r="CK236" s="137" t="str">
        <f t="shared" si="166"/>
        <v/>
      </c>
      <c r="CL236" s="135" t="str">
        <f t="shared" si="167"/>
        <v/>
      </c>
      <c r="CM236" s="136" t="str">
        <f t="shared" si="168"/>
        <v/>
      </c>
      <c r="CN236" s="136" t="str">
        <f t="shared" si="169"/>
        <v/>
      </c>
      <c r="CO236" s="137" t="str">
        <f t="shared" si="170"/>
        <v/>
      </c>
      <c r="CP236" s="120"/>
      <c r="CQ236" s="120"/>
      <c r="CR236" s="120"/>
      <c r="CS236" s="120"/>
      <c r="CT236" s="120"/>
      <c r="CU236" s="120"/>
      <c r="CV236" s="120"/>
      <c r="CW236" s="120"/>
      <c r="CX236" s="120"/>
      <c r="CY236" s="120"/>
      <c r="CZ236" s="120"/>
      <c r="DA236" s="120"/>
      <c r="DB236" s="120"/>
    </row>
    <row r="237" spans="1:106" ht="17.399999999999999" thickTop="1" thickBot="1" x14ac:dyDescent="0.45">
      <c r="A237" s="7">
        <v>232</v>
      </c>
      <c r="B237" s="10"/>
      <c r="C237" s="11"/>
      <c r="D237" s="11"/>
      <c r="E237" s="11"/>
      <c r="F237" s="11"/>
      <c r="G237" s="11"/>
      <c r="H237" s="11"/>
      <c r="I237" s="11"/>
      <c r="J237" s="11"/>
      <c r="K237" s="11"/>
      <c r="L237" s="10"/>
      <c r="M237" s="10"/>
      <c r="N237" s="10"/>
      <c r="O237" s="209" t="str">
        <f xml:space="preserve"> IF(ISBLANK(L237),"",VLOOKUP(L237,ComboValue!$E$3:$I$15,5,FALSE))</f>
        <v/>
      </c>
      <c r="P237" s="10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35" t="str">
        <f xml:space="preserve"> IF(ISBLANK(C237),"",VLOOKUP(C237,ComboValue!$B$2:$C$11,2,FALSE) &amp; ",") &amp; IF(ISBLANK(D237),"",VLOOKUP(D237,ComboValue!$B$2:$C$11,2,FALSE) &amp; ",") &amp; IF(ISBLANK(E237),"",VLOOKUP(E237,ComboValue!$B$2:$C$11,2,FALSE) &amp; ",") &amp; IF(ISBLANK(F237),"",VLOOKUP(F237,ComboValue!$B$2:$C$11,2,FALSE) &amp; ",") &amp; IF(ISBLANK(G237),"",VLOOKUP(G237,ComboValue!$B$2:$C$11,2,FALSE) &amp; ",") &amp; IF(ISBLANK(H237),"",VLOOKUP(H237,ComboValue!$B$2:$C$11,2,FALSE) &amp; ",") &amp; IF(ISBLANK(I237),"",VLOOKUP(I237,ComboValue!$B$2:$C$11,2,FALSE) &amp; ",") &amp; IF(ISBLANK(J237),"",VLOOKUP(J237,ComboValue!$B$2:$C$11,2,FALSE) &amp; ",") &amp; IF(ISBLANK(K237),"",VLOOKUP(K237,ComboValue!$B$2:$C$11,2,FALSE) &amp; ",")</f>
        <v/>
      </c>
      <c r="AV237" s="136" t="str">
        <f t="shared" si="129"/>
        <v>Tous_Nl</v>
      </c>
      <c r="AW237" s="136" t="str">
        <f>IF(ISBLANK(L237),"",VLOOKUP(L237,ComboValue!$E$2:$G$15,3,FALSE))</f>
        <v/>
      </c>
      <c r="AX237" s="136" t="str">
        <f>IF(ISBLANK(M237),"",VLOOKUP(M237,ComboValue!$K$2:$L$5,2,FALSE))</f>
        <v/>
      </c>
      <c r="AY237" s="161" t="str">
        <f>IF(ISBLANK(Q237),"",VLOOKUP(Q237,ComboValue!$N$2:$O$68,2,FALSE) &amp; ",") &amp; IF(ISBLANK(R237),"",VLOOKUP(R237,ComboValue!$N$2:$O$68,2,FALSE) &amp; ",") &amp; IF(ISBLANK(S237),"",VLOOKUP(S237,ComboValue!$N$2:$O$68,2,FALSE) &amp; ",") &amp; IF(ISBLANK(T237),"",VLOOKUP(T237,ComboValue!$N$2:$O$68,2,FALSE) &amp; ",") &amp; IF(ISBLANK(U237),"",VLOOKUP(U237,ComboValue!$N$2:$O$68,2,FALSE) &amp; ",") &amp; IF(ISBLANK(V237),"",VLOOKUP(V237,ComboValue!$N$2:$O$68,2,FALSE) &amp; ",") &amp; IF(ISBLANK(W237),"",VLOOKUP(W237,ComboValue!$N$2:$O$68,2,FALSE) &amp; ",") &amp; IF(ISBLANK(X237),"",VLOOKUP(X237,ComboValue!$N$2:$O$68,2,FALSE) &amp; ",") &amp; IF(ISBLANK(Y237),"",VLOOKUP(Y237,ComboValue!$N$2:$O$68,2,FALSE) &amp; ",") &amp; IF(ISBLANK(Z237),"",VLOOKUP(Z237,ComboValue!$N$2:$O$68,2,FALSE) &amp; ",") &amp; IF(ISBLANK(AA237),"",VLOOKUP(AA237,ComboValue!$N$2:$O$68,2,FALSE) &amp; ",") &amp; IF(ISBLANK(AB237),"",VLOOKUP(AB237,ComboValue!$N$2:$O$68,2,FALSE) &amp; ",") &amp; IF(ISBLANK(AC237),"",VLOOKUP(AC237,ComboValue!$N$2:$O$68,2,FALSE) &amp; ",") &amp; IF(ISBLANK(AD237),"",VLOOKUP(AD237,ComboValue!$N$2:$O$68,2,FALSE) &amp; ",") &amp; IF(ISBLANK(AE237),"",VLOOKUP(AE237,ComboValue!$N$2:$O$68,2,FALSE) &amp; ",") &amp; IF(ISBLANK(AF237),"",VLOOKUP(AF237,ComboValue!$N$2:$O$68,2,FALSE) &amp; ",") &amp; IF(ISBLANK(AG237),"",VLOOKUP(AG237,ComboValue!$N$2:$O$68,2,FALSE) &amp; ",") &amp; IF(ISBLANK(AH237),"",VLOOKUP(AH237,ComboValue!$N$2:$O$68,2,FALSE) &amp; ",") &amp; IF(ISBLANK(AI237),"",VLOOKUP(AI237,ComboValue!$N$2:$O$68,2,FALSE) &amp; ",") &amp; IF(ISBLANK(AJ237),"",VLOOKUP(AJ237,ComboValue!$N$2:$O$68,2,FALSE) &amp; ",") &amp; IF(ISBLANK(AK237),"",VLOOKUP(AK237,ComboValue!$N$2:$O$68,2,FALSE) &amp; ",") &amp; IF(ISBLANK(AL237),"",VLOOKUP(AL237,ComboValue!$N$2:$O$68,2,FALSE) &amp; ",") &amp; IF(ISBLANK(AM237),"",VLOOKUP(AM237,ComboValue!$N$2:$O$68,2,FALSE) &amp; ",") &amp; IF(ISBLANK(AN237),"",VLOOKUP(AN237,ComboValue!$N$2:$O$68,2,FALSE) &amp; ",") &amp; IF(ISBLANK(AO237),"",VLOOKUP(AO237,ComboValue!$N$2:$O$68,2,FALSE) &amp; ",") &amp; IF(ISBLANK(AP237),"",VLOOKUP(AP237,ComboValue!$N$2:$O$68,2,FALSE) &amp; ",") &amp; IF(ISBLANK(AQ237),"",VLOOKUP(AQ237,ComboValue!$N$2:$O$68,2,FALSE) &amp; ",") &amp; IF(ISBLANK(AR237),"",VLOOKUP(AR237,ComboValue!$N$2:$O$68,2,FALSE) &amp; ",") &amp; IF(ISBLANK(AS237),"",VLOOKUP(AS237,ComboValue!$N$2:$O$68,2,FALSE) &amp; ",") &amp; IF(ISBLANK(AT237),"",VLOOKUP(AT237,ComboValue!$N$2:$O$68,2,FALSE) &amp; ",")</f>
        <v/>
      </c>
      <c r="AZ237" s="162" t="str">
        <f t="shared" si="130"/>
        <v/>
      </c>
      <c r="BA237" s="120"/>
      <c r="BB237" s="135" t="str">
        <f t="shared" si="131"/>
        <v/>
      </c>
      <c r="BC237" s="136" t="str">
        <f t="shared" si="132"/>
        <v/>
      </c>
      <c r="BD237" s="136" t="str">
        <f t="shared" si="133"/>
        <v/>
      </c>
      <c r="BE237" s="136" t="str">
        <f t="shared" si="134"/>
        <v/>
      </c>
      <c r="BF237" s="136" t="str">
        <f t="shared" si="135"/>
        <v/>
      </c>
      <c r="BG237" s="136" t="str">
        <f t="shared" si="136"/>
        <v/>
      </c>
      <c r="BH237" s="136" t="str">
        <f t="shared" si="137"/>
        <v/>
      </c>
      <c r="BI237" s="136" t="str">
        <f t="shared" si="138"/>
        <v/>
      </c>
      <c r="BJ237" s="136" t="str">
        <f t="shared" si="139"/>
        <v/>
      </c>
      <c r="BK237" s="136" t="str">
        <f t="shared" si="140"/>
        <v/>
      </c>
      <c r="BL237" s="136" t="str">
        <f t="shared" si="141"/>
        <v/>
      </c>
      <c r="BM237" s="136" t="str">
        <f t="shared" si="142"/>
        <v/>
      </c>
      <c r="BN237" s="136" t="str">
        <f t="shared" si="143"/>
        <v/>
      </c>
      <c r="BO237" s="136" t="str">
        <f t="shared" si="144"/>
        <v/>
      </c>
      <c r="BP237" s="136" t="str">
        <f t="shared" si="145"/>
        <v/>
      </c>
      <c r="BQ237" s="136" t="str">
        <f t="shared" si="146"/>
        <v/>
      </c>
      <c r="BR237" s="136" t="str">
        <f t="shared" si="147"/>
        <v/>
      </c>
      <c r="BS237" s="136" t="str">
        <f t="shared" si="148"/>
        <v/>
      </c>
      <c r="BT237" s="136" t="str">
        <f t="shared" si="149"/>
        <v/>
      </c>
      <c r="BU237" s="136" t="str">
        <f t="shared" si="150"/>
        <v/>
      </c>
      <c r="BV237" s="136" t="str">
        <f t="shared" si="151"/>
        <v/>
      </c>
      <c r="BW237" s="136" t="str">
        <f t="shared" si="152"/>
        <v/>
      </c>
      <c r="BX237" s="136" t="str">
        <f t="shared" si="153"/>
        <v/>
      </c>
      <c r="BY237" s="136" t="str">
        <f t="shared" si="154"/>
        <v/>
      </c>
      <c r="BZ237" s="136" t="str">
        <f t="shared" si="155"/>
        <v/>
      </c>
      <c r="CA237" s="137" t="str">
        <f t="shared" si="156"/>
        <v/>
      </c>
      <c r="CB237" s="135" t="str">
        <f t="shared" si="157"/>
        <v/>
      </c>
      <c r="CC237" s="136" t="str">
        <f t="shared" si="158"/>
        <v/>
      </c>
      <c r="CD237" s="136" t="str">
        <f t="shared" si="159"/>
        <v/>
      </c>
      <c r="CE237" s="136" t="str">
        <f t="shared" si="160"/>
        <v/>
      </c>
      <c r="CF237" s="136" t="str">
        <f t="shared" si="161"/>
        <v/>
      </c>
      <c r="CG237" s="136" t="str">
        <f t="shared" si="162"/>
        <v/>
      </c>
      <c r="CH237" s="136" t="str">
        <f t="shared" si="163"/>
        <v/>
      </c>
      <c r="CI237" s="136" t="str">
        <f t="shared" si="164"/>
        <v/>
      </c>
      <c r="CJ237" s="136" t="str">
        <f t="shared" si="165"/>
        <v/>
      </c>
      <c r="CK237" s="137" t="str">
        <f t="shared" si="166"/>
        <v/>
      </c>
      <c r="CL237" s="135" t="str">
        <f t="shared" si="167"/>
        <v/>
      </c>
      <c r="CM237" s="136" t="str">
        <f t="shared" si="168"/>
        <v/>
      </c>
      <c r="CN237" s="136" t="str">
        <f t="shared" si="169"/>
        <v/>
      </c>
      <c r="CO237" s="137" t="str">
        <f t="shared" si="170"/>
        <v/>
      </c>
      <c r="CP237" s="120"/>
      <c r="CQ237" s="120"/>
      <c r="CR237" s="120"/>
      <c r="CS237" s="120"/>
      <c r="CT237" s="120"/>
      <c r="CU237" s="120"/>
      <c r="CV237" s="120"/>
      <c r="CW237" s="120"/>
      <c r="CX237" s="120"/>
      <c r="CY237" s="120"/>
      <c r="CZ237" s="120"/>
      <c r="DA237" s="120"/>
      <c r="DB237" s="120"/>
    </row>
    <row r="238" spans="1:106" ht="17.399999999999999" thickTop="1" thickBot="1" x14ac:dyDescent="0.45">
      <c r="A238" s="7">
        <v>233</v>
      </c>
      <c r="B238" s="10"/>
      <c r="C238" s="11"/>
      <c r="D238" s="11"/>
      <c r="E238" s="11"/>
      <c r="F238" s="11"/>
      <c r="G238" s="11"/>
      <c r="H238" s="11"/>
      <c r="I238" s="11"/>
      <c r="J238" s="11"/>
      <c r="K238" s="11"/>
      <c r="L238" s="10"/>
      <c r="M238" s="10"/>
      <c r="N238" s="10"/>
      <c r="O238" s="209" t="str">
        <f xml:space="preserve"> IF(ISBLANK(L238),"",VLOOKUP(L238,ComboValue!$E$3:$I$15,5,FALSE))</f>
        <v/>
      </c>
      <c r="P238" s="10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35" t="str">
        <f xml:space="preserve"> IF(ISBLANK(C238),"",VLOOKUP(C238,ComboValue!$B$2:$C$11,2,FALSE) &amp; ",") &amp; IF(ISBLANK(D238),"",VLOOKUP(D238,ComboValue!$B$2:$C$11,2,FALSE) &amp; ",") &amp; IF(ISBLANK(E238),"",VLOOKUP(E238,ComboValue!$B$2:$C$11,2,FALSE) &amp; ",") &amp; IF(ISBLANK(F238),"",VLOOKUP(F238,ComboValue!$B$2:$C$11,2,FALSE) &amp; ",") &amp; IF(ISBLANK(G238),"",VLOOKUP(G238,ComboValue!$B$2:$C$11,2,FALSE) &amp; ",") &amp; IF(ISBLANK(H238),"",VLOOKUP(H238,ComboValue!$B$2:$C$11,2,FALSE) &amp; ",") &amp; IF(ISBLANK(I238),"",VLOOKUP(I238,ComboValue!$B$2:$C$11,2,FALSE) &amp; ",") &amp; IF(ISBLANK(J238),"",VLOOKUP(J238,ComboValue!$B$2:$C$11,2,FALSE) &amp; ",") &amp; IF(ISBLANK(K238),"",VLOOKUP(K238,ComboValue!$B$2:$C$11,2,FALSE) &amp; ",")</f>
        <v/>
      </c>
      <c r="AV238" s="136" t="str">
        <f t="shared" si="129"/>
        <v>Tous_Nl</v>
      </c>
      <c r="AW238" s="136" t="str">
        <f>IF(ISBLANK(L238),"",VLOOKUP(L238,ComboValue!$E$2:$G$15,3,FALSE))</f>
        <v/>
      </c>
      <c r="AX238" s="136" t="str">
        <f>IF(ISBLANK(M238),"",VLOOKUP(M238,ComboValue!$K$2:$L$5,2,FALSE))</f>
        <v/>
      </c>
      <c r="AY238" s="161" t="str">
        <f>IF(ISBLANK(Q238),"",VLOOKUP(Q238,ComboValue!$N$2:$O$68,2,FALSE) &amp; ",") &amp; IF(ISBLANK(R238),"",VLOOKUP(R238,ComboValue!$N$2:$O$68,2,FALSE) &amp; ",") &amp; IF(ISBLANK(S238),"",VLOOKUP(S238,ComboValue!$N$2:$O$68,2,FALSE) &amp; ",") &amp; IF(ISBLANK(T238),"",VLOOKUP(T238,ComboValue!$N$2:$O$68,2,FALSE) &amp; ",") &amp; IF(ISBLANK(U238),"",VLOOKUP(U238,ComboValue!$N$2:$O$68,2,FALSE) &amp; ",") &amp; IF(ISBLANK(V238),"",VLOOKUP(V238,ComboValue!$N$2:$O$68,2,FALSE) &amp; ",") &amp; IF(ISBLANK(W238),"",VLOOKUP(W238,ComboValue!$N$2:$O$68,2,FALSE) &amp; ",") &amp; IF(ISBLANK(X238),"",VLOOKUP(X238,ComboValue!$N$2:$O$68,2,FALSE) &amp; ",") &amp; IF(ISBLANK(Y238),"",VLOOKUP(Y238,ComboValue!$N$2:$O$68,2,FALSE) &amp; ",") &amp; IF(ISBLANK(Z238),"",VLOOKUP(Z238,ComboValue!$N$2:$O$68,2,FALSE) &amp; ",") &amp; IF(ISBLANK(AA238),"",VLOOKUP(AA238,ComboValue!$N$2:$O$68,2,FALSE) &amp; ",") &amp; IF(ISBLANK(AB238),"",VLOOKUP(AB238,ComboValue!$N$2:$O$68,2,FALSE) &amp; ",") &amp; IF(ISBLANK(AC238),"",VLOOKUP(AC238,ComboValue!$N$2:$O$68,2,FALSE) &amp; ",") &amp; IF(ISBLANK(AD238),"",VLOOKUP(AD238,ComboValue!$N$2:$O$68,2,FALSE) &amp; ",") &amp; IF(ISBLANK(AE238),"",VLOOKUP(AE238,ComboValue!$N$2:$O$68,2,FALSE) &amp; ",") &amp; IF(ISBLANK(AF238),"",VLOOKUP(AF238,ComboValue!$N$2:$O$68,2,FALSE) &amp; ",") &amp; IF(ISBLANK(AG238),"",VLOOKUP(AG238,ComboValue!$N$2:$O$68,2,FALSE) &amp; ",") &amp; IF(ISBLANK(AH238),"",VLOOKUP(AH238,ComboValue!$N$2:$O$68,2,FALSE) &amp; ",") &amp; IF(ISBLANK(AI238),"",VLOOKUP(AI238,ComboValue!$N$2:$O$68,2,FALSE) &amp; ",") &amp; IF(ISBLANK(AJ238),"",VLOOKUP(AJ238,ComboValue!$N$2:$O$68,2,FALSE) &amp; ",") &amp; IF(ISBLANK(AK238),"",VLOOKUP(AK238,ComboValue!$N$2:$O$68,2,FALSE) &amp; ",") &amp; IF(ISBLANK(AL238),"",VLOOKUP(AL238,ComboValue!$N$2:$O$68,2,FALSE) &amp; ",") &amp; IF(ISBLANK(AM238),"",VLOOKUP(AM238,ComboValue!$N$2:$O$68,2,FALSE) &amp; ",") &amp; IF(ISBLANK(AN238),"",VLOOKUP(AN238,ComboValue!$N$2:$O$68,2,FALSE) &amp; ",") &amp; IF(ISBLANK(AO238),"",VLOOKUP(AO238,ComboValue!$N$2:$O$68,2,FALSE) &amp; ",") &amp; IF(ISBLANK(AP238),"",VLOOKUP(AP238,ComboValue!$N$2:$O$68,2,FALSE) &amp; ",") &amp; IF(ISBLANK(AQ238),"",VLOOKUP(AQ238,ComboValue!$N$2:$O$68,2,FALSE) &amp; ",") &amp; IF(ISBLANK(AR238),"",VLOOKUP(AR238,ComboValue!$N$2:$O$68,2,FALSE) &amp; ",") &amp; IF(ISBLANK(AS238),"",VLOOKUP(AS238,ComboValue!$N$2:$O$68,2,FALSE) &amp; ",") &amp; IF(ISBLANK(AT238),"",VLOOKUP(AT238,ComboValue!$N$2:$O$68,2,FALSE) &amp; ",")</f>
        <v/>
      </c>
      <c r="AZ238" s="162" t="str">
        <f t="shared" si="130"/>
        <v/>
      </c>
      <c r="BA238" s="120"/>
      <c r="BB238" s="135" t="str">
        <f t="shared" si="131"/>
        <v/>
      </c>
      <c r="BC238" s="136" t="str">
        <f t="shared" si="132"/>
        <v/>
      </c>
      <c r="BD238" s="136" t="str">
        <f t="shared" si="133"/>
        <v/>
      </c>
      <c r="BE238" s="136" t="str">
        <f t="shared" si="134"/>
        <v/>
      </c>
      <c r="BF238" s="136" t="str">
        <f t="shared" si="135"/>
        <v/>
      </c>
      <c r="BG238" s="136" t="str">
        <f t="shared" si="136"/>
        <v/>
      </c>
      <c r="BH238" s="136" t="str">
        <f t="shared" si="137"/>
        <v/>
      </c>
      <c r="BI238" s="136" t="str">
        <f t="shared" si="138"/>
        <v/>
      </c>
      <c r="BJ238" s="136" t="str">
        <f t="shared" si="139"/>
        <v/>
      </c>
      <c r="BK238" s="136" t="str">
        <f t="shared" si="140"/>
        <v/>
      </c>
      <c r="BL238" s="136" t="str">
        <f t="shared" si="141"/>
        <v/>
      </c>
      <c r="BM238" s="136" t="str">
        <f t="shared" si="142"/>
        <v/>
      </c>
      <c r="BN238" s="136" t="str">
        <f t="shared" si="143"/>
        <v/>
      </c>
      <c r="BO238" s="136" t="str">
        <f t="shared" si="144"/>
        <v/>
      </c>
      <c r="BP238" s="136" t="str">
        <f t="shared" si="145"/>
        <v/>
      </c>
      <c r="BQ238" s="136" t="str">
        <f t="shared" si="146"/>
        <v/>
      </c>
      <c r="BR238" s="136" t="str">
        <f t="shared" si="147"/>
        <v/>
      </c>
      <c r="BS238" s="136" t="str">
        <f t="shared" si="148"/>
        <v/>
      </c>
      <c r="BT238" s="136" t="str">
        <f t="shared" si="149"/>
        <v/>
      </c>
      <c r="BU238" s="136" t="str">
        <f t="shared" si="150"/>
        <v/>
      </c>
      <c r="BV238" s="136" t="str">
        <f t="shared" si="151"/>
        <v/>
      </c>
      <c r="BW238" s="136" t="str">
        <f t="shared" si="152"/>
        <v/>
      </c>
      <c r="BX238" s="136" t="str">
        <f t="shared" si="153"/>
        <v/>
      </c>
      <c r="BY238" s="136" t="str">
        <f t="shared" si="154"/>
        <v/>
      </c>
      <c r="BZ238" s="136" t="str">
        <f t="shared" si="155"/>
        <v/>
      </c>
      <c r="CA238" s="137" t="str">
        <f t="shared" si="156"/>
        <v/>
      </c>
      <c r="CB238" s="135" t="str">
        <f t="shared" si="157"/>
        <v/>
      </c>
      <c r="CC238" s="136" t="str">
        <f t="shared" si="158"/>
        <v/>
      </c>
      <c r="CD238" s="136" t="str">
        <f t="shared" si="159"/>
        <v/>
      </c>
      <c r="CE238" s="136" t="str">
        <f t="shared" si="160"/>
        <v/>
      </c>
      <c r="CF238" s="136" t="str">
        <f t="shared" si="161"/>
        <v/>
      </c>
      <c r="CG238" s="136" t="str">
        <f t="shared" si="162"/>
        <v/>
      </c>
      <c r="CH238" s="136" t="str">
        <f t="shared" si="163"/>
        <v/>
      </c>
      <c r="CI238" s="136" t="str">
        <f t="shared" si="164"/>
        <v/>
      </c>
      <c r="CJ238" s="136" t="str">
        <f t="shared" si="165"/>
        <v/>
      </c>
      <c r="CK238" s="137" t="str">
        <f t="shared" si="166"/>
        <v/>
      </c>
      <c r="CL238" s="135" t="str">
        <f t="shared" si="167"/>
        <v/>
      </c>
      <c r="CM238" s="136" t="str">
        <f t="shared" si="168"/>
        <v/>
      </c>
      <c r="CN238" s="136" t="str">
        <f t="shared" si="169"/>
        <v/>
      </c>
      <c r="CO238" s="137" t="str">
        <f t="shared" si="170"/>
        <v/>
      </c>
      <c r="CP238" s="120"/>
      <c r="CQ238" s="120"/>
      <c r="CR238" s="120"/>
      <c r="CS238" s="120"/>
      <c r="CT238" s="120"/>
      <c r="CU238" s="120"/>
      <c r="CV238" s="120"/>
      <c r="CW238" s="120"/>
      <c r="CX238" s="120"/>
      <c r="CY238" s="120"/>
      <c r="CZ238" s="120"/>
      <c r="DA238" s="120"/>
      <c r="DB238" s="120"/>
    </row>
    <row r="239" spans="1:106" ht="17.399999999999999" thickTop="1" thickBot="1" x14ac:dyDescent="0.45">
      <c r="A239" s="7">
        <v>234</v>
      </c>
      <c r="B239" s="10"/>
      <c r="C239" s="11"/>
      <c r="D239" s="11"/>
      <c r="E239" s="11"/>
      <c r="F239" s="11"/>
      <c r="G239" s="11"/>
      <c r="H239" s="11"/>
      <c r="I239" s="11"/>
      <c r="J239" s="11"/>
      <c r="K239" s="11"/>
      <c r="L239" s="10"/>
      <c r="M239" s="10"/>
      <c r="N239" s="10"/>
      <c r="O239" s="209" t="str">
        <f xml:space="preserve"> IF(ISBLANK(L239),"",VLOOKUP(L239,ComboValue!$E$3:$I$15,5,FALSE))</f>
        <v/>
      </c>
      <c r="P239" s="10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35" t="str">
        <f xml:space="preserve"> IF(ISBLANK(C239),"",VLOOKUP(C239,ComboValue!$B$2:$C$11,2,FALSE) &amp; ",") &amp; IF(ISBLANK(D239),"",VLOOKUP(D239,ComboValue!$B$2:$C$11,2,FALSE) &amp; ",") &amp; IF(ISBLANK(E239),"",VLOOKUP(E239,ComboValue!$B$2:$C$11,2,FALSE) &amp; ",") &amp; IF(ISBLANK(F239),"",VLOOKUP(F239,ComboValue!$B$2:$C$11,2,FALSE) &amp; ",") &amp; IF(ISBLANK(G239),"",VLOOKUP(G239,ComboValue!$B$2:$C$11,2,FALSE) &amp; ",") &amp; IF(ISBLANK(H239),"",VLOOKUP(H239,ComboValue!$B$2:$C$11,2,FALSE) &amp; ",") &amp; IF(ISBLANK(I239),"",VLOOKUP(I239,ComboValue!$B$2:$C$11,2,FALSE) &amp; ",") &amp; IF(ISBLANK(J239),"",VLOOKUP(J239,ComboValue!$B$2:$C$11,2,FALSE) &amp; ",") &amp; IF(ISBLANK(K239),"",VLOOKUP(K239,ComboValue!$B$2:$C$11,2,FALSE) &amp; ",")</f>
        <v/>
      </c>
      <c r="AV239" s="136" t="str">
        <f t="shared" si="129"/>
        <v>Tous_Nl</v>
      </c>
      <c r="AW239" s="136" t="str">
        <f>IF(ISBLANK(L239),"",VLOOKUP(L239,ComboValue!$E$2:$G$15,3,FALSE))</f>
        <v/>
      </c>
      <c r="AX239" s="136" t="str">
        <f>IF(ISBLANK(M239),"",VLOOKUP(M239,ComboValue!$K$2:$L$5,2,FALSE))</f>
        <v/>
      </c>
      <c r="AY239" s="161" t="str">
        <f>IF(ISBLANK(Q239),"",VLOOKUP(Q239,ComboValue!$N$2:$O$68,2,FALSE) &amp; ",") &amp; IF(ISBLANK(R239),"",VLOOKUP(R239,ComboValue!$N$2:$O$68,2,FALSE) &amp; ",") &amp; IF(ISBLANK(S239),"",VLOOKUP(S239,ComboValue!$N$2:$O$68,2,FALSE) &amp; ",") &amp; IF(ISBLANK(T239),"",VLOOKUP(T239,ComboValue!$N$2:$O$68,2,FALSE) &amp; ",") &amp; IF(ISBLANK(U239),"",VLOOKUP(U239,ComboValue!$N$2:$O$68,2,FALSE) &amp; ",") &amp; IF(ISBLANK(V239),"",VLOOKUP(V239,ComboValue!$N$2:$O$68,2,FALSE) &amp; ",") &amp; IF(ISBLANK(W239),"",VLOOKUP(W239,ComboValue!$N$2:$O$68,2,FALSE) &amp; ",") &amp; IF(ISBLANK(X239),"",VLOOKUP(X239,ComboValue!$N$2:$O$68,2,FALSE) &amp; ",") &amp; IF(ISBLANK(Y239),"",VLOOKUP(Y239,ComboValue!$N$2:$O$68,2,FALSE) &amp; ",") &amp; IF(ISBLANK(Z239),"",VLOOKUP(Z239,ComboValue!$N$2:$O$68,2,FALSE) &amp; ",") &amp; IF(ISBLANK(AA239),"",VLOOKUP(AA239,ComboValue!$N$2:$O$68,2,FALSE) &amp; ",") &amp; IF(ISBLANK(AB239),"",VLOOKUP(AB239,ComboValue!$N$2:$O$68,2,FALSE) &amp; ",") &amp; IF(ISBLANK(AC239),"",VLOOKUP(AC239,ComboValue!$N$2:$O$68,2,FALSE) &amp; ",") &amp; IF(ISBLANK(AD239),"",VLOOKUP(AD239,ComboValue!$N$2:$O$68,2,FALSE) &amp; ",") &amp; IF(ISBLANK(AE239),"",VLOOKUP(AE239,ComboValue!$N$2:$O$68,2,FALSE) &amp; ",") &amp; IF(ISBLANK(AF239),"",VLOOKUP(AF239,ComboValue!$N$2:$O$68,2,FALSE) &amp; ",") &amp; IF(ISBLANK(AG239),"",VLOOKUP(AG239,ComboValue!$N$2:$O$68,2,FALSE) &amp; ",") &amp; IF(ISBLANK(AH239),"",VLOOKUP(AH239,ComboValue!$N$2:$O$68,2,FALSE) &amp; ",") &amp; IF(ISBLANK(AI239),"",VLOOKUP(AI239,ComboValue!$N$2:$O$68,2,FALSE) &amp; ",") &amp; IF(ISBLANK(AJ239),"",VLOOKUP(AJ239,ComboValue!$N$2:$O$68,2,FALSE) &amp; ",") &amp; IF(ISBLANK(AK239),"",VLOOKUP(AK239,ComboValue!$N$2:$O$68,2,FALSE) &amp; ",") &amp; IF(ISBLANK(AL239),"",VLOOKUP(AL239,ComboValue!$N$2:$O$68,2,FALSE) &amp; ",") &amp; IF(ISBLANK(AM239),"",VLOOKUP(AM239,ComboValue!$N$2:$O$68,2,FALSE) &amp; ",") &amp; IF(ISBLANK(AN239),"",VLOOKUP(AN239,ComboValue!$N$2:$O$68,2,FALSE) &amp; ",") &amp; IF(ISBLANK(AO239),"",VLOOKUP(AO239,ComboValue!$N$2:$O$68,2,FALSE) &amp; ",") &amp; IF(ISBLANK(AP239),"",VLOOKUP(AP239,ComboValue!$N$2:$O$68,2,FALSE) &amp; ",") &amp; IF(ISBLANK(AQ239),"",VLOOKUP(AQ239,ComboValue!$N$2:$O$68,2,FALSE) &amp; ",") &amp; IF(ISBLANK(AR239),"",VLOOKUP(AR239,ComboValue!$N$2:$O$68,2,FALSE) &amp; ",") &amp; IF(ISBLANK(AS239),"",VLOOKUP(AS239,ComboValue!$N$2:$O$68,2,FALSE) &amp; ",") &amp; IF(ISBLANK(AT239),"",VLOOKUP(AT239,ComboValue!$N$2:$O$68,2,FALSE) &amp; ",")</f>
        <v/>
      </c>
      <c r="AZ239" s="162" t="str">
        <f t="shared" si="130"/>
        <v/>
      </c>
      <c r="BA239" s="120"/>
      <c r="BB239" s="135" t="str">
        <f t="shared" si="131"/>
        <v/>
      </c>
      <c r="BC239" s="136" t="str">
        <f t="shared" si="132"/>
        <v/>
      </c>
      <c r="BD239" s="136" t="str">
        <f t="shared" si="133"/>
        <v/>
      </c>
      <c r="BE239" s="136" t="str">
        <f t="shared" si="134"/>
        <v/>
      </c>
      <c r="BF239" s="136" t="str">
        <f t="shared" si="135"/>
        <v/>
      </c>
      <c r="BG239" s="136" t="str">
        <f t="shared" si="136"/>
        <v/>
      </c>
      <c r="BH239" s="136" t="str">
        <f t="shared" si="137"/>
        <v/>
      </c>
      <c r="BI239" s="136" t="str">
        <f t="shared" si="138"/>
        <v/>
      </c>
      <c r="BJ239" s="136" t="str">
        <f t="shared" si="139"/>
        <v/>
      </c>
      <c r="BK239" s="136" t="str">
        <f t="shared" si="140"/>
        <v/>
      </c>
      <c r="BL239" s="136" t="str">
        <f t="shared" si="141"/>
        <v/>
      </c>
      <c r="BM239" s="136" t="str">
        <f t="shared" si="142"/>
        <v/>
      </c>
      <c r="BN239" s="136" t="str">
        <f t="shared" si="143"/>
        <v/>
      </c>
      <c r="BO239" s="136" t="str">
        <f t="shared" si="144"/>
        <v/>
      </c>
      <c r="BP239" s="136" t="str">
        <f t="shared" si="145"/>
        <v/>
      </c>
      <c r="BQ239" s="136" t="str">
        <f t="shared" si="146"/>
        <v/>
      </c>
      <c r="BR239" s="136" t="str">
        <f t="shared" si="147"/>
        <v/>
      </c>
      <c r="BS239" s="136" t="str">
        <f t="shared" si="148"/>
        <v/>
      </c>
      <c r="BT239" s="136" t="str">
        <f t="shared" si="149"/>
        <v/>
      </c>
      <c r="BU239" s="136" t="str">
        <f t="shared" si="150"/>
        <v/>
      </c>
      <c r="BV239" s="136" t="str">
        <f t="shared" si="151"/>
        <v/>
      </c>
      <c r="BW239" s="136" t="str">
        <f t="shared" si="152"/>
        <v/>
      </c>
      <c r="BX239" s="136" t="str">
        <f t="shared" si="153"/>
        <v/>
      </c>
      <c r="BY239" s="136" t="str">
        <f t="shared" si="154"/>
        <v/>
      </c>
      <c r="BZ239" s="136" t="str">
        <f t="shared" si="155"/>
        <v/>
      </c>
      <c r="CA239" s="137" t="str">
        <f t="shared" si="156"/>
        <v/>
      </c>
      <c r="CB239" s="135" t="str">
        <f t="shared" si="157"/>
        <v/>
      </c>
      <c r="CC239" s="136" t="str">
        <f t="shared" si="158"/>
        <v/>
      </c>
      <c r="CD239" s="136" t="str">
        <f t="shared" si="159"/>
        <v/>
      </c>
      <c r="CE239" s="136" t="str">
        <f t="shared" si="160"/>
        <v/>
      </c>
      <c r="CF239" s="136" t="str">
        <f t="shared" si="161"/>
        <v/>
      </c>
      <c r="CG239" s="136" t="str">
        <f t="shared" si="162"/>
        <v/>
      </c>
      <c r="CH239" s="136" t="str">
        <f t="shared" si="163"/>
        <v/>
      </c>
      <c r="CI239" s="136" t="str">
        <f t="shared" si="164"/>
        <v/>
      </c>
      <c r="CJ239" s="136" t="str">
        <f t="shared" si="165"/>
        <v/>
      </c>
      <c r="CK239" s="137" t="str">
        <f t="shared" si="166"/>
        <v/>
      </c>
      <c r="CL239" s="135" t="str">
        <f t="shared" si="167"/>
        <v/>
      </c>
      <c r="CM239" s="136" t="str">
        <f t="shared" si="168"/>
        <v/>
      </c>
      <c r="CN239" s="136" t="str">
        <f t="shared" si="169"/>
        <v/>
      </c>
      <c r="CO239" s="137" t="str">
        <f t="shared" si="170"/>
        <v/>
      </c>
      <c r="CP239" s="120"/>
      <c r="CQ239" s="120"/>
      <c r="CR239" s="120"/>
      <c r="CS239" s="120"/>
      <c r="CT239" s="120"/>
      <c r="CU239" s="120"/>
      <c r="CV239" s="120"/>
      <c r="CW239" s="120"/>
      <c r="CX239" s="120"/>
      <c r="CY239" s="120"/>
      <c r="CZ239" s="120"/>
      <c r="DA239" s="120"/>
      <c r="DB239" s="120"/>
    </row>
    <row r="240" spans="1:106" ht="17.399999999999999" thickTop="1" thickBot="1" x14ac:dyDescent="0.45">
      <c r="A240" s="7">
        <v>235</v>
      </c>
      <c r="B240" s="10"/>
      <c r="C240" s="11"/>
      <c r="D240" s="11"/>
      <c r="E240" s="11"/>
      <c r="F240" s="11"/>
      <c r="G240" s="11"/>
      <c r="H240" s="11"/>
      <c r="I240" s="11"/>
      <c r="J240" s="11"/>
      <c r="K240" s="11"/>
      <c r="L240" s="10"/>
      <c r="M240" s="10"/>
      <c r="N240" s="10"/>
      <c r="O240" s="209" t="str">
        <f xml:space="preserve"> IF(ISBLANK(L240),"",VLOOKUP(L240,ComboValue!$E$3:$I$15,5,FALSE))</f>
        <v/>
      </c>
      <c r="P240" s="10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35" t="str">
        <f xml:space="preserve"> IF(ISBLANK(C240),"",VLOOKUP(C240,ComboValue!$B$2:$C$11,2,FALSE) &amp; ",") &amp; IF(ISBLANK(D240),"",VLOOKUP(D240,ComboValue!$B$2:$C$11,2,FALSE) &amp; ",") &amp; IF(ISBLANK(E240),"",VLOOKUP(E240,ComboValue!$B$2:$C$11,2,FALSE) &amp; ",") &amp; IF(ISBLANK(F240),"",VLOOKUP(F240,ComboValue!$B$2:$C$11,2,FALSE) &amp; ",") &amp; IF(ISBLANK(G240),"",VLOOKUP(G240,ComboValue!$B$2:$C$11,2,FALSE) &amp; ",") &amp; IF(ISBLANK(H240),"",VLOOKUP(H240,ComboValue!$B$2:$C$11,2,FALSE) &amp; ",") &amp; IF(ISBLANK(I240),"",VLOOKUP(I240,ComboValue!$B$2:$C$11,2,FALSE) &amp; ",") &amp; IF(ISBLANK(J240),"",VLOOKUP(J240,ComboValue!$B$2:$C$11,2,FALSE) &amp; ",") &amp; IF(ISBLANK(K240),"",VLOOKUP(K240,ComboValue!$B$2:$C$11,2,FALSE) &amp; ",")</f>
        <v/>
      </c>
      <c r="AV240" s="136" t="str">
        <f t="shared" si="129"/>
        <v>Tous_Nl</v>
      </c>
      <c r="AW240" s="136" t="str">
        <f>IF(ISBLANK(L240),"",VLOOKUP(L240,ComboValue!$E$2:$G$15,3,FALSE))</f>
        <v/>
      </c>
      <c r="AX240" s="136" t="str">
        <f>IF(ISBLANK(M240),"",VLOOKUP(M240,ComboValue!$K$2:$L$5,2,FALSE))</f>
        <v/>
      </c>
      <c r="AY240" s="161" t="str">
        <f>IF(ISBLANK(Q240),"",VLOOKUP(Q240,ComboValue!$N$2:$O$68,2,FALSE) &amp; ",") &amp; IF(ISBLANK(R240),"",VLOOKUP(R240,ComboValue!$N$2:$O$68,2,FALSE) &amp; ",") &amp; IF(ISBLANK(S240),"",VLOOKUP(S240,ComboValue!$N$2:$O$68,2,FALSE) &amp; ",") &amp; IF(ISBLANK(T240),"",VLOOKUP(T240,ComboValue!$N$2:$O$68,2,FALSE) &amp; ",") &amp; IF(ISBLANK(U240),"",VLOOKUP(U240,ComboValue!$N$2:$O$68,2,FALSE) &amp; ",") &amp; IF(ISBLANK(V240),"",VLOOKUP(V240,ComboValue!$N$2:$O$68,2,FALSE) &amp; ",") &amp; IF(ISBLANK(W240),"",VLOOKUP(W240,ComboValue!$N$2:$O$68,2,FALSE) &amp; ",") &amp; IF(ISBLANK(X240),"",VLOOKUP(X240,ComboValue!$N$2:$O$68,2,FALSE) &amp; ",") &amp; IF(ISBLANK(Y240),"",VLOOKUP(Y240,ComboValue!$N$2:$O$68,2,FALSE) &amp; ",") &amp; IF(ISBLANK(Z240),"",VLOOKUP(Z240,ComboValue!$N$2:$O$68,2,FALSE) &amp; ",") &amp; IF(ISBLANK(AA240),"",VLOOKUP(AA240,ComboValue!$N$2:$O$68,2,FALSE) &amp; ",") &amp; IF(ISBLANK(AB240),"",VLOOKUP(AB240,ComboValue!$N$2:$O$68,2,FALSE) &amp; ",") &amp; IF(ISBLANK(AC240),"",VLOOKUP(AC240,ComboValue!$N$2:$O$68,2,FALSE) &amp; ",") &amp; IF(ISBLANK(AD240),"",VLOOKUP(AD240,ComboValue!$N$2:$O$68,2,FALSE) &amp; ",") &amp; IF(ISBLANK(AE240),"",VLOOKUP(AE240,ComboValue!$N$2:$O$68,2,FALSE) &amp; ",") &amp; IF(ISBLANK(AF240),"",VLOOKUP(AF240,ComboValue!$N$2:$O$68,2,FALSE) &amp; ",") &amp; IF(ISBLANK(AG240),"",VLOOKUP(AG240,ComboValue!$N$2:$O$68,2,FALSE) &amp; ",") &amp; IF(ISBLANK(AH240),"",VLOOKUP(AH240,ComboValue!$N$2:$O$68,2,FALSE) &amp; ",") &amp; IF(ISBLANK(AI240),"",VLOOKUP(AI240,ComboValue!$N$2:$O$68,2,FALSE) &amp; ",") &amp; IF(ISBLANK(AJ240),"",VLOOKUP(AJ240,ComboValue!$N$2:$O$68,2,FALSE) &amp; ",") &amp; IF(ISBLANK(AK240),"",VLOOKUP(AK240,ComboValue!$N$2:$O$68,2,FALSE) &amp; ",") &amp; IF(ISBLANK(AL240),"",VLOOKUP(AL240,ComboValue!$N$2:$O$68,2,FALSE) &amp; ",") &amp; IF(ISBLANK(AM240),"",VLOOKUP(AM240,ComboValue!$N$2:$O$68,2,FALSE) &amp; ",") &amp; IF(ISBLANK(AN240),"",VLOOKUP(AN240,ComboValue!$N$2:$O$68,2,FALSE) &amp; ",") &amp; IF(ISBLANK(AO240),"",VLOOKUP(AO240,ComboValue!$N$2:$O$68,2,FALSE) &amp; ",") &amp; IF(ISBLANK(AP240),"",VLOOKUP(AP240,ComboValue!$N$2:$O$68,2,FALSE) &amp; ",") &amp; IF(ISBLANK(AQ240),"",VLOOKUP(AQ240,ComboValue!$N$2:$O$68,2,FALSE) &amp; ",") &amp; IF(ISBLANK(AR240),"",VLOOKUP(AR240,ComboValue!$N$2:$O$68,2,FALSE) &amp; ",") &amp; IF(ISBLANK(AS240),"",VLOOKUP(AS240,ComboValue!$N$2:$O$68,2,FALSE) &amp; ",") &amp; IF(ISBLANK(AT240),"",VLOOKUP(AT240,ComboValue!$N$2:$O$68,2,FALSE) &amp; ",")</f>
        <v/>
      </c>
      <c r="AZ240" s="162" t="str">
        <f t="shared" si="130"/>
        <v/>
      </c>
      <c r="BA240" s="120"/>
      <c r="BB240" s="135" t="str">
        <f t="shared" si="131"/>
        <v/>
      </c>
      <c r="BC240" s="136" t="str">
        <f t="shared" si="132"/>
        <v/>
      </c>
      <c r="BD240" s="136" t="str">
        <f t="shared" si="133"/>
        <v/>
      </c>
      <c r="BE240" s="136" t="str">
        <f t="shared" si="134"/>
        <v/>
      </c>
      <c r="BF240" s="136" t="str">
        <f t="shared" si="135"/>
        <v/>
      </c>
      <c r="BG240" s="136" t="str">
        <f t="shared" si="136"/>
        <v/>
      </c>
      <c r="BH240" s="136" t="str">
        <f t="shared" si="137"/>
        <v/>
      </c>
      <c r="BI240" s="136" t="str">
        <f t="shared" si="138"/>
        <v/>
      </c>
      <c r="BJ240" s="136" t="str">
        <f t="shared" si="139"/>
        <v/>
      </c>
      <c r="BK240" s="136" t="str">
        <f t="shared" si="140"/>
        <v/>
      </c>
      <c r="BL240" s="136" t="str">
        <f t="shared" si="141"/>
        <v/>
      </c>
      <c r="BM240" s="136" t="str">
        <f t="shared" si="142"/>
        <v/>
      </c>
      <c r="BN240" s="136" t="str">
        <f t="shared" si="143"/>
        <v/>
      </c>
      <c r="BO240" s="136" t="str">
        <f t="shared" si="144"/>
        <v/>
      </c>
      <c r="BP240" s="136" t="str">
        <f t="shared" si="145"/>
        <v/>
      </c>
      <c r="BQ240" s="136" t="str">
        <f t="shared" si="146"/>
        <v/>
      </c>
      <c r="BR240" s="136" t="str">
        <f t="shared" si="147"/>
        <v/>
      </c>
      <c r="BS240" s="136" t="str">
        <f t="shared" si="148"/>
        <v/>
      </c>
      <c r="BT240" s="136" t="str">
        <f t="shared" si="149"/>
        <v/>
      </c>
      <c r="BU240" s="136" t="str">
        <f t="shared" si="150"/>
        <v/>
      </c>
      <c r="BV240" s="136" t="str">
        <f t="shared" si="151"/>
        <v/>
      </c>
      <c r="BW240" s="136" t="str">
        <f t="shared" si="152"/>
        <v/>
      </c>
      <c r="BX240" s="136" t="str">
        <f t="shared" si="153"/>
        <v/>
      </c>
      <c r="BY240" s="136" t="str">
        <f t="shared" si="154"/>
        <v/>
      </c>
      <c r="BZ240" s="136" t="str">
        <f t="shared" si="155"/>
        <v/>
      </c>
      <c r="CA240" s="137" t="str">
        <f t="shared" si="156"/>
        <v/>
      </c>
      <c r="CB240" s="135" t="str">
        <f t="shared" si="157"/>
        <v/>
      </c>
      <c r="CC240" s="136" t="str">
        <f t="shared" si="158"/>
        <v/>
      </c>
      <c r="CD240" s="136" t="str">
        <f t="shared" si="159"/>
        <v/>
      </c>
      <c r="CE240" s="136" t="str">
        <f t="shared" si="160"/>
        <v/>
      </c>
      <c r="CF240" s="136" t="str">
        <f t="shared" si="161"/>
        <v/>
      </c>
      <c r="CG240" s="136" t="str">
        <f t="shared" si="162"/>
        <v/>
      </c>
      <c r="CH240" s="136" t="str">
        <f t="shared" si="163"/>
        <v/>
      </c>
      <c r="CI240" s="136" t="str">
        <f t="shared" si="164"/>
        <v/>
      </c>
      <c r="CJ240" s="136" t="str">
        <f t="shared" si="165"/>
        <v/>
      </c>
      <c r="CK240" s="137" t="str">
        <f t="shared" si="166"/>
        <v/>
      </c>
      <c r="CL240" s="135" t="str">
        <f t="shared" si="167"/>
        <v/>
      </c>
      <c r="CM240" s="136" t="str">
        <f t="shared" si="168"/>
        <v/>
      </c>
      <c r="CN240" s="136" t="str">
        <f t="shared" si="169"/>
        <v/>
      </c>
      <c r="CO240" s="137" t="str">
        <f t="shared" si="170"/>
        <v/>
      </c>
      <c r="CP240" s="120"/>
      <c r="CQ240" s="120"/>
      <c r="CR240" s="120"/>
      <c r="CS240" s="120"/>
      <c r="CT240" s="120"/>
      <c r="CU240" s="120"/>
      <c r="CV240" s="120"/>
      <c r="CW240" s="120"/>
      <c r="CX240" s="120"/>
      <c r="CY240" s="120"/>
      <c r="CZ240" s="120"/>
      <c r="DA240" s="120"/>
      <c r="DB240" s="120"/>
    </row>
    <row r="241" spans="1:106" ht="17.399999999999999" thickTop="1" thickBot="1" x14ac:dyDescent="0.45">
      <c r="A241" s="7">
        <v>236</v>
      </c>
      <c r="B241" s="10"/>
      <c r="C241" s="11"/>
      <c r="D241" s="11"/>
      <c r="E241" s="11"/>
      <c r="F241" s="11"/>
      <c r="G241" s="11"/>
      <c r="H241" s="11"/>
      <c r="I241" s="11"/>
      <c r="J241" s="11"/>
      <c r="K241" s="11"/>
      <c r="L241" s="10"/>
      <c r="M241" s="10"/>
      <c r="N241" s="10"/>
      <c r="O241" s="209" t="str">
        <f xml:space="preserve"> IF(ISBLANK(L241),"",VLOOKUP(L241,ComboValue!$E$3:$I$15,5,FALSE))</f>
        <v/>
      </c>
      <c r="P241" s="10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35" t="str">
        <f xml:space="preserve"> IF(ISBLANK(C241),"",VLOOKUP(C241,ComboValue!$B$2:$C$11,2,FALSE) &amp; ",") &amp; IF(ISBLANK(D241),"",VLOOKUP(D241,ComboValue!$B$2:$C$11,2,FALSE) &amp; ",") &amp; IF(ISBLANK(E241),"",VLOOKUP(E241,ComboValue!$B$2:$C$11,2,FALSE) &amp; ",") &amp; IF(ISBLANK(F241),"",VLOOKUP(F241,ComboValue!$B$2:$C$11,2,FALSE) &amp; ",") &amp; IF(ISBLANK(G241),"",VLOOKUP(G241,ComboValue!$B$2:$C$11,2,FALSE) &amp; ",") &amp; IF(ISBLANK(H241),"",VLOOKUP(H241,ComboValue!$B$2:$C$11,2,FALSE) &amp; ",") &amp; IF(ISBLANK(I241),"",VLOOKUP(I241,ComboValue!$B$2:$C$11,2,FALSE) &amp; ",") &amp; IF(ISBLANK(J241),"",VLOOKUP(J241,ComboValue!$B$2:$C$11,2,FALSE) &amp; ",") &amp; IF(ISBLANK(K241),"",VLOOKUP(K241,ComboValue!$B$2:$C$11,2,FALSE) &amp; ",")</f>
        <v/>
      </c>
      <c r="AV241" s="136" t="str">
        <f t="shared" si="129"/>
        <v>Tous_Nl</v>
      </c>
      <c r="AW241" s="136" t="str">
        <f>IF(ISBLANK(L241),"",VLOOKUP(L241,ComboValue!$E$2:$G$15,3,FALSE))</f>
        <v/>
      </c>
      <c r="AX241" s="136" t="str">
        <f>IF(ISBLANK(M241),"",VLOOKUP(M241,ComboValue!$K$2:$L$5,2,FALSE))</f>
        <v/>
      </c>
      <c r="AY241" s="161" t="str">
        <f>IF(ISBLANK(Q241),"",VLOOKUP(Q241,ComboValue!$N$2:$O$68,2,FALSE) &amp; ",") &amp; IF(ISBLANK(R241),"",VLOOKUP(R241,ComboValue!$N$2:$O$68,2,FALSE) &amp; ",") &amp; IF(ISBLANK(S241),"",VLOOKUP(S241,ComboValue!$N$2:$O$68,2,FALSE) &amp; ",") &amp; IF(ISBLANK(T241),"",VLOOKUP(T241,ComboValue!$N$2:$O$68,2,FALSE) &amp; ",") &amp; IF(ISBLANK(U241),"",VLOOKUP(U241,ComboValue!$N$2:$O$68,2,FALSE) &amp; ",") &amp; IF(ISBLANK(V241),"",VLOOKUP(V241,ComboValue!$N$2:$O$68,2,FALSE) &amp; ",") &amp; IF(ISBLANK(W241),"",VLOOKUP(W241,ComboValue!$N$2:$O$68,2,FALSE) &amp; ",") &amp; IF(ISBLANK(X241),"",VLOOKUP(X241,ComboValue!$N$2:$O$68,2,FALSE) &amp; ",") &amp; IF(ISBLANK(Y241),"",VLOOKUP(Y241,ComboValue!$N$2:$O$68,2,FALSE) &amp; ",") &amp; IF(ISBLANK(Z241),"",VLOOKUP(Z241,ComboValue!$N$2:$O$68,2,FALSE) &amp; ",") &amp; IF(ISBLANK(AA241),"",VLOOKUP(AA241,ComboValue!$N$2:$O$68,2,FALSE) &amp; ",") &amp; IF(ISBLANK(AB241),"",VLOOKUP(AB241,ComboValue!$N$2:$O$68,2,FALSE) &amp; ",") &amp; IF(ISBLANK(AC241),"",VLOOKUP(AC241,ComboValue!$N$2:$O$68,2,FALSE) &amp; ",") &amp; IF(ISBLANK(AD241),"",VLOOKUP(AD241,ComboValue!$N$2:$O$68,2,FALSE) &amp; ",") &amp; IF(ISBLANK(AE241),"",VLOOKUP(AE241,ComboValue!$N$2:$O$68,2,FALSE) &amp; ",") &amp; IF(ISBLANK(AF241),"",VLOOKUP(AF241,ComboValue!$N$2:$O$68,2,FALSE) &amp; ",") &amp; IF(ISBLANK(AG241),"",VLOOKUP(AG241,ComboValue!$N$2:$O$68,2,FALSE) &amp; ",") &amp; IF(ISBLANK(AH241),"",VLOOKUP(AH241,ComboValue!$N$2:$O$68,2,FALSE) &amp; ",") &amp; IF(ISBLANK(AI241),"",VLOOKUP(AI241,ComboValue!$N$2:$O$68,2,FALSE) &amp; ",") &amp; IF(ISBLANK(AJ241),"",VLOOKUP(AJ241,ComboValue!$N$2:$O$68,2,FALSE) &amp; ",") &amp; IF(ISBLANK(AK241),"",VLOOKUP(AK241,ComboValue!$N$2:$O$68,2,FALSE) &amp; ",") &amp; IF(ISBLANK(AL241),"",VLOOKUP(AL241,ComboValue!$N$2:$O$68,2,FALSE) &amp; ",") &amp; IF(ISBLANK(AM241),"",VLOOKUP(AM241,ComboValue!$N$2:$O$68,2,FALSE) &amp; ",") &amp; IF(ISBLANK(AN241),"",VLOOKUP(AN241,ComboValue!$N$2:$O$68,2,FALSE) &amp; ",") &amp; IF(ISBLANK(AO241),"",VLOOKUP(AO241,ComboValue!$N$2:$O$68,2,FALSE) &amp; ",") &amp; IF(ISBLANK(AP241),"",VLOOKUP(AP241,ComboValue!$N$2:$O$68,2,FALSE) &amp; ",") &amp; IF(ISBLANK(AQ241),"",VLOOKUP(AQ241,ComboValue!$N$2:$O$68,2,FALSE) &amp; ",") &amp; IF(ISBLANK(AR241),"",VLOOKUP(AR241,ComboValue!$N$2:$O$68,2,FALSE) &amp; ",") &amp; IF(ISBLANK(AS241),"",VLOOKUP(AS241,ComboValue!$N$2:$O$68,2,FALSE) &amp; ",") &amp; IF(ISBLANK(AT241),"",VLOOKUP(AT241,ComboValue!$N$2:$O$68,2,FALSE) &amp; ",")</f>
        <v/>
      </c>
      <c r="AZ241" s="162" t="str">
        <f t="shared" si="130"/>
        <v/>
      </c>
      <c r="BA241" s="120"/>
      <c r="BB241" s="135" t="str">
        <f t="shared" si="131"/>
        <v/>
      </c>
      <c r="BC241" s="136" t="str">
        <f t="shared" si="132"/>
        <v/>
      </c>
      <c r="BD241" s="136" t="str">
        <f t="shared" si="133"/>
        <v/>
      </c>
      <c r="BE241" s="136" t="str">
        <f t="shared" si="134"/>
        <v/>
      </c>
      <c r="BF241" s="136" t="str">
        <f t="shared" si="135"/>
        <v/>
      </c>
      <c r="BG241" s="136" t="str">
        <f t="shared" si="136"/>
        <v/>
      </c>
      <c r="BH241" s="136" t="str">
        <f t="shared" si="137"/>
        <v/>
      </c>
      <c r="BI241" s="136" t="str">
        <f t="shared" si="138"/>
        <v/>
      </c>
      <c r="BJ241" s="136" t="str">
        <f t="shared" si="139"/>
        <v/>
      </c>
      <c r="BK241" s="136" t="str">
        <f t="shared" si="140"/>
        <v/>
      </c>
      <c r="BL241" s="136" t="str">
        <f t="shared" si="141"/>
        <v/>
      </c>
      <c r="BM241" s="136" t="str">
        <f t="shared" si="142"/>
        <v/>
      </c>
      <c r="BN241" s="136" t="str">
        <f t="shared" si="143"/>
        <v/>
      </c>
      <c r="BO241" s="136" t="str">
        <f t="shared" si="144"/>
        <v/>
      </c>
      <c r="BP241" s="136" t="str">
        <f t="shared" si="145"/>
        <v/>
      </c>
      <c r="BQ241" s="136" t="str">
        <f t="shared" si="146"/>
        <v/>
      </c>
      <c r="BR241" s="136" t="str">
        <f t="shared" si="147"/>
        <v/>
      </c>
      <c r="BS241" s="136" t="str">
        <f t="shared" si="148"/>
        <v/>
      </c>
      <c r="BT241" s="136" t="str">
        <f t="shared" si="149"/>
        <v/>
      </c>
      <c r="BU241" s="136" t="str">
        <f t="shared" si="150"/>
        <v/>
      </c>
      <c r="BV241" s="136" t="str">
        <f t="shared" si="151"/>
        <v/>
      </c>
      <c r="BW241" s="136" t="str">
        <f t="shared" si="152"/>
        <v/>
      </c>
      <c r="BX241" s="136" t="str">
        <f t="shared" si="153"/>
        <v/>
      </c>
      <c r="BY241" s="136" t="str">
        <f t="shared" si="154"/>
        <v/>
      </c>
      <c r="BZ241" s="136" t="str">
        <f t="shared" si="155"/>
        <v/>
      </c>
      <c r="CA241" s="137" t="str">
        <f t="shared" si="156"/>
        <v/>
      </c>
      <c r="CB241" s="135" t="str">
        <f t="shared" si="157"/>
        <v/>
      </c>
      <c r="CC241" s="136" t="str">
        <f t="shared" si="158"/>
        <v/>
      </c>
      <c r="CD241" s="136" t="str">
        <f t="shared" si="159"/>
        <v/>
      </c>
      <c r="CE241" s="136" t="str">
        <f t="shared" si="160"/>
        <v/>
      </c>
      <c r="CF241" s="136" t="str">
        <f t="shared" si="161"/>
        <v/>
      </c>
      <c r="CG241" s="136" t="str">
        <f t="shared" si="162"/>
        <v/>
      </c>
      <c r="CH241" s="136" t="str">
        <f t="shared" si="163"/>
        <v/>
      </c>
      <c r="CI241" s="136" t="str">
        <f t="shared" si="164"/>
        <v/>
      </c>
      <c r="CJ241" s="136" t="str">
        <f t="shared" si="165"/>
        <v/>
      </c>
      <c r="CK241" s="137" t="str">
        <f t="shared" si="166"/>
        <v/>
      </c>
      <c r="CL241" s="135" t="str">
        <f t="shared" si="167"/>
        <v/>
      </c>
      <c r="CM241" s="136" t="str">
        <f t="shared" si="168"/>
        <v/>
      </c>
      <c r="CN241" s="136" t="str">
        <f t="shared" si="169"/>
        <v/>
      </c>
      <c r="CO241" s="137" t="str">
        <f t="shared" si="170"/>
        <v/>
      </c>
      <c r="CP241" s="120"/>
      <c r="CQ241" s="120"/>
      <c r="CR241" s="120"/>
      <c r="CS241" s="120"/>
      <c r="CT241" s="120"/>
      <c r="CU241" s="120"/>
      <c r="CV241" s="120"/>
      <c r="CW241" s="120"/>
      <c r="CX241" s="120"/>
      <c r="CY241" s="120"/>
      <c r="CZ241" s="120"/>
      <c r="DA241" s="120"/>
      <c r="DB241" s="120"/>
    </row>
    <row r="242" spans="1:106" ht="17.399999999999999" thickTop="1" thickBot="1" x14ac:dyDescent="0.45">
      <c r="A242" s="7">
        <v>237</v>
      </c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0"/>
      <c r="M242" s="10"/>
      <c r="N242" s="10"/>
      <c r="O242" s="209" t="str">
        <f xml:space="preserve"> IF(ISBLANK(L242),"",VLOOKUP(L242,ComboValue!$E$3:$I$15,5,FALSE))</f>
        <v/>
      </c>
      <c r="P242" s="10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35" t="str">
        <f xml:space="preserve"> IF(ISBLANK(C242),"",VLOOKUP(C242,ComboValue!$B$2:$C$11,2,FALSE) &amp; ",") &amp; IF(ISBLANK(D242),"",VLOOKUP(D242,ComboValue!$B$2:$C$11,2,FALSE) &amp; ",") &amp; IF(ISBLANK(E242),"",VLOOKUP(E242,ComboValue!$B$2:$C$11,2,FALSE) &amp; ",") &amp; IF(ISBLANK(F242),"",VLOOKUP(F242,ComboValue!$B$2:$C$11,2,FALSE) &amp; ",") &amp; IF(ISBLANK(G242),"",VLOOKUP(G242,ComboValue!$B$2:$C$11,2,FALSE) &amp; ",") &amp; IF(ISBLANK(H242),"",VLOOKUP(H242,ComboValue!$B$2:$C$11,2,FALSE) &amp; ",") &amp; IF(ISBLANK(I242),"",VLOOKUP(I242,ComboValue!$B$2:$C$11,2,FALSE) &amp; ",") &amp; IF(ISBLANK(J242),"",VLOOKUP(J242,ComboValue!$B$2:$C$11,2,FALSE) &amp; ",") &amp; IF(ISBLANK(K242),"",VLOOKUP(K242,ComboValue!$B$2:$C$11,2,FALSE) &amp; ",")</f>
        <v/>
      </c>
      <c r="AV242" s="136" t="str">
        <f t="shared" si="129"/>
        <v>Tous_Nl</v>
      </c>
      <c r="AW242" s="136" t="str">
        <f>IF(ISBLANK(L242),"",VLOOKUP(L242,ComboValue!$E$2:$G$15,3,FALSE))</f>
        <v/>
      </c>
      <c r="AX242" s="136" t="str">
        <f>IF(ISBLANK(M242),"",VLOOKUP(M242,ComboValue!$K$2:$L$5,2,FALSE))</f>
        <v/>
      </c>
      <c r="AY242" s="161" t="str">
        <f>IF(ISBLANK(Q242),"",VLOOKUP(Q242,ComboValue!$N$2:$O$68,2,FALSE) &amp; ",") &amp; IF(ISBLANK(R242),"",VLOOKUP(R242,ComboValue!$N$2:$O$68,2,FALSE) &amp; ",") &amp; IF(ISBLANK(S242),"",VLOOKUP(S242,ComboValue!$N$2:$O$68,2,FALSE) &amp; ",") &amp; IF(ISBLANK(T242),"",VLOOKUP(T242,ComboValue!$N$2:$O$68,2,FALSE) &amp; ",") &amp; IF(ISBLANK(U242),"",VLOOKUP(U242,ComboValue!$N$2:$O$68,2,FALSE) &amp; ",") &amp; IF(ISBLANK(V242),"",VLOOKUP(V242,ComboValue!$N$2:$O$68,2,FALSE) &amp; ",") &amp; IF(ISBLANK(W242),"",VLOOKUP(W242,ComboValue!$N$2:$O$68,2,FALSE) &amp; ",") &amp; IF(ISBLANK(X242),"",VLOOKUP(X242,ComboValue!$N$2:$O$68,2,FALSE) &amp; ",") &amp; IF(ISBLANK(Y242),"",VLOOKUP(Y242,ComboValue!$N$2:$O$68,2,FALSE) &amp; ",") &amp; IF(ISBLANK(Z242),"",VLOOKUP(Z242,ComboValue!$N$2:$O$68,2,FALSE) &amp; ",") &amp; IF(ISBLANK(AA242),"",VLOOKUP(AA242,ComboValue!$N$2:$O$68,2,FALSE) &amp; ",") &amp; IF(ISBLANK(AB242),"",VLOOKUP(AB242,ComboValue!$N$2:$O$68,2,FALSE) &amp; ",") &amp; IF(ISBLANK(AC242),"",VLOOKUP(AC242,ComboValue!$N$2:$O$68,2,FALSE) &amp; ",") &amp; IF(ISBLANK(AD242),"",VLOOKUP(AD242,ComboValue!$N$2:$O$68,2,FALSE) &amp; ",") &amp; IF(ISBLANK(AE242),"",VLOOKUP(AE242,ComboValue!$N$2:$O$68,2,FALSE) &amp; ",") &amp; IF(ISBLANK(AF242),"",VLOOKUP(AF242,ComboValue!$N$2:$O$68,2,FALSE) &amp; ",") &amp; IF(ISBLANK(AG242),"",VLOOKUP(AG242,ComboValue!$N$2:$O$68,2,FALSE) &amp; ",") &amp; IF(ISBLANK(AH242),"",VLOOKUP(AH242,ComboValue!$N$2:$O$68,2,FALSE) &amp; ",") &amp; IF(ISBLANK(AI242),"",VLOOKUP(AI242,ComboValue!$N$2:$O$68,2,FALSE) &amp; ",") &amp; IF(ISBLANK(AJ242),"",VLOOKUP(AJ242,ComboValue!$N$2:$O$68,2,FALSE) &amp; ",") &amp; IF(ISBLANK(AK242),"",VLOOKUP(AK242,ComboValue!$N$2:$O$68,2,FALSE) &amp; ",") &amp; IF(ISBLANK(AL242),"",VLOOKUP(AL242,ComboValue!$N$2:$O$68,2,FALSE) &amp; ",") &amp; IF(ISBLANK(AM242),"",VLOOKUP(AM242,ComboValue!$N$2:$O$68,2,FALSE) &amp; ",") &amp; IF(ISBLANK(AN242),"",VLOOKUP(AN242,ComboValue!$N$2:$O$68,2,FALSE) &amp; ",") &amp; IF(ISBLANK(AO242),"",VLOOKUP(AO242,ComboValue!$N$2:$O$68,2,FALSE) &amp; ",") &amp; IF(ISBLANK(AP242),"",VLOOKUP(AP242,ComboValue!$N$2:$O$68,2,FALSE) &amp; ",") &amp; IF(ISBLANK(AQ242),"",VLOOKUP(AQ242,ComboValue!$N$2:$O$68,2,FALSE) &amp; ",") &amp; IF(ISBLANK(AR242),"",VLOOKUP(AR242,ComboValue!$N$2:$O$68,2,FALSE) &amp; ",") &amp; IF(ISBLANK(AS242),"",VLOOKUP(AS242,ComboValue!$N$2:$O$68,2,FALSE) &amp; ",") &amp; IF(ISBLANK(AT242),"",VLOOKUP(AT242,ComboValue!$N$2:$O$68,2,FALSE) &amp; ",")</f>
        <v/>
      </c>
      <c r="AZ242" s="162" t="str">
        <f t="shared" si="130"/>
        <v/>
      </c>
      <c r="BA242" s="120"/>
      <c r="BB242" s="135" t="str">
        <f t="shared" si="131"/>
        <v/>
      </c>
      <c r="BC242" s="136" t="str">
        <f t="shared" si="132"/>
        <v/>
      </c>
      <c r="BD242" s="136" t="str">
        <f t="shared" si="133"/>
        <v/>
      </c>
      <c r="BE242" s="136" t="str">
        <f t="shared" si="134"/>
        <v/>
      </c>
      <c r="BF242" s="136" t="str">
        <f t="shared" si="135"/>
        <v/>
      </c>
      <c r="BG242" s="136" t="str">
        <f t="shared" si="136"/>
        <v/>
      </c>
      <c r="BH242" s="136" t="str">
        <f t="shared" si="137"/>
        <v/>
      </c>
      <c r="BI242" s="136" t="str">
        <f t="shared" si="138"/>
        <v/>
      </c>
      <c r="BJ242" s="136" t="str">
        <f t="shared" si="139"/>
        <v/>
      </c>
      <c r="BK242" s="136" t="str">
        <f t="shared" si="140"/>
        <v/>
      </c>
      <c r="BL242" s="136" t="str">
        <f t="shared" si="141"/>
        <v/>
      </c>
      <c r="BM242" s="136" t="str">
        <f t="shared" si="142"/>
        <v/>
      </c>
      <c r="BN242" s="136" t="str">
        <f t="shared" si="143"/>
        <v/>
      </c>
      <c r="BO242" s="136" t="str">
        <f t="shared" si="144"/>
        <v/>
      </c>
      <c r="BP242" s="136" t="str">
        <f t="shared" si="145"/>
        <v/>
      </c>
      <c r="BQ242" s="136" t="str">
        <f t="shared" si="146"/>
        <v/>
      </c>
      <c r="BR242" s="136" t="str">
        <f t="shared" si="147"/>
        <v/>
      </c>
      <c r="BS242" s="136" t="str">
        <f t="shared" si="148"/>
        <v/>
      </c>
      <c r="BT242" s="136" t="str">
        <f t="shared" si="149"/>
        <v/>
      </c>
      <c r="BU242" s="136" t="str">
        <f t="shared" si="150"/>
        <v/>
      </c>
      <c r="BV242" s="136" t="str">
        <f t="shared" si="151"/>
        <v/>
      </c>
      <c r="BW242" s="136" t="str">
        <f t="shared" si="152"/>
        <v/>
      </c>
      <c r="BX242" s="136" t="str">
        <f t="shared" si="153"/>
        <v/>
      </c>
      <c r="BY242" s="136" t="str">
        <f t="shared" si="154"/>
        <v/>
      </c>
      <c r="BZ242" s="136" t="str">
        <f t="shared" si="155"/>
        <v/>
      </c>
      <c r="CA242" s="137" t="str">
        <f t="shared" si="156"/>
        <v/>
      </c>
      <c r="CB242" s="135" t="str">
        <f t="shared" si="157"/>
        <v/>
      </c>
      <c r="CC242" s="136" t="str">
        <f t="shared" si="158"/>
        <v/>
      </c>
      <c r="CD242" s="136" t="str">
        <f t="shared" si="159"/>
        <v/>
      </c>
      <c r="CE242" s="136" t="str">
        <f t="shared" si="160"/>
        <v/>
      </c>
      <c r="CF242" s="136" t="str">
        <f t="shared" si="161"/>
        <v/>
      </c>
      <c r="CG242" s="136" t="str">
        <f t="shared" si="162"/>
        <v/>
      </c>
      <c r="CH242" s="136" t="str">
        <f t="shared" si="163"/>
        <v/>
      </c>
      <c r="CI242" s="136" t="str">
        <f t="shared" si="164"/>
        <v/>
      </c>
      <c r="CJ242" s="136" t="str">
        <f t="shared" si="165"/>
        <v/>
      </c>
      <c r="CK242" s="137" t="str">
        <f t="shared" si="166"/>
        <v/>
      </c>
      <c r="CL242" s="135" t="str">
        <f t="shared" si="167"/>
        <v/>
      </c>
      <c r="CM242" s="136" t="str">
        <f t="shared" si="168"/>
        <v/>
      </c>
      <c r="CN242" s="136" t="str">
        <f t="shared" si="169"/>
        <v/>
      </c>
      <c r="CO242" s="137" t="str">
        <f t="shared" si="170"/>
        <v/>
      </c>
      <c r="CP242" s="120"/>
      <c r="CQ242" s="120"/>
      <c r="CR242" s="120"/>
      <c r="CS242" s="120"/>
      <c r="CT242" s="120"/>
      <c r="CU242" s="120"/>
      <c r="CV242" s="120"/>
      <c r="CW242" s="120"/>
      <c r="CX242" s="120"/>
      <c r="CY242" s="120"/>
      <c r="CZ242" s="120"/>
      <c r="DA242" s="120"/>
      <c r="DB242" s="120"/>
    </row>
    <row r="243" spans="1:106" ht="17.399999999999999" thickTop="1" thickBot="1" x14ac:dyDescent="0.45">
      <c r="A243" s="7">
        <v>238</v>
      </c>
      <c r="B243" s="10"/>
      <c r="C243" s="11"/>
      <c r="D243" s="11"/>
      <c r="E243" s="11"/>
      <c r="F243" s="11"/>
      <c r="G243" s="11"/>
      <c r="H243" s="11"/>
      <c r="I243" s="11"/>
      <c r="J243" s="11"/>
      <c r="K243" s="11"/>
      <c r="L243" s="10"/>
      <c r="M243" s="10"/>
      <c r="N243" s="10"/>
      <c r="O243" s="209" t="str">
        <f xml:space="preserve"> IF(ISBLANK(L243),"",VLOOKUP(L243,ComboValue!$E$3:$I$15,5,FALSE))</f>
        <v/>
      </c>
      <c r="P243" s="10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35" t="str">
        <f xml:space="preserve"> IF(ISBLANK(C243),"",VLOOKUP(C243,ComboValue!$B$2:$C$11,2,FALSE) &amp; ",") &amp; IF(ISBLANK(D243),"",VLOOKUP(D243,ComboValue!$B$2:$C$11,2,FALSE) &amp; ",") &amp; IF(ISBLANK(E243),"",VLOOKUP(E243,ComboValue!$B$2:$C$11,2,FALSE) &amp; ",") &amp; IF(ISBLANK(F243),"",VLOOKUP(F243,ComboValue!$B$2:$C$11,2,FALSE) &amp; ",") &amp; IF(ISBLANK(G243),"",VLOOKUP(G243,ComboValue!$B$2:$C$11,2,FALSE) &amp; ",") &amp; IF(ISBLANK(H243),"",VLOOKUP(H243,ComboValue!$B$2:$C$11,2,FALSE) &amp; ",") &amp; IF(ISBLANK(I243),"",VLOOKUP(I243,ComboValue!$B$2:$C$11,2,FALSE) &amp; ",") &amp; IF(ISBLANK(J243),"",VLOOKUP(J243,ComboValue!$B$2:$C$11,2,FALSE) &amp; ",") &amp; IF(ISBLANK(K243),"",VLOOKUP(K243,ComboValue!$B$2:$C$11,2,FALSE) &amp; ",")</f>
        <v/>
      </c>
      <c r="AV243" s="136" t="str">
        <f t="shared" si="129"/>
        <v>Tous_Nl</v>
      </c>
      <c r="AW243" s="136" t="str">
        <f>IF(ISBLANK(L243),"",VLOOKUP(L243,ComboValue!$E$2:$G$15,3,FALSE))</f>
        <v/>
      </c>
      <c r="AX243" s="136" t="str">
        <f>IF(ISBLANK(M243),"",VLOOKUP(M243,ComboValue!$K$2:$L$5,2,FALSE))</f>
        <v/>
      </c>
      <c r="AY243" s="161" t="str">
        <f>IF(ISBLANK(Q243),"",VLOOKUP(Q243,ComboValue!$N$2:$O$68,2,FALSE) &amp; ",") &amp; IF(ISBLANK(R243),"",VLOOKUP(R243,ComboValue!$N$2:$O$68,2,FALSE) &amp; ",") &amp; IF(ISBLANK(S243),"",VLOOKUP(S243,ComboValue!$N$2:$O$68,2,FALSE) &amp; ",") &amp; IF(ISBLANK(T243),"",VLOOKUP(T243,ComboValue!$N$2:$O$68,2,FALSE) &amp; ",") &amp; IF(ISBLANK(U243),"",VLOOKUP(U243,ComboValue!$N$2:$O$68,2,FALSE) &amp; ",") &amp; IF(ISBLANK(V243),"",VLOOKUP(V243,ComboValue!$N$2:$O$68,2,FALSE) &amp; ",") &amp; IF(ISBLANK(W243),"",VLOOKUP(W243,ComboValue!$N$2:$O$68,2,FALSE) &amp; ",") &amp; IF(ISBLANK(X243),"",VLOOKUP(X243,ComboValue!$N$2:$O$68,2,FALSE) &amp; ",") &amp; IF(ISBLANK(Y243),"",VLOOKUP(Y243,ComboValue!$N$2:$O$68,2,FALSE) &amp; ",") &amp; IF(ISBLANK(Z243),"",VLOOKUP(Z243,ComboValue!$N$2:$O$68,2,FALSE) &amp; ",") &amp; IF(ISBLANK(AA243),"",VLOOKUP(AA243,ComboValue!$N$2:$O$68,2,FALSE) &amp; ",") &amp; IF(ISBLANK(AB243),"",VLOOKUP(AB243,ComboValue!$N$2:$O$68,2,FALSE) &amp; ",") &amp; IF(ISBLANK(AC243),"",VLOOKUP(AC243,ComboValue!$N$2:$O$68,2,FALSE) &amp; ",") &amp; IF(ISBLANK(AD243),"",VLOOKUP(AD243,ComboValue!$N$2:$O$68,2,FALSE) &amp; ",") &amp; IF(ISBLANK(AE243),"",VLOOKUP(AE243,ComboValue!$N$2:$O$68,2,FALSE) &amp; ",") &amp; IF(ISBLANK(AF243),"",VLOOKUP(AF243,ComboValue!$N$2:$O$68,2,FALSE) &amp; ",") &amp; IF(ISBLANK(AG243),"",VLOOKUP(AG243,ComboValue!$N$2:$O$68,2,FALSE) &amp; ",") &amp; IF(ISBLANK(AH243),"",VLOOKUP(AH243,ComboValue!$N$2:$O$68,2,FALSE) &amp; ",") &amp; IF(ISBLANK(AI243),"",VLOOKUP(AI243,ComboValue!$N$2:$O$68,2,FALSE) &amp; ",") &amp; IF(ISBLANK(AJ243),"",VLOOKUP(AJ243,ComboValue!$N$2:$O$68,2,FALSE) &amp; ",") &amp; IF(ISBLANK(AK243),"",VLOOKUP(AK243,ComboValue!$N$2:$O$68,2,FALSE) &amp; ",") &amp; IF(ISBLANK(AL243),"",VLOOKUP(AL243,ComboValue!$N$2:$O$68,2,FALSE) &amp; ",") &amp; IF(ISBLANK(AM243),"",VLOOKUP(AM243,ComboValue!$N$2:$O$68,2,FALSE) &amp; ",") &amp; IF(ISBLANK(AN243),"",VLOOKUP(AN243,ComboValue!$N$2:$O$68,2,FALSE) &amp; ",") &amp; IF(ISBLANK(AO243),"",VLOOKUP(AO243,ComboValue!$N$2:$O$68,2,FALSE) &amp; ",") &amp; IF(ISBLANK(AP243),"",VLOOKUP(AP243,ComboValue!$N$2:$O$68,2,FALSE) &amp; ",") &amp; IF(ISBLANK(AQ243),"",VLOOKUP(AQ243,ComboValue!$N$2:$O$68,2,FALSE) &amp; ",") &amp; IF(ISBLANK(AR243),"",VLOOKUP(AR243,ComboValue!$N$2:$O$68,2,FALSE) &amp; ",") &amp; IF(ISBLANK(AS243),"",VLOOKUP(AS243,ComboValue!$N$2:$O$68,2,FALSE) &amp; ",") &amp; IF(ISBLANK(AT243),"",VLOOKUP(AT243,ComboValue!$N$2:$O$68,2,FALSE) &amp; ",")</f>
        <v/>
      </c>
      <c r="AZ243" s="162" t="str">
        <f t="shared" si="130"/>
        <v/>
      </c>
      <c r="BA243" s="120"/>
      <c r="BB243" s="135" t="str">
        <f t="shared" si="131"/>
        <v/>
      </c>
      <c r="BC243" s="136" t="str">
        <f t="shared" si="132"/>
        <v/>
      </c>
      <c r="BD243" s="136" t="str">
        <f t="shared" si="133"/>
        <v/>
      </c>
      <c r="BE243" s="136" t="str">
        <f t="shared" si="134"/>
        <v/>
      </c>
      <c r="BF243" s="136" t="str">
        <f t="shared" si="135"/>
        <v/>
      </c>
      <c r="BG243" s="136" t="str">
        <f t="shared" si="136"/>
        <v/>
      </c>
      <c r="BH243" s="136" t="str">
        <f t="shared" si="137"/>
        <v/>
      </c>
      <c r="BI243" s="136" t="str">
        <f t="shared" si="138"/>
        <v/>
      </c>
      <c r="BJ243" s="136" t="str">
        <f t="shared" si="139"/>
        <v/>
      </c>
      <c r="BK243" s="136" t="str">
        <f t="shared" si="140"/>
        <v/>
      </c>
      <c r="BL243" s="136" t="str">
        <f t="shared" si="141"/>
        <v/>
      </c>
      <c r="BM243" s="136" t="str">
        <f t="shared" si="142"/>
        <v/>
      </c>
      <c r="BN243" s="136" t="str">
        <f t="shared" si="143"/>
        <v/>
      </c>
      <c r="BO243" s="136" t="str">
        <f t="shared" si="144"/>
        <v/>
      </c>
      <c r="BP243" s="136" t="str">
        <f t="shared" si="145"/>
        <v/>
      </c>
      <c r="BQ243" s="136" t="str">
        <f t="shared" si="146"/>
        <v/>
      </c>
      <c r="BR243" s="136" t="str">
        <f t="shared" si="147"/>
        <v/>
      </c>
      <c r="BS243" s="136" t="str">
        <f t="shared" si="148"/>
        <v/>
      </c>
      <c r="BT243" s="136" t="str">
        <f t="shared" si="149"/>
        <v/>
      </c>
      <c r="BU243" s="136" t="str">
        <f t="shared" si="150"/>
        <v/>
      </c>
      <c r="BV243" s="136" t="str">
        <f t="shared" si="151"/>
        <v/>
      </c>
      <c r="BW243" s="136" t="str">
        <f t="shared" si="152"/>
        <v/>
      </c>
      <c r="BX243" s="136" t="str">
        <f t="shared" si="153"/>
        <v/>
      </c>
      <c r="BY243" s="136" t="str">
        <f t="shared" si="154"/>
        <v/>
      </c>
      <c r="BZ243" s="136" t="str">
        <f t="shared" si="155"/>
        <v/>
      </c>
      <c r="CA243" s="137" t="str">
        <f t="shared" si="156"/>
        <v/>
      </c>
      <c r="CB243" s="135" t="str">
        <f t="shared" si="157"/>
        <v/>
      </c>
      <c r="CC243" s="136" t="str">
        <f t="shared" si="158"/>
        <v/>
      </c>
      <c r="CD243" s="136" t="str">
        <f t="shared" si="159"/>
        <v/>
      </c>
      <c r="CE243" s="136" t="str">
        <f t="shared" si="160"/>
        <v/>
      </c>
      <c r="CF243" s="136" t="str">
        <f t="shared" si="161"/>
        <v/>
      </c>
      <c r="CG243" s="136" t="str">
        <f t="shared" si="162"/>
        <v/>
      </c>
      <c r="CH243" s="136" t="str">
        <f t="shared" si="163"/>
        <v/>
      </c>
      <c r="CI243" s="136" t="str">
        <f t="shared" si="164"/>
        <v/>
      </c>
      <c r="CJ243" s="136" t="str">
        <f t="shared" si="165"/>
        <v/>
      </c>
      <c r="CK243" s="137" t="str">
        <f t="shared" si="166"/>
        <v/>
      </c>
      <c r="CL243" s="135" t="str">
        <f t="shared" si="167"/>
        <v/>
      </c>
      <c r="CM243" s="136" t="str">
        <f t="shared" si="168"/>
        <v/>
      </c>
      <c r="CN243" s="136" t="str">
        <f t="shared" si="169"/>
        <v/>
      </c>
      <c r="CO243" s="137" t="str">
        <f t="shared" si="170"/>
        <v/>
      </c>
      <c r="CP243" s="120"/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</row>
    <row r="244" spans="1:106" ht="17.399999999999999" thickTop="1" thickBot="1" x14ac:dyDescent="0.45">
      <c r="A244" s="7">
        <v>239</v>
      </c>
      <c r="B244" s="10"/>
      <c r="C244" s="11"/>
      <c r="D244" s="11"/>
      <c r="E244" s="11"/>
      <c r="F244" s="11"/>
      <c r="G244" s="11"/>
      <c r="H244" s="11"/>
      <c r="I244" s="11"/>
      <c r="J244" s="11"/>
      <c r="K244" s="11"/>
      <c r="L244" s="10"/>
      <c r="M244" s="10"/>
      <c r="N244" s="10"/>
      <c r="O244" s="209" t="str">
        <f xml:space="preserve"> IF(ISBLANK(L244),"",VLOOKUP(L244,ComboValue!$E$3:$I$15,5,FALSE))</f>
        <v/>
      </c>
      <c r="P244" s="10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35" t="str">
        <f xml:space="preserve"> IF(ISBLANK(C244),"",VLOOKUP(C244,ComboValue!$B$2:$C$11,2,FALSE) &amp; ",") &amp; IF(ISBLANK(D244),"",VLOOKUP(D244,ComboValue!$B$2:$C$11,2,FALSE) &amp; ",") &amp; IF(ISBLANK(E244),"",VLOOKUP(E244,ComboValue!$B$2:$C$11,2,FALSE) &amp; ",") &amp; IF(ISBLANK(F244),"",VLOOKUP(F244,ComboValue!$B$2:$C$11,2,FALSE) &amp; ",") &amp; IF(ISBLANK(G244),"",VLOOKUP(G244,ComboValue!$B$2:$C$11,2,FALSE) &amp; ",") &amp; IF(ISBLANK(H244),"",VLOOKUP(H244,ComboValue!$B$2:$C$11,2,FALSE) &amp; ",") &amp; IF(ISBLANK(I244),"",VLOOKUP(I244,ComboValue!$B$2:$C$11,2,FALSE) &amp; ",") &amp; IF(ISBLANK(J244),"",VLOOKUP(J244,ComboValue!$B$2:$C$11,2,FALSE) &amp; ",") &amp; IF(ISBLANK(K244),"",VLOOKUP(K244,ComboValue!$B$2:$C$11,2,FALSE) &amp; ",")</f>
        <v/>
      </c>
      <c r="AV244" s="136" t="str">
        <f t="shared" si="129"/>
        <v>Tous_Nl</v>
      </c>
      <c r="AW244" s="136" t="str">
        <f>IF(ISBLANK(L244),"",VLOOKUP(L244,ComboValue!$E$2:$G$15,3,FALSE))</f>
        <v/>
      </c>
      <c r="AX244" s="136" t="str">
        <f>IF(ISBLANK(M244),"",VLOOKUP(M244,ComboValue!$K$2:$L$5,2,FALSE))</f>
        <v/>
      </c>
      <c r="AY244" s="161" t="str">
        <f>IF(ISBLANK(Q244),"",VLOOKUP(Q244,ComboValue!$N$2:$O$68,2,FALSE) &amp; ",") &amp; IF(ISBLANK(R244),"",VLOOKUP(R244,ComboValue!$N$2:$O$68,2,FALSE) &amp; ",") &amp; IF(ISBLANK(S244),"",VLOOKUP(S244,ComboValue!$N$2:$O$68,2,FALSE) &amp; ",") &amp; IF(ISBLANK(T244),"",VLOOKUP(T244,ComboValue!$N$2:$O$68,2,FALSE) &amp; ",") &amp; IF(ISBLANK(U244),"",VLOOKUP(U244,ComboValue!$N$2:$O$68,2,FALSE) &amp; ",") &amp; IF(ISBLANK(V244),"",VLOOKUP(V244,ComboValue!$N$2:$O$68,2,FALSE) &amp; ",") &amp; IF(ISBLANK(W244),"",VLOOKUP(W244,ComboValue!$N$2:$O$68,2,FALSE) &amp; ",") &amp; IF(ISBLANK(X244),"",VLOOKUP(X244,ComboValue!$N$2:$O$68,2,FALSE) &amp; ",") &amp; IF(ISBLANK(Y244),"",VLOOKUP(Y244,ComboValue!$N$2:$O$68,2,FALSE) &amp; ",") &amp; IF(ISBLANK(Z244),"",VLOOKUP(Z244,ComboValue!$N$2:$O$68,2,FALSE) &amp; ",") &amp; IF(ISBLANK(AA244),"",VLOOKUP(AA244,ComboValue!$N$2:$O$68,2,FALSE) &amp; ",") &amp; IF(ISBLANK(AB244),"",VLOOKUP(AB244,ComboValue!$N$2:$O$68,2,FALSE) &amp; ",") &amp; IF(ISBLANK(AC244),"",VLOOKUP(AC244,ComboValue!$N$2:$O$68,2,FALSE) &amp; ",") &amp; IF(ISBLANK(AD244),"",VLOOKUP(AD244,ComboValue!$N$2:$O$68,2,FALSE) &amp; ",") &amp; IF(ISBLANK(AE244),"",VLOOKUP(AE244,ComboValue!$N$2:$O$68,2,FALSE) &amp; ",") &amp; IF(ISBLANK(AF244),"",VLOOKUP(AF244,ComboValue!$N$2:$O$68,2,FALSE) &amp; ",") &amp; IF(ISBLANK(AG244),"",VLOOKUP(AG244,ComboValue!$N$2:$O$68,2,FALSE) &amp; ",") &amp; IF(ISBLANK(AH244),"",VLOOKUP(AH244,ComboValue!$N$2:$O$68,2,FALSE) &amp; ",") &amp; IF(ISBLANK(AI244),"",VLOOKUP(AI244,ComboValue!$N$2:$O$68,2,FALSE) &amp; ",") &amp; IF(ISBLANK(AJ244),"",VLOOKUP(AJ244,ComboValue!$N$2:$O$68,2,FALSE) &amp; ",") &amp; IF(ISBLANK(AK244),"",VLOOKUP(AK244,ComboValue!$N$2:$O$68,2,FALSE) &amp; ",") &amp; IF(ISBLANK(AL244),"",VLOOKUP(AL244,ComboValue!$N$2:$O$68,2,FALSE) &amp; ",") &amp; IF(ISBLANK(AM244),"",VLOOKUP(AM244,ComboValue!$N$2:$O$68,2,FALSE) &amp; ",") &amp; IF(ISBLANK(AN244),"",VLOOKUP(AN244,ComboValue!$N$2:$O$68,2,FALSE) &amp; ",") &amp; IF(ISBLANK(AO244),"",VLOOKUP(AO244,ComboValue!$N$2:$O$68,2,FALSE) &amp; ",") &amp; IF(ISBLANK(AP244),"",VLOOKUP(AP244,ComboValue!$N$2:$O$68,2,FALSE) &amp; ",") &amp; IF(ISBLANK(AQ244),"",VLOOKUP(AQ244,ComboValue!$N$2:$O$68,2,FALSE) &amp; ",") &amp; IF(ISBLANK(AR244),"",VLOOKUP(AR244,ComboValue!$N$2:$O$68,2,FALSE) &amp; ",") &amp; IF(ISBLANK(AS244),"",VLOOKUP(AS244,ComboValue!$N$2:$O$68,2,FALSE) &amp; ",") &amp; IF(ISBLANK(AT244),"",VLOOKUP(AT244,ComboValue!$N$2:$O$68,2,FALSE) &amp; ",")</f>
        <v/>
      </c>
      <c r="AZ244" s="162" t="str">
        <f t="shared" si="130"/>
        <v/>
      </c>
      <c r="BA244" s="120"/>
      <c r="BB244" s="135" t="str">
        <f t="shared" si="131"/>
        <v/>
      </c>
      <c r="BC244" s="136" t="str">
        <f t="shared" si="132"/>
        <v/>
      </c>
      <c r="BD244" s="136" t="str">
        <f t="shared" si="133"/>
        <v/>
      </c>
      <c r="BE244" s="136" t="str">
        <f t="shared" si="134"/>
        <v/>
      </c>
      <c r="BF244" s="136" t="str">
        <f t="shared" si="135"/>
        <v/>
      </c>
      <c r="BG244" s="136" t="str">
        <f t="shared" si="136"/>
        <v/>
      </c>
      <c r="BH244" s="136" t="str">
        <f t="shared" si="137"/>
        <v/>
      </c>
      <c r="BI244" s="136" t="str">
        <f t="shared" si="138"/>
        <v/>
      </c>
      <c r="BJ244" s="136" t="str">
        <f t="shared" si="139"/>
        <v/>
      </c>
      <c r="BK244" s="136" t="str">
        <f t="shared" si="140"/>
        <v/>
      </c>
      <c r="BL244" s="136" t="str">
        <f t="shared" si="141"/>
        <v/>
      </c>
      <c r="BM244" s="136" t="str">
        <f t="shared" si="142"/>
        <v/>
      </c>
      <c r="BN244" s="136" t="str">
        <f t="shared" si="143"/>
        <v/>
      </c>
      <c r="BO244" s="136" t="str">
        <f t="shared" si="144"/>
        <v/>
      </c>
      <c r="BP244" s="136" t="str">
        <f t="shared" si="145"/>
        <v/>
      </c>
      <c r="BQ244" s="136" t="str">
        <f t="shared" si="146"/>
        <v/>
      </c>
      <c r="BR244" s="136" t="str">
        <f t="shared" si="147"/>
        <v/>
      </c>
      <c r="BS244" s="136" t="str">
        <f t="shared" si="148"/>
        <v/>
      </c>
      <c r="BT244" s="136" t="str">
        <f t="shared" si="149"/>
        <v/>
      </c>
      <c r="BU244" s="136" t="str">
        <f t="shared" si="150"/>
        <v/>
      </c>
      <c r="BV244" s="136" t="str">
        <f t="shared" si="151"/>
        <v/>
      </c>
      <c r="BW244" s="136" t="str">
        <f t="shared" si="152"/>
        <v/>
      </c>
      <c r="BX244" s="136" t="str">
        <f t="shared" si="153"/>
        <v/>
      </c>
      <c r="BY244" s="136" t="str">
        <f t="shared" si="154"/>
        <v/>
      </c>
      <c r="BZ244" s="136" t="str">
        <f t="shared" si="155"/>
        <v/>
      </c>
      <c r="CA244" s="137" t="str">
        <f t="shared" si="156"/>
        <v/>
      </c>
      <c r="CB244" s="135" t="str">
        <f t="shared" si="157"/>
        <v/>
      </c>
      <c r="CC244" s="136" t="str">
        <f t="shared" si="158"/>
        <v/>
      </c>
      <c r="CD244" s="136" t="str">
        <f t="shared" si="159"/>
        <v/>
      </c>
      <c r="CE244" s="136" t="str">
        <f t="shared" si="160"/>
        <v/>
      </c>
      <c r="CF244" s="136" t="str">
        <f t="shared" si="161"/>
        <v/>
      </c>
      <c r="CG244" s="136" t="str">
        <f t="shared" si="162"/>
        <v/>
      </c>
      <c r="CH244" s="136" t="str">
        <f t="shared" si="163"/>
        <v/>
      </c>
      <c r="CI244" s="136" t="str">
        <f t="shared" si="164"/>
        <v/>
      </c>
      <c r="CJ244" s="136" t="str">
        <f t="shared" si="165"/>
        <v/>
      </c>
      <c r="CK244" s="137" t="str">
        <f t="shared" si="166"/>
        <v/>
      </c>
      <c r="CL244" s="135" t="str">
        <f t="shared" si="167"/>
        <v/>
      </c>
      <c r="CM244" s="136" t="str">
        <f t="shared" si="168"/>
        <v/>
      </c>
      <c r="CN244" s="136" t="str">
        <f t="shared" si="169"/>
        <v/>
      </c>
      <c r="CO244" s="137" t="str">
        <f t="shared" si="170"/>
        <v/>
      </c>
      <c r="CP244" s="120"/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</row>
    <row r="245" spans="1:106" ht="17.399999999999999" thickTop="1" thickBot="1" x14ac:dyDescent="0.45">
      <c r="A245" s="7">
        <v>240</v>
      </c>
      <c r="B245" s="10"/>
      <c r="C245" s="11"/>
      <c r="D245" s="11"/>
      <c r="E245" s="11"/>
      <c r="F245" s="11"/>
      <c r="G245" s="11"/>
      <c r="H245" s="11"/>
      <c r="I245" s="11"/>
      <c r="J245" s="11"/>
      <c r="K245" s="11"/>
      <c r="L245" s="10"/>
      <c r="M245" s="10"/>
      <c r="N245" s="10"/>
      <c r="O245" s="209" t="str">
        <f xml:space="preserve"> IF(ISBLANK(L245),"",VLOOKUP(L245,ComboValue!$E$3:$I$15,5,FALSE))</f>
        <v/>
      </c>
      <c r="P245" s="10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35" t="str">
        <f xml:space="preserve"> IF(ISBLANK(C245),"",VLOOKUP(C245,ComboValue!$B$2:$C$11,2,FALSE) &amp; ",") &amp; IF(ISBLANK(D245),"",VLOOKUP(D245,ComboValue!$B$2:$C$11,2,FALSE) &amp; ",") &amp; IF(ISBLANK(E245),"",VLOOKUP(E245,ComboValue!$B$2:$C$11,2,FALSE) &amp; ",") &amp; IF(ISBLANK(F245),"",VLOOKUP(F245,ComboValue!$B$2:$C$11,2,FALSE) &amp; ",") &amp; IF(ISBLANK(G245),"",VLOOKUP(G245,ComboValue!$B$2:$C$11,2,FALSE) &amp; ",") &amp; IF(ISBLANK(H245),"",VLOOKUP(H245,ComboValue!$B$2:$C$11,2,FALSE) &amp; ",") &amp; IF(ISBLANK(I245),"",VLOOKUP(I245,ComboValue!$B$2:$C$11,2,FALSE) &amp; ",") &amp; IF(ISBLANK(J245),"",VLOOKUP(J245,ComboValue!$B$2:$C$11,2,FALSE) &amp; ",") &amp; IF(ISBLANK(K245),"",VLOOKUP(K245,ComboValue!$B$2:$C$11,2,FALSE) &amp; ",")</f>
        <v/>
      </c>
      <c r="AV245" s="136" t="str">
        <f t="shared" si="129"/>
        <v>Tous_Nl</v>
      </c>
      <c r="AW245" s="136" t="str">
        <f>IF(ISBLANK(L245),"",VLOOKUP(L245,ComboValue!$E$2:$G$15,3,FALSE))</f>
        <v/>
      </c>
      <c r="AX245" s="136" t="str">
        <f>IF(ISBLANK(M245),"",VLOOKUP(M245,ComboValue!$K$2:$L$5,2,FALSE))</f>
        <v/>
      </c>
      <c r="AY245" s="161" t="str">
        <f>IF(ISBLANK(Q245),"",VLOOKUP(Q245,ComboValue!$N$2:$O$68,2,FALSE) &amp; ",") &amp; IF(ISBLANK(R245),"",VLOOKUP(R245,ComboValue!$N$2:$O$68,2,FALSE) &amp; ",") &amp; IF(ISBLANK(S245),"",VLOOKUP(S245,ComboValue!$N$2:$O$68,2,FALSE) &amp; ",") &amp; IF(ISBLANK(T245),"",VLOOKUP(T245,ComboValue!$N$2:$O$68,2,FALSE) &amp; ",") &amp; IF(ISBLANK(U245),"",VLOOKUP(U245,ComboValue!$N$2:$O$68,2,FALSE) &amp; ",") &amp; IF(ISBLANK(V245),"",VLOOKUP(V245,ComboValue!$N$2:$O$68,2,FALSE) &amp; ",") &amp; IF(ISBLANK(W245),"",VLOOKUP(W245,ComboValue!$N$2:$O$68,2,FALSE) &amp; ",") &amp; IF(ISBLANK(X245),"",VLOOKUP(X245,ComboValue!$N$2:$O$68,2,FALSE) &amp; ",") &amp; IF(ISBLANK(Y245),"",VLOOKUP(Y245,ComboValue!$N$2:$O$68,2,FALSE) &amp; ",") &amp; IF(ISBLANK(Z245),"",VLOOKUP(Z245,ComboValue!$N$2:$O$68,2,FALSE) &amp; ",") &amp; IF(ISBLANK(AA245),"",VLOOKUP(AA245,ComboValue!$N$2:$O$68,2,FALSE) &amp; ",") &amp; IF(ISBLANK(AB245),"",VLOOKUP(AB245,ComboValue!$N$2:$O$68,2,FALSE) &amp; ",") &amp; IF(ISBLANK(AC245),"",VLOOKUP(AC245,ComboValue!$N$2:$O$68,2,FALSE) &amp; ",") &amp; IF(ISBLANK(AD245),"",VLOOKUP(AD245,ComboValue!$N$2:$O$68,2,FALSE) &amp; ",") &amp; IF(ISBLANK(AE245),"",VLOOKUP(AE245,ComboValue!$N$2:$O$68,2,FALSE) &amp; ",") &amp; IF(ISBLANK(AF245),"",VLOOKUP(AF245,ComboValue!$N$2:$O$68,2,FALSE) &amp; ",") &amp; IF(ISBLANK(AG245),"",VLOOKUP(AG245,ComboValue!$N$2:$O$68,2,FALSE) &amp; ",") &amp; IF(ISBLANK(AH245),"",VLOOKUP(AH245,ComboValue!$N$2:$O$68,2,FALSE) &amp; ",") &amp; IF(ISBLANK(AI245),"",VLOOKUP(AI245,ComboValue!$N$2:$O$68,2,FALSE) &amp; ",") &amp; IF(ISBLANK(AJ245),"",VLOOKUP(AJ245,ComboValue!$N$2:$O$68,2,FALSE) &amp; ",") &amp; IF(ISBLANK(AK245),"",VLOOKUP(AK245,ComboValue!$N$2:$O$68,2,FALSE) &amp; ",") &amp; IF(ISBLANK(AL245),"",VLOOKUP(AL245,ComboValue!$N$2:$O$68,2,FALSE) &amp; ",") &amp; IF(ISBLANK(AM245),"",VLOOKUP(AM245,ComboValue!$N$2:$O$68,2,FALSE) &amp; ",") &amp; IF(ISBLANK(AN245),"",VLOOKUP(AN245,ComboValue!$N$2:$O$68,2,FALSE) &amp; ",") &amp; IF(ISBLANK(AO245),"",VLOOKUP(AO245,ComboValue!$N$2:$O$68,2,FALSE) &amp; ",") &amp; IF(ISBLANK(AP245),"",VLOOKUP(AP245,ComboValue!$N$2:$O$68,2,FALSE) &amp; ",") &amp; IF(ISBLANK(AQ245),"",VLOOKUP(AQ245,ComboValue!$N$2:$O$68,2,FALSE) &amp; ",") &amp; IF(ISBLANK(AR245),"",VLOOKUP(AR245,ComboValue!$N$2:$O$68,2,FALSE) &amp; ",") &amp; IF(ISBLANK(AS245),"",VLOOKUP(AS245,ComboValue!$N$2:$O$68,2,FALSE) &amp; ",") &amp; IF(ISBLANK(AT245),"",VLOOKUP(AT245,ComboValue!$N$2:$O$68,2,FALSE) &amp; ",")</f>
        <v/>
      </c>
      <c r="AZ245" s="162" t="str">
        <f t="shared" si="130"/>
        <v/>
      </c>
      <c r="BA245" s="120"/>
      <c r="BB245" s="135" t="str">
        <f t="shared" si="131"/>
        <v/>
      </c>
      <c r="BC245" s="136" t="str">
        <f t="shared" si="132"/>
        <v/>
      </c>
      <c r="BD245" s="136" t="str">
        <f t="shared" si="133"/>
        <v/>
      </c>
      <c r="BE245" s="136" t="str">
        <f t="shared" si="134"/>
        <v/>
      </c>
      <c r="BF245" s="136" t="str">
        <f t="shared" si="135"/>
        <v/>
      </c>
      <c r="BG245" s="136" t="str">
        <f t="shared" si="136"/>
        <v/>
      </c>
      <c r="BH245" s="136" t="str">
        <f t="shared" si="137"/>
        <v/>
      </c>
      <c r="BI245" s="136" t="str">
        <f t="shared" si="138"/>
        <v/>
      </c>
      <c r="BJ245" s="136" t="str">
        <f t="shared" si="139"/>
        <v/>
      </c>
      <c r="BK245" s="136" t="str">
        <f t="shared" si="140"/>
        <v/>
      </c>
      <c r="BL245" s="136" t="str">
        <f t="shared" si="141"/>
        <v/>
      </c>
      <c r="BM245" s="136" t="str">
        <f t="shared" si="142"/>
        <v/>
      </c>
      <c r="BN245" s="136" t="str">
        <f t="shared" si="143"/>
        <v/>
      </c>
      <c r="BO245" s="136" t="str">
        <f t="shared" si="144"/>
        <v/>
      </c>
      <c r="BP245" s="136" t="str">
        <f t="shared" si="145"/>
        <v/>
      </c>
      <c r="BQ245" s="136" t="str">
        <f t="shared" si="146"/>
        <v/>
      </c>
      <c r="BR245" s="136" t="str">
        <f t="shared" si="147"/>
        <v/>
      </c>
      <c r="BS245" s="136" t="str">
        <f t="shared" si="148"/>
        <v/>
      </c>
      <c r="BT245" s="136" t="str">
        <f t="shared" si="149"/>
        <v/>
      </c>
      <c r="BU245" s="136" t="str">
        <f t="shared" si="150"/>
        <v/>
      </c>
      <c r="BV245" s="136" t="str">
        <f t="shared" si="151"/>
        <v/>
      </c>
      <c r="BW245" s="136" t="str">
        <f t="shared" si="152"/>
        <v/>
      </c>
      <c r="BX245" s="136" t="str">
        <f t="shared" si="153"/>
        <v/>
      </c>
      <c r="BY245" s="136" t="str">
        <f t="shared" si="154"/>
        <v/>
      </c>
      <c r="BZ245" s="136" t="str">
        <f t="shared" si="155"/>
        <v/>
      </c>
      <c r="CA245" s="137" t="str">
        <f t="shared" si="156"/>
        <v/>
      </c>
      <c r="CB245" s="135" t="str">
        <f t="shared" si="157"/>
        <v/>
      </c>
      <c r="CC245" s="136" t="str">
        <f t="shared" si="158"/>
        <v/>
      </c>
      <c r="CD245" s="136" t="str">
        <f t="shared" si="159"/>
        <v/>
      </c>
      <c r="CE245" s="136" t="str">
        <f t="shared" si="160"/>
        <v/>
      </c>
      <c r="CF245" s="136" t="str">
        <f t="shared" si="161"/>
        <v/>
      </c>
      <c r="CG245" s="136" t="str">
        <f t="shared" si="162"/>
        <v/>
      </c>
      <c r="CH245" s="136" t="str">
        <f t="shared" si="163"/>
        <v/>
      </c>
      <c r="CI245" s="136" t="str">
        <f t="shared" si="164"/>
        <v/>
      </c>
      <c r="CJ245" s="136" t="str">
        <f t="shared" si="165"/>
        <v/>
      </c>
      <c r="CK245" s="137" t="str">
        <f t="shared" si="166"/>
        <v/>
      </c>
      <c r="CL245" s="135" t="str">
        <f t="shared" si="167"/>
        <v/>
      </c>
      <c r="CM245" s="136" t="str">
        <f t="shared" si="168"/>
        <v/>
      </c>
      <c r="CN245" s="136" t="str">
        <f t="shared" si="169"/>
        <v/>
      </c>
      <c r="CO245" s="137" t="str">
        <f t="shared" si="170"/>
        <v/>
      </c>
      <c r="CP245" s="120"/>
      <c r="CQ245" s="120"/>
      <c r="CR245" s="120"/>
      <c r="CS245" s="120"/>
      <c r="CT245" s="120"/>
      <c r="CU245" s="120"/>
      <c r="CV245" s="120"/>
      <c r="CW245" s="120"/>
      <c r="CX245" s="120"/>
      <c r="CY245" s="120"/>
      <c r="CZ245" s="120"/>
      <c r="DA245" s="120"/>
      <c r="DB245" s="120"/>
    </row>
    <row r="246" spans="1:106" ht="17.399999999999999" thickTop="1" thickBot="1" x14ac:dyDescent="0.45">
      <c r="A246" s="7">
        <v>241</v>
      </c>
      <c r="B246" s="10"/>
      <c r="C246" s="11"/>
      <c r="D246" s="11"/>
      <c r="E246" s="11"/>
      <c r="F246" s="11"/>
      <c r="G246" s="11"/>
      <c r="H246" s="11"/>
      <c r="I246" s="11"/>
      <c r="J246" s="11"/>
      <c r="K246" s="11"/>
      <c r="L246" s="10"/>
      <c r="M246" s="10"/>
      <c r="N246" s="10"/>
      <c r="O246" s="209" t="str">
        <f xml:space="preserve"> IF(ISBLANK(L246),"",VLOOKUP(L246,ComboValue!$E$3:$I$15,5,FALSE))</f>
        <v/>
      </c>
      <c r="P246" s="10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35" t="str">
        <f xml:space="preserve"> IF(ISBLANK(C246),"",VLOOKUP(C246,ComboValue!$B$2:$C$11,2,FALSE) &amp; ",") &amp; IF(ISBLANK(D246),"",VLOOKUP(D246,ComboValue!$B$2:$C$11,2,FALSE) &amp; ",") &amp; IF(ISBLANK(E246),"",VLOOKUP(E246,ComboValue!$B$2:$C$11,2,FALSE) &amp; ",") &amp; IF(ISBLANK(F246),"",VLOOKUP(F246,ComboValue!$B$2:$C$11,2,FALSE) &amp; ",") &amp; IF(ISBLANK(G246),"",VLOOKUP(G246,ComboValue!$B$2:$C$11,2,FALSE) &amp; ",") &amp; IF(ISBLANK(H246),"",VLOOKUP(H246,ComboValue!$B$2:$C$11,2,FALSE) &amp; ",") &amp; IF(ISBLANK(I246),"",VLOOKUP(I246,ComboValue!$B$2:$C$11,2,FALSE) &amp; ",") &amp; IF(ISBLANK(J246),"",VLOOKUP(J246,ComboValue!$B$2:$C$11,2,FALSE) &amp; ",") &amp; IF(ISBLANK(K246),"",VLOOKUP(K246,ComboValue!$B$2:$C$11,2,FALSE) &amp; ",")</f>
        <v/>
      </c>
      <c r="AV246" s="136" t="str">
        <f t="shared" si="129"/>
        <v>Tous_Nl</v>
      </c>
      <c r="AW246" s="136" t="str">
        <f>IF(ISBLANK(L246),"",VLOOKUP(L246,ComboValue!$E$2:$G$15,3,FALSE))</f>
        <v/>
      </c>
      <c r="AX246" s="136" t="str">
        <f>IF(ISBLANK(M246),"",VLOOKUP(M246,ComboValue!$K$2:$L$5,2,FALSE))</f>
        <v/>
      </c>
      <c r="AY246" s="161" t="str">
        <f>IF(ISBLANK(Q246),"",VLOOKUP(Q246,ComboValue!$N$2:$O$68,2,FALSE) &amp; ",") &amp; IF(ISBLANK(R246),"",VLOOKUP(R246,ComboValue!$N$2:$O$68,2,FALSE) &amp; ",") &amp; IF(ISBLANK(S246),"",VLOOKUP(S246,ComboValue!$N$2:$O$68,2,FALSE) &amp; ",") &amp; IF(ISBLANK(T246),"",VLOOKUP(T246,ComboValue!$N$2:$O$68,2,FALSE) &amp; ",") &amp; IF(ISBLANK(U246),"",VLOOKUP(U246,ComboValue!$N$2:$O$68,2,FALSE) &amp; ",") &amp; IF(ISBLANK(V246),"",VLOOKUP(V246,ComboValue!$N$2:$O$68,2,FALSE) &amp; ",") &amp; IF(ISBLANK(W246),"",VLOOKUP(W246,ComboValue!$N$2:$O$68,2,FALSE) &amp; ",") &amp; IF(ISBLANK(X246),"",VLOOKUP(X246,ComboValue!$N$2:$O$68,2,FALSE) &amp; ",") &amp; IF(ISBLANK(Y246),"",VLOOKUP(Y246,ComboValue!$N$2:$O$68,2,FALSE) &amp; ",") &amp; IF(ISBLANK(Z246),"",VLOOKUP(Z246,ComboValue!$N$2:$O$68,2,FALSE) &amp; ",") &amp; IF(ISBLANK(AA246),"",VLOOKUP(AA246,ComboValue!$N$2:$O$68,2,FALSE) &amp; ",") &amp; IF(ISBLANK(AB246),"",VLOOKUP(AB246,ComboValue!$N$2:$O$68,2,FALSE) &amp; ",") &amp; IF(ISBLANK(AC246),"",VLOOKUP(AC246,ComboValue!$N$2:$O$68,2,FALSE) &amp; ",") &amp; IF(ISBLANK(AD246),"",VLOOKUP(AD246,ComboValue!$N$2:$O$68,2,FALSE) &amp; ",") &amp; IF(ISBLANK(AE246),"",VLOOKUP(AE246,ComboValue!$N$2:$O$68,2,FALSE) &amp; ",") &amp; IF(ISBLANK(AF246),"",VLOOKUP(AF246,ComboValue!$N$2:$O$68,2,FALSE) &amp; ",") &amp; IF(ISBLANK(AG246),"",VLOOKUP(AG246,ComboValue!$N$2:$O$68,2,FALSE) &amp; ",") &amp; IF(ISBLANK(AH246),"",VLOOKUP(AH246,ComboValue!$N$2:$O$68,2,FALSE) &amp; ",") &amp; IF(ISBLANK(AI246),"",VLOOKUP(AI246,ComboValue!$N$2:$O$68,2,FALSE) &amp; ",") &amp; IF(ISBLANK(AJ246),"",VLOOKUP(AJ246,ComboValue!$N$2:$O$68,2,FALSE) &amp; ",") &amp; IF(ISBLANK(AK246),"",VLOOKUP(AK246,ComboValue!$N$2:$O$68,2,FALSE) &amp; ",") &amp; IF(ISBLANK(AL246),"",VLOOKUP(AL246,ComboValue!$N$2:$O$68,2,FALSE) &amp; ",") &amp; IF(ISBLANK(AM246),"",VLOOKUP(AM246,ComboValue!$N$2:$O$68,2,FALSE) &amp; ",") &amp; IF(ISBLANK(AN246),"",VLOOKUP(AN246,ComboValue!$N$2:$O$68,2,FALSE) &amp; ",") &amp; IF(ISBLANK(AO246),"",VLOOKUP(AO246,ComboValue!$N$2:$O$68,2,FALSE) &amp; ",") &amp; IF(ISBLANK(AP246),"",VLOOKUP(AP246,ComboValue!$N$2:$O$68,2,FALSE) &amp; ",") &amp; IF(ISBLANK(AQ246),"",VLOOKUP(AQ246,ComboValue!$N$2:$O$68,2,FALSE) &amp; ",") &amp; IF(ISBLANK(AR246),"",VLOOKUP(AR246,ComboValue!$N$2:$O$68,2,FALSE) &amp; ",") &amp; IF(ISBLANK(AS246),"",VLOOKUP(AS246,ComboValue!$N$2:$O$68,2,FALSE) &amp; ",") &amp; IF(ISBLANK(AT246),"",VLOOKUP(AT246,ComboValue!$N$2:$O$68,2,FALSE) &amp; ",")</f>
        <v/>
      </c>
      <c r="AZ246" s="162" t="str">
        <f t="shared" si="130"/>
        <v/>
      </c>
      <c r="BA246" s="120"/>
      <c r="BB246" s="135" t="str">
        <f t="shared" si="131"/>
        <v/>
      </c>
      <c r="BC246" s="136" t="str">
        <f t="shared" si="132"/>
        <v/>
      </c>
      <c r="BD246" s="136" t="str">
        <f t="shared" si="133"/>
        <v/>
      </c>
      <c r="BE246" s="136" t="str">
        <f t="shared" si="134"/>
        <v/>
      </c>
      <c r="BF246" s="136" t="str">
        <f t="shared" si="135"/>
        <v/>
      </c>
      <c r="BG246" s="136" t="str">
        <f t="shared" si="136"/>
        <v/>
      </c>
      <c r="BH246" s="136" t="str">
        <f t="shared" si="137"/>
        <v/>
      </c>
      <c r="BI246" s="136" t="str">
        <f t="shared" si="138"/>
        <v/>
      </c>
      <c r="BJ246" s="136" t="str">
        <f t="shared" si="139"/>
        <v/>
      </c>
      <c r="BK246" s="136" t="str">
        <f t="shared" si="140"/>
        <v/>
      </c>
      <c r="BL246" s="136" t="str">
        <f t="shared" si="141"/>
        <v/>
      </c>
      <c r="BM246" s="136" t="str">
        <f t="shared" si="142"/>
        <v/>
      </c>
      <c r="BN246" s="136" t="str">
        <f t="shared" si="143"/>
        <v/>
      </c>
      <c r="BO246" s="136" t="str">
        <f t="shared" si="144"/>
        <v/>
      </c>
      <c r="BP246" s="136" t="str">
        <f t="shared" si="145"/>
        <v/>
      </c>
      <c r="BQ246" s="136" t="str">
        <f t="shared" si="146"/>
        <v/>
      </c>
      <c r="BR246" s="136" t="str">
        <f t="shared" si="147"/>
        <v/>
      </c>
      <c r="BS246" s="136" t="str">
        <f t="shared" si="148"/>
        <v/>
      </c>
      <c r="BT246" s="136" t="str">
        <f t="shared" si="149"/>
        <v/>
      </c>
      <c r="BU246" s="136" t="str">
        <f t="shared" si="150"/>
        <v/>
      </c>
      <c r="BV246" s="136" t="str">
        <f t="shared" si="151"/>
        <v/>
      </c>
      <c r="BW246" s="136" t="str">
        <f t="shared" si="152"/>
        <v/>
      </c>
      <c r="BX246" s="136" t="str">
        <f t="shared" si="153"/>
        <v/>
      </c>
      <c r="BY246" s="136" t="str">
        <f t="shared" si="154"/>
        <v/>
      </c>
      <c r="BZ246" s="136" t="str">
        <f t="shared" si="155"/>
        <v/>
      </c>
      <c r="CA246" s="137" t="str">
        <f t="shared" si="156"/>
        <v/>
      </c>
      <c r="CB246" s="135" t="str">
        <f t="shared" si="157"/>
        <v/>
      </c>
      <c r="CC246" s="136" t="str">
        <f t="shared" si="158"/>
        <v/>
      </c>
      <c r="CD246" s="136" t="str">
        <f t="shared" si="159"/>
        <v/>
      </c>
      <c r="CE246" s="136" t="str">
        <f t="shared" si="160"/>
        <v/>
      </c>
      <c r="CF246" s="136" t="str">
        <f t="shared" si="161"/>
        <v/>
      </c>
      <c r="CG246" s="136" t="str">
        <f t="shared" si="162"/>
        <v/>
      </c>
      <c r="CH246" s="136" t="str">
        <f t="shared" si="163"/>
        <v/>
      </c>
      <c r="CI246" s="136" t="str">
        <f t="shared" si="164"/>
        <v/>
      </c>
      <c r="CJ246" s="136" t="str">
        <f t="shared" si="165"/>
        <v/>
      </c>
      <c r="CK246" s="137" t="str">
        <f t="shared" si="166"/>
        <v/>
      </c>
      <c r="CL246" s="135" t="str">
        <f t="shared" si="167"/>
        <v/>
      </c>
      <c r="CM246" s="136" t="str">
        <f t="shared" si="168"/>
        <v/>
      </c>
      <c r="CN246" s="136" t="str">
        <f t="shared" si="169"/>
        <v/>
      </c>
      <c r="CO246" s="137" t="str">
        <f t="shared" si="170"/>
        <v/>
      </c>
      <c r="CP246" s="120"/>
      <c r="CQ246" s="120"/>
      <c r="CR246" s="120"/>
      <c r="CS246" s="120"/>
      <c r="CT246" s="120"/>
      <c r="CU246" s="120"/>
      <c r="CV246" s="120"/>
      <c r="CW246" s="120"/>
      <c r="CX246" s="120"/>
      <c r="CY246" s="120"/>
      <c r="CZ246" s="120"/>
      <c r="DA246" s="120"/>
      <c r="DB246" s="120"/>
    </row>
    <row r="247" spans="1:106" ht="17.399999999999999" thickTop="1" thickBot="1" x14ac:dyDescent="0.45">
      <c r="A247" s="7">
        <v>242</v>
      </c>
      <c r="B247" s="10"/>
      <c r="C247" s="11"/>
      <c r="D247" s="11"/>
      <c r="E247" s="11"/>
      <c r="F247" s="11"/>
      <c r="G247" s="11"/>
      <c r="H247" s="11"/>
      <c r="I247" s="11"/>
      <c r="J247" s="11"/>
      <c r="K247" s="11"/>
      <c r="L247" s="10"/>
      <c r="M247" s="10"/>
      <c r="N247" s="10"/>
      <c r="O247" s="209" t="str">
        <f xml:space="preserve"> IF(ISBLANK(L247),"",VLOOKUP(L247,ComboValue!$E$3:$I$15,5,FALSE))</f>
        <v/>
      </c>
      <c r="P247" s="10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35" t="str">
        <f xml:space="preserve"> IF(ISBLANK(C247),"",VLOOKUP(C247,ComboValue!$B$2:$C$11,2,FALSE) &amp; ",") &amp; IF(ISBLANK(D247),"",VLOOKUP(D247,ComboValue!$B$2:$C$11,2,FALSE) &amp; ",") &amp; IF(ISBLANK(E247),"",VLOOKUP(E247,ComboValue!$B$2:$C$11,2,FALSE) &amp; ",") &amp; IF(ISBLANK(F247),"",VLOOKUP(F247,ComboValue!$B$2:$C$11,2,FALSE) &amp; ",") &amp; IF(ISBLANK(G247),"",VLOOKUP(G247,ComboValue!$B$2:$C$11,2,FALSE) &amp; ",") &amp; IF(ISBLANK(H247),"",VLOOKUP(H247,ComboValue!$B$2:$C$11,2,FALSE) &amp; ",") &amp; IF(ISBLANK(I247),"",VLOOKUP(I247,ComboValue!$B$2:$C$11,2,FALSE) &amp; ",") &amp; IF(ISBLANK(J247),"",VLOOKUP(J247,ComboValue!$B$2:$C$11,2,FALSE) &amp; ",") &amp; IF(ISBLANK(K247),"",VLOOKUP(K247,ComboValue!$B$2:$C$11,2,FALSE) &amp; ",")</f>
        <v/>
      </c>
      <c r="AV247" s="136" t="str">
        <f t="shared" si="129"/>
        <v>Tous_Nl</v>
      </c>
      <c r="AW247" s="136" t="str">
        <f>IF(ISBLANK(L247),"",VLOOKUP(L247,ComboValue!$E$2:$G$15,3,FALSE))</f>
        <v/>
      </c>
      <c r="AX247" s="136" t="str">
        <f>IF(ISBLANK(M247),"",VLOOKUP(M247,ComboValue!$K$2:$L$5,2,FALSE))</f>
        <v/>
      </c>
      <c r="AY247" s="161" t="str">
        <f>IF(ISBLANK(Q247),"",VLOOKUP(Q247,ComboValue!$N$2:$O$68,2,FALSE) &amp; ",") &amp; IF(ISBLANK(R247),"",VLOOKUP(R247,ComboValue!$N$2:$O$68,2,FALSE) &amp; ",") &amp; IF(ISBLANK(S247),"",VLOOKUP(S247,ComboValue!$N$2:$O$68,2,FALSE) &amp; ",") &amp; IF(ISBLANK(T247),"",VLOOKUP(T247,ComboValue!$N$2:$O$68,2,FALSE) &amp; ",") &amp; IF(ISBLANK(U247),"",VLOOKUP(U247,ComboValue!$N$2:$O$68,2,FALSE) &amp; ",") &amp; IF(ISBLANK(V247),"",VLOOKUP(V247,ComboValue!$N$2:$O$68,2,FALSE) &amp; ",") &amp; IF(ISBLANK(W247),"",VLOOKUP(W247,ComboValue!$N$2:$O$68,2,FALSE) &amp; ",") &amp; IF(ISBLANK(X247),"",VLOOKUP(X247,ComboValue!$N$2:$O$68,2,FALSE) &amp; ",") &amp; IF(ISBLANK(Y247),"",VLOOKUP(Y247,ComboValue!$N$2:$O$68,2,FALSE) &amp; ",") &amp; IF(ISBLANK(Z247),"",VLOOKUP(Z247,ComboValue!$N$2:$O$68,2,FALSE) &amp; ",") &amp; IF(ISBLANK(AA247),"",VLOOKUP(AA247,ComboValue!$N$2:$O$68,2,FALSE) &amp; ",") &amp; IF(ISBLANK(AB247),"",VLOOKUP(AB247,ComboValue!$N$2:$O$68,2,FALSE) &amp; ",") &amp; IF(ISBLANK(AC247),"",VLOOKUP(AC247,ComboValue!$N$2:$O$68,2,FALSE) &amp; ",") &amp; IF(ISBLANK(AD247),"",VLOOKUP(AD247,ComboValue!$N$2:$O$68,2,FALSE) &amp; ",") &amp; IF(ISBLANK(AE247),"",VLOOKUP(AE247,ComboValue!$N$2:$O$68,2,FALSE) &amp; ",") &amp; IF(ISBLANK(AF247),"",VLOOKUP(AF247,ComboValue!$N$2:$O$68,2,FALSE) &amp; ",") &amp; IF(ISBLANK(AG247),"",VLOOKUP(AG247,ComboValue!$N$2:$O$68,2,FALSE) &amp; ",") &amp; IF(ISBLANK(AH247),"",VLOOKUP(AH247,ComboValue!$N$2:$O$68,2,FALSE) &amp; ",") &amp; IF(ISBLANK(AI247),"",VLOOKUP(AI247,ComboValue!$N$2:$O$68,2,FALSE) &amp; ",") &amp; IF(ISBLANK(AJ247),"",VLOOKUP(AJ247,ComboValue!$N$2:$O$68,2,FALSE) &amp; ",") &amp; IF(ISBLANK(AK247),"",VLOOKUP(AK247,ComboValue!$N$2:$O$68,2,FALSE) &amp; ",") &amp; IF(ISBLANK(AL247),"",VLOOKUP(AL247,ComboValue!$N$2:$O$68,2,FALSE) &amp; ",") &amp; IF(ISBLANK(AM247),"",VLOOKUP(AM247,ComboValue!$N$2:$O$68,2,FALSE) &amp; ",") &amp; IF(ISBLANK(AN247),"",VLOOKUP(AN247,ComboValue!$N$2:$O$68,2,FALSE) &amp; ",") &amp; IF(ISBLANK(AO247),"",VLOOKUP(AO247,ComboValue!$N$2:$O$68,2,FALSE) &amp; ",") &amp; IF(ISBLANK(AP247),"",VLOOKUP(AP247,ComboValue!$N$2:$O$68,2,FALSE) &amp; ",") &amp; IF(ISBLANK(AQ247),"",VLOOKUP(AQ247,ComboValue!$N$2:$O$68,2,FALSE) &amp; ",") &amp; IF(ISBLANK(AR247),"",VLOOKUP(AR247,ComboValue!$N$2:$O$68,2,FALSE) &amp; ",") &amp; IF(ISBLANK(AS247),"",VLOOKUP(AS247,ComboValue!$N$2:$O$68,2,FALSE) &amp; ",") &amp; IF(ISBLANK(AT247),"",VLOOKUP(AT247,ComboValue!$N$2:$O$68,2,FALSE) &amp; ",")</f>
        <v/>
      </c>
      <c r="AZ247" s="162" t="str">
        <f t="shared" si="130"/>
        <v/>
      </c>
      <c r="BA247" s="120"/>
      <c r="BB247" s="135" t="str">
        <f t="shared" si="131"/>
        <v/>
      </c>
      <c r="BC247" s="136" t="str">
        <f t="shared" si="132"/>
        <v/>
      </c>
      <c r="BD247" s="136" t="str">
        <f t="shared" si="133"/>
        <v/>
      </c>
      <c r="BE247" s="136" t="str">
        <f t="shared" si="134"/>
        <v/>
      </c>
      <c r="BF247" s="136" t="str">
        <f t="shared" si="135"/>
        <v/>
      </c>
      <c r="BG247" s="136" t="str">
        <f t="shared" si="136"/>
        <v/>
      </c>
      <c r="BH247" s="136" t="str">
        <f t="shared" si="137"/>
        <v/>
      </c>
      <c r="BI247" s="136" t="str">
        <f t="shared" si="138"/>
        <v/>
      </c>
      <c r="BJ247" s="136" t="str">
        <f t="shared" si="139"/>
        <v/>
      </c>
      <c r="BK247" s="136" t="str">
        <f t="shared" si="140"/>
        <v/>
      </c>
      <c r="BL247" s="136" t="str">
        <f t="shared" si="141"/>
        <v/>
      </c>
      <c r="BM247" s="136" t="str">
        <f t="shared" si="142"/>
        <v/>
      </c>
      <c r="BN247" s="136" t="str">
        <f t="shared" si="143"/>
        <v/>
      </c>
      <c r="BO247" s="136" t="str">
        <f t="shared" si="144"/>
        <v/>
      </c>
      <c r="BP247" s="136" t="str">
        <f t="shared" si="145"/>
        <v/>
      </c>
      <c r="BQ247" s="136" t="str">
        <f t="shared" si="146"/>
        <v/>
      </c>
      <c r="BR247" s="136" t="str">
        <f t="shared" si="147"/>
        <v/>
      </c>
      <c r="BS247" s="136" t="str">
        <f t="shared" si="148"/>
        <v/>
      </c>
      <c r="BT247" s="136" t="str">
        <f t="shared" si="149"/>
        <v/>
      </c>
      <c r="BU247" s="136" t="str">
        <f t="shared" si="150"/>
        <v/>
      </c>
      <c r="BV247" s="136" t="str">
        <f t="shared" si="151"/>
        <v/>
      </c>
      <c r="BW247" s="136" t="str">
        <f t="shared" si="152"/>
        <v/>
      </c>
      <c r="BX247" s="136" t="str">
        <f t="shared" si="153"/>
        <v/>
      </c>
      <c r="BY247" s="136" t="str">
        <f t="shared" si="154"/>
        <v/>
      </c>
      <c r="BZ247" s="136" t="str">
        <f t="shared" si="155"/>
        <v/>
      </c>
      <c r="CA247" s="137" t="str">
        <f t="shared" si="156"/>
        <v/>
      </c>
      <c r="CB247" s="135" t="str">
        <f t="shared" si="157"/>
        <v/>
      </c>
      <c r="CC247" s="136" t="str">
        <f t="shared" si="158"/>
        <v/>
      </c>
      <c r="CD247" s="136" t="str">
        <f t="shared" si="159"/>
        <v/>
      </c>
      <c r="CE247" s="136" t="str">
        <f t="shared" si="160"/>
        <v/>
      </c>
      <c r="CF247" s="136" t="str">
        <f t="shared" si="161"/>
        <v/>
      </c>
      <c r="CG247" s="136" t="str">
        <f t="shared" si="162"/>
        <v/>
      </c>
      <c r="CH247" s="136" t="str">
        <f t="shared" si="163"/>
        <v/>
      </c>
      <c r="CI247" s="136" t="str">
        <f t="shared" si="164"/>
        <v/>
      </c>
      <c r="CJ247" s="136" t="str">
        <f t="shared" si="165"/>
        <v/>
      </c>
      <c r="CK247" s="137" t="str">
        <f t="shared" si="166"/>
        <v/>
      </c>
      <c r="CL247" s="135" t="str">
        <f t="shared" si="167"/>
        <v/>
      </c>
      <c r="CM247" s="136" t="str">
        <f t="shared" si="168"/>
        <v/>
      </c>
      <c r="CN247" s="136" t="str">
        <f t="shared" si="169"/>
        <v/>
      </c>
      <c r="CO247" s="137" t="str">
        <f t="shared" si="170"/>
        <v/>
      </c>
      <c r="CP247" s="120"/>
      <c r="CQ247" s="120"/>
      <c r="CR247" s="120"/>
      <c r="CS247" s="120"/>
      <c r="CT247" s="120"/>
      <c r="CU247" s="120"/>
      <c r="CV247" s="120"/>
      <c r="CW247" s="120"/>
      <c r="CX247" s="120"/>
      <c r="CY247" s="120"/>
      <c r="CZ247" s="120"/>
      <c r="DA247" s="120"/>
      <c r="DB247" s="120"/>
    </row>
    <row r="248" spans="1:106" ht="17.399999999999999" thickTop="1" thickBot="1" x14ac:dyDescent="0.45">
      <c r="A248" s="7">
        <v>243</v>
      </c>
      <c r="B248" s="10"/>
      <c r="C248" s="11"/>
      <c r="D248" s="11"/>
      <c r="E248" s="11"/>
      <c r="F248" s="11"/>
      <c r="G248" s="11"/>
      <c r="H248" s="11"/>
      <c r="I248" s="11"/>
      <c r="J248" s="11"/>
      <c r="K248" s="11"/>
      <c r="L248" s="10"/>
      <c r="M248" s="10"/>
      <c r="N248" s="10"/>
      <c r="O248" s="209" t="str">
        <f xml:space="preserve"> IF(ISBLANK(L248),"",VLOOKUP(L248,ComboValue!$E$3:$I$15,5,FALSE))</f>
        <v/>
      </c>
      <c r="P248" s="10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35" t="str">
        <f xml:space="preserve"> IF(ISBLANK(C248),"",VLOOKUP(C248,ComboValue!$B$2:$C$11,2,FALSE) &amp; ",") &amp; IF(ISBLANK(D248),"",VLOOKUP(D248,ComboValue!$B$2:$C$11,2,FALSE) &amp; ",") &amp; IF(ISBLANK(E248),"",VLOOKUP(E248,ComboValue!$B$2:$C$11,2,FALSE) &amp; ",") &amp; IF(ISBLANK(F248),"",VLOOKUP(F248,ComboValue!$B$2:$C$11,2,FALSE) &amp; ",") &amp; IF(ISBLANK(G248),"",VLOOKUP(G248,ComboValue!$B$2:$C$11,2,FALSE) &amp; ",") &amp; IF(ISBLANK(H248),"",VLOOKUP(H248,ComboValue!$B$2:$C$11,2,FALSE) &amp; ",") &amp; IF(ISBLANK(I248),"",VLOOKUP(I248,ComboValue!$B$2:$C$11,2,FALSE) &amp; ",") &amp; IF(ISBLANK(J248),"",VLOOKUP(J248,ComboValue!$B$2:$C$11,2,FALSE) &amp; ",") &amp; IF(ISBLANK(K248),"",VLOOKUP(K248,ComboValue!$B$2:$C$11,2,FALSE) &amp; ",")</f>
        <v/>
      </c>
      <c r="AV248" s="136" t="str">
        <f t="shared" si="129"/>
        <v>Tous_Nl</v>
      </c>
      <c r="AW248" s="136" t="str">
        <f>IF(ISBLANK(L248),"",VLOOKUP(L248,ComboValue!$E$2:$G$15,3,FALSE))</f>
        <v/>
      </c>
      <c r="AX248" s="136" t="str">
        <f>IF(ISBLANK(M248),"",VLOOKUP(M248,ComboValue!$K$2:$L$5,2,FALSE))</f>
        <v/>
      </c>
      <c r="AY248" s="161" t="str">
        <f>IF(ISBLANK(Q248),"",VLOOKUP(Q248,ComboValue!$N$2:$O$68,2,FALSE) &amp; ",") &amp; IF(ISBLANK(R248),"",VLOOKUP(R248,ComboValue!$N$2:$O$68,2,FALSE) &amp; ",") &amp; IF(ISBLANK(S248),"",VLOOKUP(S248,ComboValue!$N$2:$O$68,2,FALSE) &amp; ",") &amp; IF(ISBLANK(T248),"",VLOOKUP(T248,ComboValue!$N$2:$O$68,2,FALSE) &amp; ",") &amp; IF(ISBLANK(U248),"",VLOOKUP(U248,ComboValue!$N$2:$O$68,2,FALSE) &amp; ",") &amp; IF(ISBLANK(V248),"",VLOOKUP(V248,ComboValue!$N$2:$O$68,2,FALSE) &amp; ",") &amp; IF(ISBLANK(W248),"",VLOOKUP(W248,ComboValue!$N$2:$O$68,2,FALSE) &amp; ",") &amp; IF(ISBLANK(X248),"",VLOOKUP(X248,ComboValue!$N$2:$O$68,2,FALSE) &amp; ",") &amp; IF(ISBLANK(Y248),"",VLOOKUP(Y248,ComboValue!$N$2:$O$68,2,FALSE) &amp; ",") &amp; IF(ISBLANK(Z248),"",VLOOKUP(Z248,ComboValue!$N$2:$O$68,2,FALSE) &amp; ",") &amp; IF(ISBLANK(AA248),"",VLOOKUP(AA248,ComboValue!$N$2:$O$68,2,FALSE) &amp; ",") &amp; IF(ISBLANK(AB248),"",VLOOKUP(AB248,ComboValue!$N$2:$O$68,2,FALSE) &amp; ",") &amp; IF(ISBLANK(AC248),"",VLOOKUP(AC248,ComboValue!$N$2:$O$68,2,FALSE) &amp; ",") &amp; IF(ISBLANK(AD248),"",VLOOKUP(AD248,ComboValue!$N$2:$O$68,2,FALSE) &amp; ",") &amp; IF(ISBLANK(AE248),"",VLOOKUP(AE248,ComboValue!$N$2:$O$68,2,FALSE) &amp; ",") &amp; IF(ISBLANK(AF248),"",VLOOKUP(AF248,ComboValue!$N$2:$O$68,2,FALSE) &amp; ",") &amp; IF(ISBLANK(AG248),"",VLOOKUP(AG248,ComboValue!$N$2:$O$68,2,FALSE) &amp; ",") &amp; IF(ISBLANK(AH248),"",VLOOKUP(AH248,ComboValue!$N$2:$O$68,2,FALSE) &amp; ",") &amp; IF(ISBLANK(AI248),"",VLOOKUP(AI248,ComboValue!$N$2:$O$68,2,FALSE) &amp; ",") &amp; IF(ISBLANK(AJ248),"",VLOOKUP(AJ248,ComboValue!$N$2:$O$68,2,FALSE) &amp; ",") &amp; IF(ISBLANK(AK248),"",VLOOKUP(AK248,ComboValue!$N$2:$O$68,2,FALSE) &amp; ",") &amp; IF(ISBLANK(AL248),"",VLOOKUP(AL248,ComboValue!$N$2:$O$68,2,FALSE) &amp; ",") &amp; IF(ISBLANK(AM248),"",VLOOKUP(AM248,ComboValue!$N$2:$O$68,2,FALSE) &amp; ",") &amp; IF(ISBLANK(AN248),"",VLOOKUP(AN248,ComboValue!$N$2:$O$68,2,FALSE) &amp; ",") &amp; IF(ISBLANK(AO248),"",VLOOKUP(AO248,ComboValue!$N$2:$O$68,2,FALSE) &amp; ",") &amp; IF(ISBLANK(AP248),"",VLOOKUP(AP248,ComboValue!$N$2:$O$68,2,FALSE) &amp; ",") &amp; IF(ISBLANK(AQ248),"",VLOOKUP(AQ248,ComboValue!$N$2:$O$68,2,FALSE) &amp; ",") &amp; IF(ISBLANK(AR248),"",VLOOKUP(AR248,ComboValue!$N$2:$O$68,2,FALSE) &amp; ",") &amp; IF(ISBLANK(AS248),"",VLOOKUP(AS248,ComboValue!$N$2:$O$68,2,FALSE) &amp; ",") &amp; IF(ISBLANK(AT248),"",VLOOKUP(AT248,ComboValue!$N$2:$O$68,2,FALSE) &amp; ",")</f>
        <v/>
      </c>
      <c r="AZ248" s="162" t="str">
        <f t="shared" si="130"/>
        <v/>
      </c>
      <c r="BA248" s="120"/>
      <c r="BB248" s="135" t="str">
        <f t="shared" si="131"/>
        <v/>
      </c>
      <c r="BC248" s="136" t="str">
        <f t="shared" si="132"/>
        <v/>
      </c>
      <c r="BD248" s="136" t="str">
        <f t="shared" si="133"/>
        <v/>
      </c>
      <c r="BE248" s="136" t="str">
        <f t="shared" si="134"/>
        <v/>
      </c>
      <c r="BF248" s="136" t="str">
        <f t="shared" si="135"/>
        <v/>
      </c>
      <c r="BG248" s="136" t="str">
        <f t="shared" si="136"/>
        <v/>
      </c>
      <c r="BH248" s="136" t="str">
        <f t="shared" si="137"/>
        <v/>
      </c>
      <c r="BI248" s="136" t="str">
        <f t="shared" si="138"/>
        <v/>
      </c>
      <c r="BJ248" s="136" t="str">
        <f t="shared" si="139"/>
        <v/>
      </c>
      <c r="BK248" s="136" t="str">
        <f t="shared" si="140"/>
        <v/>
      </c>
      <c r="BL248" s="136" t="str">
        <f t="shared" si="141"/>
        <v/>
      </c>
      <c r="BM248" s="136" t="str">
        <f t="shared" si="142"/>
        <v/>
      </c>
      <c r="BN248" s="136" t="str">
        <f t="shared" si="143"/>
        <v/>
      </c>
      <c r="BO248" s="136" t="str">
        <f t="shared" si="144"/>
        <v/>
      </c>
      <c r="BP248" s="136" t="str">
        <f t="shared" si="145"/>
        <v/>
      </c>
      <c r="BQ248" s="136" t="str">
        <f t="shared" si="146"/>
        <v/>
      </c>
      <c r="BR248" s="136" t="str">
        <f t="shared" si="147"/>
        <v/>
      </c>
      <c r="BS248" s="136" t="str">
        <f t="shared" si="148"/>
        <v/>
      </c>
      <c r="BT248" s="136" t="str">
        <f t="shared" si="149"/>
        <v/>
      </c>
      <c r="BU248" s="136" t="str">
        <f t="shared" si="150"/>
        <v/>
      </c>
      <c r="BV248" s="136" t="str">
        <f t="shared" si="151"/>
        <v/>
      </c>
      <c r="BW248" s="136" t="str">
        <f t="shared" si="152"/>
        <v/>
      </c>
      <c r="BX248" s="136" t="str">
        <f t="shared" si="153"/>
        <v/>
      </c>
      <c r="BY248" s="136" t="str">
        <f t="shared" si="154"/>
        <v/>
      </c>
      <c r="BZ248" s="136" t="str">
        <f t="shared" si="155"/>
        <v/>
      </c>
      <c r="CA248" s="137" t="str">
        <f t="shared" si="156"/>
        <v/>
      </c>
      <c r="CB248" s="135" t="str">
        <f t="shared" si="157"/>
        <v/>
      </c>
      <c r="CC248" s="136" t="str">
        <f t="shared" si="158"/>
        <v/>
      </c>
      <c r="CD248" s="136" t="str">
        <f t="shared" si="159"/>
        <v/>
      </c>
      <c r="CE248" s="136" t="str">
        <f t="shared" si="160"/>
        <v/>
      </c>
      <c r="CF248" s="136" t="str">
        <f t="shared" si="161"/>
        <v/>
      </c>
      <c r="CG248" s="136" t="str">
        <f t="shared" si="162"/>
        <v/>
      </c>
      <c r="CH248" s="136" t="str">
        <f t="shared" si="163"/>
        <v/>
      </c>
      <c r="CI248" s="136" t="str">
        <f t="shared" si="164"/>
        <v/>
      </c>
      <c r="CJ248" s="136" t="str">
        <f t="shared" si="165"/>
        <v/>
      </c>
      <c r="CK248" s="137" t="str">
        <f t="shared" si="166"/>
        <v/>
      </c>
      <c r="CL248" s="135" t="str">
        <f t="shared" si="167"/>
        <v/>
      </c>
      <c r="CM248" s="136" t="str">
        <f t="shared" si="168"/>
        <v/>
      </c>
      <c r="CN248" s="136" t="str">
        <f t="shared" si="169"/>
        <v/>
      </c>
      <c r="CO248" s="137" t="str">
        <f t="shared" si="170"/>
        <v/>
      </c>
      <c r="CP248" s="120"/>
      <c r="CQ248" s="120"/>
      <c r="CR248" s="120"/>
      <c r="CS248" s="120"/>
      <c r="CT248" s="120"/>
      <c r="CU248" s="120"/>
      <c r="CV248" s="120"/>
      <c r="CW248" s="120"/>
      <c r="CX248" s="120"/>
      <c r="CY248" s="120"/>
      <c r="CZ248" s="120"/>
      <c r="DA248" s="120"/>
      <c r="DB248" s="120"/>
    </row>
    <row r="249" spans="1:106" ht="17.399999999999999" thickTop="1" thickBot="1" x14ac:dyDescent="0.45">
      <c r="A249" s="7">
        <v>244</v>
      </c>
      <c r="B249" s="10"/>
      <c r="C249" s="11"/>
      <c r="D249" s="11"/>
      <c r="E249" s="11"/>
      <c r="F249" s="11"/>
      <c r="G249" s="11"/>
      <c r="H249" s="11"/>
      <c r="I249" s="11"/>
      <c r="J249" s="11"/>
      <c r="K249" s="11"/>
      <c r="L249" s="10"/>
      <c r="M249" s="10"/>
      <c r="N249" s="10"/>
      <c r="O249" s="209" t="str">
        <f xml:space="preserve"> IF(ISBLANK(L249),"",VLOOKUP(L249,ComboValue!$E$3:$I$15,5,FALSE))</f>
        <v/>
      </c>
      <c r="P249" s="10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35" t="str">
        <f xml:space="preserve"> IF(ISBLANK(C249),"",VLOOKUP(C249,ComboValue!$B$2:$C$11,2,FALSE) &amp; ",") &amp; IF(ISBLANK(D249),"",VLOOKUP(D249,ComboValue!$B$2:$C$11,2,FALSE) &amp; ",") &amp; IF(ISBLANK(E249),"",VLOOKUP(E249,ComboValue!$B$2:$C$11,2,FALSE) &amp; ",") &amp; IF(ISBLANK(F249),"",VLOOKUP(F249,ComboValue!$B$2:$C$11,2,FALSE) &amp; ",") &amp; IF(ISBLANK(G249),"",VLOOKUP(G249,ComboValue!$B$2:$C$11,2,FALSE) &amp; ",") &amp; IF(ISBLANK(H249),"",VLOOKUP(H249,ComboValue!$B$2:$C$11,2,FALSE) &amp; ",") &amp; IF(ISBLANK(I249),"",VLOOKUP(I249,ComboValue!$B$2:$C$11,2,FALSE) &amp; ",") &amp; IF(ISBLANK(J249),"",VLOOKUP(J249,ComboValue!$B$2:$C$11,2,FALSE) &amp; ",") &amp; IF(ISBLANK(K249),"",VLOOKUP(K249,ComboValue!$B$2:$C$11,2,FALSE) &amp; ",")</f>
        <v/>
      </c>
      <c r="AV249" s="136" t="str">
        <f t="shared" si="129"/>
        <v>Tous_Nl</v>
      </c>
      <c r="AW249" s="136" t="str">
        <f>IF(ISBLANK(L249),"",VLOOKUP(L249,ComboValue!$E$2:$G$15,3,FALSE))</f>
        <v/>
      </c>
      <c r="AX249" s="136" t="str">
        <f>IF(ISBLANK(M249),"",VLOOKUP(M249,ComboValue!$K$2:$L$5,2,FALSE))</f>
        <v/>
      </c>
      <c r="AY249" s="161" t="str">
        <f>IF(ISBLANK(Q249),"",VLOOKUP(Q249,ComboValue!$N$2:$O$68,2,FALSE) &amp; ",") &amp; IF(ISBLANK(R249),"",VLOOKUP(R249,ComboValue!$N$2:$O$68,2,FALSE) &amp; ",") &amp; IF(ISBLANK(S249),"",VLOOKUP(S249,ComboValue!$N$2:$O$68,2,FALSE) &amp; ",") &amp; IF(ISBLANK(T249),"",VLOOKUP(T249,ComboValue!$N$2:$O$68,2,FALSE) &amp; ",") &amp; IF(ISBLANK(U249),"",VLOOKUP(U249,ComboValue!$N$2:$O$68,2,FALSE) &amp; ",") &amp; IF(ISBLANK(V249),"",VLOOKUP(V249,ComboValue!$N$2:$O$68,2,FALSE) &amp; ",") &amp; IF(ISBLANK(W249),"",VLOOKUP(W249,ComboValue!$N$2:$O$68,2,FALSE) &amp; ",") &amp; IF(ISBLANK(X249),"",VLOOKUP(X249,ComboValue!$N$2:$O$68,2,FALSE) &amp; ",") &amp; IF(ISBLANK(Y249),"",VLOOKUP(Y249,ComboValue!$N$2:$O$68,2,FALSE) &amp; ",") &amp; IF(ISBLANK(Z249),"",VLOOKUP(Z249,ComboValue!$N$2:$O$68,2,FALSE) &amp; ",") &amp; IF(ISBLANK(AA249),"",VLOOKUP(AA249,ComboValue!$N$2:$O$68,2,FALSE) &amp; ",") &amp; IF(ISBLANK(AB249),"",VLOOKUP(AB249,ComboValue!$N$2:$O$68,2,FALSE) &amp; ",") &amp; IF(ISBLANK(AC249),"",VLOOKUP(AC249,ComboValue!$N$2:$O$68,2,FALSE) &amp; ",") &amp; IF(ISBLANK(AD249),"",VLOOKUP(AD249,ComboValue!$N$2:$O$68,2,FALSE) &amp; ",") &amp; IF(ISBLANK(AE249),"",VLOOKUP(AE249,ComboValue!$N$2:$O$68,2,FALSE) &amp; ",") &amp; IF(ISBLANK(AF249),"",VLOOKUP(AF249,ComboValue!$N$2:$O$68,2,FALSE) &amp; ",") &amp; IF(ISBLANK(AG249),"",VLOOKUP(AG249,ComboValue!$N$2:$O$68,2,FALSE) &amp; ",") &amp; IF(ISBLANK(AH249),"",VLOOKUP(AH249,ComboValue!$N$2:$O$68,2,FALSE) &amp; ",") &amp; IF(ISBLANK(AI249),"",VLOOKUP(AI249,ComboValue!$N$2:$O$68,2,FALSE) &amp; ",") &amp; IF(ISBLANK(AJ249),"",VLOOKUP(AJ249,ComboValue!$N$2:$O$68,2,FALSE) &amp; ",") &amp; IF(ISBLANK(AK249),"",VLOOKUP(AK249,ComboValue!$N$2:$O$68,2,FALSE) &amp; ",") &amp; IF(ISBLANK(AL249),"",VLOOKUP(AL249,ComboValue!$N$2:$O$68,2,FALSE) &amp; ",") &amp; IF(ISBLANK(AM249),"",VLOOKUP(AM249,ComboValue!$N$2:$O$68,2,FALSE) &amp; ",") &amp; IF(ISBLANK(AN249),"",VLOOKUP(AN249,ComboValue!$N$2:$O$68,2,FALSE) &amp; ",") &amp; IF(ISBLANK(AO249),"",VLOOKUP(AO249,ComboValue!$N$2:$O$68,2,FALSE) &amp; ",") &amp; IF(ISBLANK(AP249),"",VLOOKUP(AP249,ComboValue!$N$2:$O$68,2,FALSE) &amp; ",") &amp; IF(ISBLANK(AQ249),"",VLOOKUP(AQ249,ComboValue!$N$2:$O$68,2,FALSE) &amp; ",") &amp; IF(ISBLANK(AR249),"",VLOOKUP(AR249,ComboValue!$N$2:$O$68,2,FALSE) &amp; ",") &amp; IF(ISBLANK(AS249),"",VLOOKUP(AS249,ComboValue!$N$2:$O$68,2,FALSE) &amp; ",") &amp; IF(ISBLANK(AT249),"",VLOOKUP(AT249,ComboValue!$N$2:$O$68,2,FALSE) &amp; ",")</f>
        <v/>
      </c>
      <c r="AZ249" s="162" t="str">
        <f t="shared" si="130"/>
        <v/>
      </c>
      <c r="BA249" s="120"/>
      <c r="BB249" s="135" t="str">
        <f t="shared" si="131"/>
        <v/>
      </c>
      <c r="BC249" s="136" t="str">
        <f t="shared" si="132"/>
        <v/>
      </c>
      <c r="BD249" s="136" t="str">
        <f t="shared" si="133"/>
        <v/>
      </c>
      <c r="BE249" s="136" t="str">
        <f t="shared" si="134"/>
        <v/>
      </c>
      <c r="BF249" s="136" t="str">
        <f t="shared" si="135"/>
        <v/>
      </c>
      <c r="BG249" s="136" t="str">
        <f t="shared" si="136"/>
        <v/>
      </c>
      <c r="BH249" s="136" t="str">
        <f t="shared" si="137"/>
        <v/>
      </c>
      <c r="BI249" s="136" t="str">
        <f t="shared" si="138"/>
        <v/>
      </c>
      <c r="BJ249" s="136" t="str">
        <f t="shared" si="139"/>
        <v/>
      </c>
      <c r="BK249" s="136" t="str">
        <f t="shared" si="140"/>
        <v/>
      </c>
      <c r="BL249" s="136" t="str">
        <f t="shared" si="141"/>
        <v/>
      </c>
      <c r="BM249" s="136" t="str">
        <f t="shared" si="142"/>
        <v/>
      </c>
      <c r="BN249" s="136" t="str">
        <f t="shared" si="143"/>
        <v/>
      </c>
      <c r="BO249" s="136" t="str">
        <f t="shared" si="144"/>
        <v/>
      </c>
      <c r="BP249" s="136" t="str">
        <f t="shared" si="145"/>
        <v/>
      </c>
      <c r="BQ249" s="136" t="str">
        <f t="shared" si="146"/>
        <v/>
      </c>
      <c r="BR249" s="136" t="str">
        <f t="shared" si="147"/>
        <v/>
      </c>
      <c r="BS249" s="136" t="str">
        <f t="shared" si="148"/>
        <v/>
      </c>
      <c r="BT249" s="136" t="str">
        <f t="shared" si="149"/>
        <v/>
      </c>
      <c r="BU249" s="136" t="str">
        <f t="shared" si="150"/>
        <v/>
      </c>
      <c r="BV249" s="136" t="str">
        <f t="shared" si="151"/>
        <v/>
      </c>
      <c r="BW249" s="136" t="str">
        <f t="shared" si="152"/>
        <v/>
      </c>
      <c r="BX249" s="136" t="str">
        <f t="shared" si="153"/>
        <v/>
      </c>
      <c r="BY249" s="136" t="str">
        <f t="shared" si="154"/>
        <v/>
      </c>
      <c r="BZ249" s="136" t="str">
        <f t="shared" si="155"/>
        <v/>
      </c>
      <c r="CA249" s="137" t="str">
        <f t="shared" si="156"/>
        <v/>
      </c>
      <c r="CB249" s="135" t="str">
        <f t="shared" si="157"/>
        <v/>
      </c>
      <c r="CC249" s="136" t="str">
        <f t="shared" si="158"/>
        <v/>
      </c>
      <c r="CD249" s="136" t="str">
        <f t="shared" si="159"/>
        <v/>
      </c>
      <c r="CE249" s="136" t="str">
        <f t="shared" si="160"/>
        <v/>
      </c>
      <c r="CF249" s="136" t="str">
        <f t="shared" si="161"/>
        <v/>
      </c>
      <c r="CG249" s="136" t="str">
        <f t="shared" si="162"/>
        <v/>
      </c>
      <c r="CH249" s="136" t="str">
        <f t="shared" si="163"/>
        <v/>
      </c>
      <c r="CI249" s="136" t="str">
        <f t="shared" si="164"/>
        <v/>
      </c>
      <c r="CJ249" s="136" t="str">
        <f t="shared" si="165"/>
        <v/>
      </c>
      <c r="CK249" s="137" t="str">
        <f t="shared" si="166"/>
        <v/>
      </c>
      <c r="CL249" s="135" t="str">
        <f t="shared" si="167"/>
        <v/>
      </c>
      <c r="CM249" s="136" t="str">
        <f t="shared" si="168"/>
        <v/>
      </c>
      <c r="CN249" s="136" t="str">
        <f t="shared" si="169"/>
        <v/>
      </c>
      <c r="CO249" s="137" t="str">
        <f t="shared" si="170"/>
        <v/>
      </c>
      <c r="CP249" s="120"/>
      <c r="CQ249" s="120"/>
      <c r="CR249" s="120"/>
      <c r="CS249" s="120"/>
      <c r="CT249" s="120"/>
      <c r="CU249" s="120"/>
      <c r="CV249" s="120"/>
      <c r="CW249" s="120"/>
      <c r="CX249" s="120"/>
      <c r="CY249" s="120"/>
      <c r="CZ249" s="120"/>
      <c r="DA249" s="120"/>
      <c r="DB249" s="120"/>
    </row>
    <row r="250" spans="1:106" ht="17.399999999999999" thickTop="1" thickBot="1" x14ac:dyDescent="0.45">
      <c r="A250" s="7">
        <v>245</v>
      </c>
      <c r="B250" s="10"/>
      <c r="C250" s="11"/>
      <c r="D250" s="11"/>
      <c r="E250" s="11"/>
      <c r="F250" s="11"/>
      <c r="G250" s="11"/>
      <c r="H250" s="11"/>
      <c r="I250" s="11"/>
      <c r="J250" s="11"/>
      <c r="K250" s="11"/>
      <c r="L250" s="10"/>
      <c r="M250" s="10"/>
      <c r="N250" s="10"/>
      <c r="O250" s="209" t="str">
        <f xml:space="preserve"> IF(ISBLANK(L250),"",VLOOKUP(L250,ComboValue!$E$3:$I$15,5,FALSE))</f>
        <v/>
      </c>
      <c r="P250" s="10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35" t="str">
        <f xml:space="preserve"> IF(ISBLANK(C250),"",VLOOKUP(C250,ComboValue!$B$2:$C$11,2,FALSE) &amp; ",") &amp; IF(ISBLANK(D250),"",VLOOKUP(D250,ComboValue!$B$2:$C$11,2,FALSE) &amp; ",") &amp; IF(ISBLANK(E250),"",VLOOKUP(E250,ComboValue!$B$2:$C$11,2,FALSE) &amp; ",") &amp; IF(ISBLANK(F250),"",VLOOKUP(F250,ComboValue!$B$2:$C$11,2,FALSE) &amp; ",") &amp; IF(ISBLANK(G250),"",VLOOKUP(G250,ComboValue!$B$2:$C$11,2,FALSE) &amp; ",") &amp; IF(ISBLANK(H250),"",VLOOKUP(H250,ComboValue!$B$2:$C$11,2,FALSE) &amp; ",") &amp; IF(ISBLANK(I250),"",VLOOKUP(I250,ComboValue!$B$2:$C$11,2,FALSE) &amp; ",") &amp; IF(ISBLANK(J250),"",VLOOKUP(J250,ComboValue!$B$2:$C$11,2,FALSE) &amp; ",") &amp; IF(ISBLANK(K250),"",VLOOKUP(K250,ComboValue!$B$2:$C$11,2,FALSE) &amp; ",")</f>
        <v/>
      </c>
      <c r="AV250" s="136" t="str">
        <f t="shared" si="129"/>
        <v>Tous_Nl</v>
      </c>
      <c r="AW250" s="136" t="str">
        <f>IF(ISBLANK(L250),"",VLOOKUP(L250,ComboValue!$E$2:$G$15,3,FALSE))</f>
        <v/>
      </c>
      <c r="AX250" s="136" t="str">
        <f>IF(ISBLANK(M250),"",VLOOKUP(M250,ComboValue!$K$2:$L$5,2,FALSE))</f>
        <v/>
      </c>
      <c r="AY250" s="161" t="str">
        <f>IF(ISBLANK(Q250),"",VLOOKUP(Q250,ComboValue!$N$2:$O$68,2,FALSE) &amp; ",") &amp; IF(ISBLANK(R250),"",VLOOKUP(R250,ComboValue!$N$2:$O$68,2,FALSE) &amp; ",") &amp; IF(ISBLANK(S250),"",VLOOKUP(S250,ComboValue!$N$2:$O$68,2,FALSE) &amp; ",") &amp; IF(ISBLANK(T250),"",VLOOKUP(T250,ComboValue!$N$2:$O$68,2,FALSE) &amp; ",") &amp; IF(ISBLANK(U250),"",VLOOKUP(U250,ComboValue!$N$2:$O$68,2,FALSE) &amp; ",") &amp; IF(ISBLANK(V250),"",VLOOKUP(V250,ComboValue!$N$2:$O$68,2,FALSE) &amp; ",") &amp; IF(ISBLANK(W250),"",VLOOKUP(W250,ComboValue!$N$2:$O$68,2,FALSE) &amp; ",") &amp; IF(ISBLANK(X250),"",VLOOKUP(X250,ComboValue!$N$2:$O$68,2,FALSE) &amp; ",") &amp; IF(ISBLANK(Y250),"",VLOOKUP(Y250,ComboValue!$N$2:$O$68,2,FALSE) &amp; ",") &amp; IF(ISBLANK(Z250),"",VLOOKUP(Z250,ComboValue!$N$2:$O$68,2,FALSE) &amp; ",") &amp; IF(ISBLANK(AA250),"",VLOOKUP(AA250,ComboValue!$N$2:$O$68,2,FALSE) &amp; ",") &amp; IF(ISBLANK(AB250),"",VLOOKUP(AB250,ComboValue!$N$2:$O$68,2,FALSE) &amp; ",") &amp; IF(ISBLANK(AC250),"",VLOOKUP(AC250,ComboValue!$N$2:$O$68,2,FALSE) &amp; ",") &amp; IF(ISBLANK(AD250),"",VLOOKUP(AD250,ComboValue!$N$2:$O$68,2,FALSE) &amp; ",") &amp; IF(ISBLANK(AE250),"",VLOOKUP(AE250,ComboValue!$N$2:$O$68,2,FALSE) &amp; ",") &amp; IF(ISBLANK(AF250),"",VLOOKUP(AF250,ComboValue!$N$2:$O$68,2,FALSE) &amp; ",") &amp; IF(ISBLANK(AG250),"",VLOOKUP(AG250,ComboValue!$N$2:$O$68,2,FALSE) &amp; ",") &amp; IF(ISBLANK(AH250),"",VLOOKUP(AH250,ComboValue!$N$2:$O$68,2,FALSE) &amp; ",") &amp; IF(ISBLANK(AI250),"",VLOOKUP(AI250,ComboValue!$N$2:$O$68,2,FALSE) &amp; ",") &amp; IF(ISBLANK(AJ250),"",VLOOKUP(AJ250,ComboValue!$N$2:$O$68,2,FALSE) &amp; ",") &amp; IF(ISBLANK(AK250),"",VLOOKUP(AK250,ComboValue!$N$2:$O$68,2,FALSE) &amp; ",") &amp; IF(ISBLANK(AL250),"",VLOOKUP(AL250,ComboValue!$N$2:$O$68,2,FALSE) &amp; ",") &amp; IF(ISBLANK(AM250),"",VLOOKUP(AM250,ComboValue!$N$2:$O$68,2,FALSE) &amp; ",") &amp; IF(ISBLANK(AN250),"",VLOOKUP(AN250,ComboValue!$N$2:$O$68,2,FALSE) &amp; ",") &amp; IF(ISBLANK(AO250),"",VLOOKUP(AO250,ComboValue!$N$2:$O$68,2,FALSE) &amp; ",") &amp; IF(ISBLANK(AP250),"",VLOOKUP(AP250,ComboValue!$N$2:$O$68,2,FALSE) &amp; ",") &amp; IF(ISBLANK(AQ250),"",VLOOKUP(AQ250,ComboValue!$N$2:$O$68,2,FALSE) &amp; ",") &amp; IF(ISBLANK(AR250),"",VLOOKUP(AR250,ComboValue!$N$2:$O$68,2,FALSE) &amp; ",") &amp; IF(ISBLANK(AS250),"",VLOOKUP(AS250,ComboValue!$N$2:$O$68,2,FALSE) &amp; ",") &amp; IF(ISBLANK(AT250),"",VLOOKUP(AT250,ComboValue!$N$2:$O$68,2,FALSE) &amp; ",")</f>
        <v/>
      </c>
      <c r="AZ250" s="162" t="str">
        <f t="shared" si="130"/>
        <v/>
      </c>
      <c r="BA250" s="120"/>
      <c r="BB250" s="135" t="str">
        <f t="shared" si="131"/>
        <v/>
      </c>
      <c r="BC250" s="136" t="str">
        <f t="shared" si="132"/>
        <v/>
      </c>
      <c r="BD250" s="136" t="str">
        <f t="shared" si="133"/>
        <v/>
      </c>
      <c r="BE250" s="136" t="str">
        <f t="shared" si="134"/>
        <v/>
      </c>
      <c r="BF250" s="136" t="str">
        <f t="shared" si="135"/>
        <v/>
      </c>
      <c r="BG250" s="136" t="str">
        <f t="shared" si="136"/>
        <v/>
      </c>
      <c r="BH250" s="136" t="str">
        <f t="shared" si="137"/>
        <v/>
      </c>
      <c r="BI250" s="136" t="str">
        <f t="shared" si="138"/>
        <v/>
      </c>
      <c r="BJ250" s="136" t="str">
        <f t="shared" si="139"/>
        <v/>
      </c>
      <c r="BK250" s="136" t="str">
        <f t="shared" si="140"/>
        <v/>
      </c>
      <c r="BL250" s="136" t="str">
        <f t="shared" si="141"/>
        <v/>
      </c>
      <c r="BM250" s="136" t="str">
        <f t="shared" si="142"/>
        <v/>
      </c>
      <c r="BN250" s="136" t="str">
        <f t="shared" si="143"/>
        <v/>
      </c>
      <c r="BO250" s="136" t="str">
        <f t="shared" si="144"/>
        <v/>
      </c>
      <c r="BP250" s="136" t="str">
        <f t="shared" si="145"/>
        <v/>
      </c>
      <c r="BQ250" s="136" t="str">
        <f t="shared" si="146"/>
        <v/>
      </c>
      <c r="BR250" s="136" t="str">
        <f t="shared" si="147"/>
        <v/>
      </c>
      <c r="BS250" s="136" t="str">
        <f t="shared" si="148"/>
        <v/>
      </c>
      <c r="BT250" s="136" t="str">
        <f t="shared" si="149"/>
        <v/>
      </c>
      <c r="BU250" s="136" t="str">
        <f t="shared" si="150"/>
        <v/>
      </c>
      <c r="BV250" s="136" t="str">
        <f t="shared" si="151"/>
        <v/>
      </c>
      <c r="BW250" s="136" t="str">
        <f t="shared" si="152"/>
        <v/>
      </c>
      <c r="BX250" s="136" t="str">
        <f t="shared" si="153"/>
        <v/>
      </c>
      <c r="BY250" s="136" t="str">
        <f t="shared" si="154"/>
        <v/>
      </c>
      <c r="BZ250" s="136" t="str">
        <f t="shared" si="155"/>
        <v/>
      </c>
      <c r="CA250" s="137" t="str">
        <f t="shared" si="156"/>
        <v/>
      </c>
      <c r="CB250" s="135" t="str">
        <f t="shared" si="157"/>
        <v/>
      </c>
      <c r="CC250" s="136" t="str">
        <f t="shared" si="158"/>
        <v/>
      </c>
      <c r="CD250" s="136" t="str">
        <f t="shared" si="159"/>
        <v/>
      </c>
      <c r="CE250" s="136" t="str">
        <f t="shared" si="160"/>
        <v/>
      </c>
      <c r="CF250" s="136" t="str">
        <f t="shared" si="161"/>
        <v/>
      </c>
      <c r="CG250" s="136" t="str">
        <f t="shared" si="162"/>
        <v/>
      </c>
      <c r="CH250" s="136" t="str">
        <f t="shared" si="163"/>
        <v/>
      </c>
      <c r="CI250" s="136" t="str">
        <f t="shared" si="164"/>
        <v/>
      </c>
      <c r="CJ250" s="136" t="str">
        <f t="shared" si="165"/>
        <v/>
      </c>
      <c r="CK250" s="137" t="str">
        <f t="shared" si="166"/>
        <v/>
      </c>
      <c r="CL250" s="135" t="str">
        <f t="shared" si="167"/>
        <v/>
      </c>
      <c r="CM250" s="136" t="str">
        <f t="shared" si="168"/>
        <v/>
      </c>
      <c r="CN250" s="136" t="str">
        <f t="shared" si="169"/>
        <v/>
      </c>
      <c r="CO250" s="137" t="str">
        <f t="shared" si="170"/>
        <v/>
      </c>
      <c r="CP250" s="120"/>
      <c r="CQ250" s="120"/>
      <c r="CR250" s="120"/>
      <c r="CS250" s="120"/>
      <c r="CT250" s="120"/>
      <c r="CU250" s="120"/>
      <c r="CV250" s="120"/>
      <c r="CW250" s="120"/>
      <c r="CX250" s="120"/>
      <c r="CY250" s="120"/>
      <c r="CZ250" s="120"/>
      <c r="DA250" s="120"/>
      <c r="DB250" s="120"/>
    </row>
    <row r="251" spans="1:106" ht="17.399999999999999" thickTop="1" thickBot="1" x14ac:dyDescent="0.45">
      <c r="A251" s="7">
        <v>246</v>
      </c>
      <c r="B251" s="10"/>
      <c r="C251" s="11"/>
      <c r="D251" s="11"/>
      <c r="E251" s="11"/>
      <c r="F251" s="11"/>
      <c r="G251" s="11"/>
      <c r="H251" s="11"/>
      <c r="I251" s="11"/>
      <c r="J251" s="11"/>
      <c r="K251" s="11"/>
      <c r="L251" s="10"/>
      <c r="M251" s="10"/>
      <c r="N251" s="10"/>
      <c r="O251" s="209" t="str">
        <f xml:space="preserve"> IF(ISBLANK(L251),"",VLOOKUP(L251,ComboValue!$E$3:$I$15,5,FALSE))</f>
        <v/>
      </c>
      <c r="P251" s="10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35" t="str">
        <f xml:space="preserve"> IF(ISBLANK(C251),"",VLOOKUP(C251,ComboValue!$B$2:$C$11,2,FALSE) &amp; ",") &amp; IF(ISBLANK(D251),"",VLOOKUP(D251,ComboValue!$B$2:$C$11,2,FALSE) &amp; ",") &amp; IF(ISBLANK(E251),"",VLOOKUP(E251,ComboValue!$B$2:$C$11,2,FALSE) &amp; ",") &amp; IF(ISBLANK(F251),"",VLOOKUP(F251,ComboValue!$B$2:$C$11,2,FALSE) &amp; ",") &amp; IF(ISBLANK(G251),"",VLOOKUP(G251,ComboValue!$B$2:$C$11,2,FALSE) &amp; ",") &amp; IF(ISBLANK(H251),"",VLOOKUP(H251,ComboValue!$B$2:$C$11,2,FALSE) &amp; ",") &amp; IF(ISBLANK(I251),"",VLOOKUP(I251,ComboValue!$B$2:$C$11,2,FALSE) &amp; ",") &amp; IF(ISBLANK(J251),"",VLOOKUP(J251,ComboValue!$B$2:$C$11,2,FALSE) &amp; ",") &amp; IF(ISBLANK(K251),"",VLOOKUP(K251,ComboValue!$B$2:$C$11,2,FALSE) &amp; ",")</f>
        <v/>
      </c>
      <c r="AV251" s="136" t="str">
        <f t="shared" si="129"/>
        <v>Tous_Nl</v>
      </c>
      <c r="AW251" s="136" t="str">
        <f>IF(ISBLANK(L251),"",VLOOKUP(L251,ComboValue!$E$2:$G$15,3,FALSE))</f>
        <v/>
      </c>
      <c r="AX251" s="136" t="str">
        <f>IF(ISBLANK(M251),"",VLOOKUP(M251,ComboValue!$K$2:$L$5,2,FALSE))</f>
        <v/>
      </c>
      <c r="AY251" s="161" t="str">
        <f>IF(ISBLANK(Q251),"",VLOOKUP(Q251,ComboValue!$N$2:$O$68,2,FALSE) &amp; ",") &amp; IF(ISBLANK(R251),"",VLOOKUP(R251,ComboValue!$N$2:$O$68,2,FALSE) &amp; ",") &amp; IF(ISBLANK(S251),"",VLOOKUP(S251,ComboValue!$N$2:$O$68,2,FALSE) &amp; ",") &amp; IF(ISBLANK(T251),"",VLOOKUP(T251,ComboValue!$N$2:$O$68,2,FALSE) &amp; ",") &amp; IF(ISBLANK(U251),"",VLOOKUP(U251,ComboValue!$N$2:$O$68,2,FALSE) &amp; ",") &amp; IF(ISBLANK(V251),"",VLOOKUP(V251,ComboValue!$N$2:$O$68,2,FALSE) &amp; ",") &amp; IF(ISBLANK(W251),"",VLOOKUP(W251,ComboValue!$N$2:$O$68,2,FALSE) &amp; ",") &amp; IF(ISBLANK(X251),"",VLOOKUP(X251,ComboValue!$N$2:$O$68,2,FALSE) &amp; ",") &amp; IF(ISBLANK(Y251),"",VLOOKUP(Y251,ComboValue!$N$2:$O$68,2,FALSE) &amp; ",") &amp; IF(ISBLANK(Z251),"",VLOOKUP(Z251,ComboValue!$N$2:$O$68,2,FALSE) &amp; ",") &amp; IF(ISBLANK(AA251),"",VLOOKUP(AA251,ComboValue!$N$2:$O$68,2,FALSE) &amp; ",") &amp; IF(ISBLANK(AB251),"",VLOOKUP(AB251,ComboValue!$N$2:$O$68,2,FALSE) &amp; ",") &amp; IF(ISBLANK(AC251),"",VLOOKUP(AC251,ComboValue!$N$2:$O$68,2,FALSE) &amp; ",") &amp; IF(ISBLANK(AD251),"",VLOOKUP(AD251,ComboValue!$N$2:$O$68,2,FALSE) &amp; ",") &amp; IF(ISBLANK(AE251),"",VLOOKUP(AE251,ComboValue!$N$2:$O$68,2,FALSE) &amp; ",") &amp; IF(ISBLANK(AF251),"",VLOOKUP(AF251,ComboValue!$N$2:$O$68,2,FALSE) &amp; ",") &amp; IF(ISBLANK(AG251),"",VLOOKUP(AG251,ComboValue!$N$2:$O$68,2,FALSE) &amp; ",") &amp; IF(ISBLANK(AH251),"",VLOOKUP(AH251,ComboValue!$N$2:$O$68,2,FALSE) &amp; ",") &amp; IF(ISBLANK(AI251),"",VLOOKUP(AI251,ComboValue!$N$2:$O$68,2,FALSE) &amp; ",") &amp; IF(ISBLANK(AJ251),"",VLOOKUP(AJ251,ComboValue!$N$2:$O$68,2,FALSE) &amp; ",") &amp; IF(ISBLANK(AK251),"",VLOOKUP(AK251,ComboValue!$N$2:$O$68,2,FALSE) &amp; ",") &amp; IF(ISBLANK(AL251),"",VLOOKUP(AL251,ComboValue!$N$2:$O$68,2,FALSE) &amp; ",") &amp; IF(ISBLANK(AM251),"",VLOOKUP(AM251,ComboValue!$N$2:$O$68,2,FALSE) &amp; ",") &amp; IF(ISBLANK(AN251),"",VLOOKUP(AN251,ComboValue!$N$2:$O$68,2,FALSE) &amp; ",") &amp; IF(ISBLANK(AO251),"",VLOOKUP(AO251,ComboValue!$N$2:$O$68,2,FALSE) &amp; ",") &amp; IF(ISBLANK(AP251),"",VLOOKUP(AP251,ComboValue!$N$2:$O$68,2,FALSE) &amp; ",") &amp; IF(ISBLANK(AQ251),"",VLOOKUP(AQ251,ComboValue!$N$2:$O$68,2,FALSE) &amp; ",") &amp; IF(ISBLANK(AR251),"",VLOOKUP(AR251,ComboValue!$N$2:$O$68,2,FALSE) &amp; ",") &amp; IF(ISBLANK(AS251),"",VLOOKUP(AS251,ComboValue!$N$2:$O$68,2,FALSE) &amp; ",") &amp; IF(ISBLANK(AT251),"",VLOOKUP(AT251,ComboValue!$N$2:$O$68,2,FALSE) &amp; ",")</f>
        <v/>
      </c>
      <c r="AZ251" s="162" t="str">
        <f t="shared" si="130"/>
        <v/>
      </c>
      <c r="BA251" s="120"/>
      <c r="BB251" s="135" t="str">
        <f t="shared" si="131"/>
        <v/>
      </c>
      <c r="BC251" s="136" t="str">
        <f t="shared" si="132"/>
        <v/>
      </c>
      <c r="BD251" s="136" t="str">
        <f t="shared" si="133"/>
        <v/>
      </c>
      <c r="BE251" s="136" t="str">
        <f t="shared" si="134"/>
        <v/>
      </c>
      <c r="BF251" s="136" t="str">
        <f t="shared" si="135"/>
        <v/>
      </c>
      <c r="BG251" s="136" t="str">
        <f t="shared" si="136"/>
        <v/>
      </c>
      <c r="BH251" s="136" t="str">
        <f t="shared" si="137"/>
        <v/>
      </c>
      <c r="BI251" s="136" t="str">
        <f t="shared" si="138"/>
        <v/>
      </c>
      <c r="BJ251" s="136" t="str">
        <f t="shared" si="139"/>
        <v/>
      </c>
      <c r="BK251" s="136" t="str">
        <f t="shared" si="140"/>
        <v/>
      </c>
      <c r="BL251" s="136" t="str">
        <f t="shared" si="141"/>
        <v/>
      </c>
      <c r="BM251" s="136" t="str">
        <f t="shared" si="142"/>
        <v/>
      </c>
      <c r="BN251" s="136" t="str">
        <f t="shared" si="143"/>
        <v/>
      </c>
      <c r="BO251" s="136" t="str">
        <f t="shared" si="144"/>
        <v/>
      </c>
      <c r="BP251" s="136" t="str">
        <f t="shared" si="145"/>
        <v/>
      </c>
      <c r="BQ251" s="136" t="str">
        <f t="shared" si="146"/>
        <v/>
      </c>
      <c r="BR251" s="136" t="str">
        <f t="shared" si="147"/>
        <v/>
      </c>
      <c r="BS251" s="136" t="str">
        <f t="shared" si="148"/>
        <v/>
      </c>
      <c r="BT251" s="136" t="str">
        <f t="shared" si="149"/>
        <v/>
      </c>
      <c r="BU251" s="136" t="str">
        <f t="shared" si="150"/>
        <v/>
      </c>
      <c r="BV251" s="136" t="str">
        <f t="shared" si="151"/>
        <v/>
      </c>
      <c r="BW251" s="136" t="str">
        <f t="shared" si="152"/>
        <v/>
      </c>
      <c r="BX251" s="136" t="str">
        <f t="shared" si="153"/>
        <v/>
      </c>
      <c r="BY251" s="136" t="str">
        <f t="shared" si="154"/>
        <v/>
      </c>
      <c r="BZ251" s="136" t="str">
        <f t="shared" si="155"/>
        <v/>
      </c>
      <c r="CA251" s="137" t="str">
        <f t="shared" si="156"/>
        <v/>
      </c>
      <c r="CB251" s="135" t="str">
        <f t="shared" si="157"/>
        <v/>
      </c>
      <c r="CC251" s="136" t="str">
        <f t="shared" si="158"/>
        <v/>
      </c>
      <c r="CD251" s="136" t="str">
        <f t="shared" si="159"/>
        <v/>
      </c>
      <c r="CE251" s="136" t="str">
        <f t="shared" si="160"/>
        <v/>
      </c>
      <c r="CF251" s="136" t="str">
        <f t="shared" si="161"/>
        <v/>
      </c>
      <c r="CG251" s="136" t="str">
        <f t="shared" si="162"/>
        <v/>
      </c>
      <c r="CH251" s="136" t="str">
        <f t="shared" si="163"/>
        <v/>
      </c>
      <c r="CI251" s="136" t="str">
        <f t="shared" si="164"/>
        <v/>
      </c>
      <c r="CJ251" s="136" t="str">
        <f t="shared" si="165"/>
        <v/>
      </c>
      <c r="CK251" s="137" t="str">
        <f t="shared" si="166"/>
        <v/>
      </c>
      <c r="CL251" s="135" t="str">
        <f t="shared" si="167"/>
        <v/>
      </c>
      <c r="CM251" s="136" t="str">
        <f t="shared" si="168"/>
        <v/>
      </c>
      <c r="CN251" s="136" t="str">
        <f t="shared" si="169"/>
        <v/>
      </c>
      <c r="CO251" s="137" t="str">
        <f t="shared" si="170"/>
        <v/>
      </c>
      <c r="CP251" s="120"/>
      <c r="CQ251" s="120"/>
      <c r="CR251" s="120"/>
      <c r="CS251" s="120"/>
      <c r="CT251" s="120"/>
      <c r="CU251" s="120"/>
      <c r="CV251" s="120"/>
      <c r="CW251" s="120"/>
      <c r="CX251" s="120"/>
      <c r="CY251" s="120"/>
      <c r="CZ251" s="120"/>
      <c r="DA251" s="120"/>
      <c r="DB251" s="120"/>
    </row>
    <row r="252" spans="1:106" ht="17.399999999999999" thickTop="1" thickBot="1" x14ac:dyDescent="0.45">
      <c r="A252" s="7">
        <v>247</v>
      </c>
      <c r="B252" s="10"/>
      <c r="C252" s="11"/>
      <c r="D252" s="11"/>
      <c r="E252" s="11"/>
      <c r="F252" s="11"/>
      <c r="G252" s="11"/>
      <c r="H252" s="11"/>
      <c r="I252" s="11"/>
      <c r="J252" s="11"/>
      <c r="K252" s="11"/>
      <c r="L252" s="10"/>
      <c r="M252" s="10"/>
      <c r="N252" s="10"/>
      <c r="O252" s="209" t="str">
        <f xml:space="preserve"> IF(ISBLANK(L252),"",VLOOKUP(L252,ComboValue!$E$3:$I$15,5,FALSE))</f>
        <v/>
      </c>
      <c r="P252" s="10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35" t="str">
        <f xml:space="preserve"> IF(ISBLANK(C252),"",VLOOKUP(C252,ComboValue!$B$2:$C$11,2,FALSE) &amp; ",") &amp; IF(ISBLANK(D252),"",VLOOKUP(D252,ComboValue!$B$2:$C$11,2,FALSE) &amp; ",") &amp; IF(ISBLANK(E252),"",VLOOKUP(E252,ComboValue!$B$2:$C$11,2,FALSE) &amp; ",") &amp; IF(ISBLANK(F252),"",VLOOKUP(F252,ComboValue!$B$2:$C$11,2,FALSE) &amp; ",") &amp; IF(ISBLANK(G252),"",VLOOKUP(G252,ComboValue!$B$2:$C$11,2,FALSE) &amp; ",") &amp; IF(ISBLANK(H252),"",VLOOKUP(H252,ComboValue!$B$2:$C$11,2,FALSE) &amp; ",") &amp; IF(ISBLANK(I252),"",VLOOKUP(I252,ComboValue!$B$2:$C$11,2,FALSE) &amp; ",") &amp; IF(ISBLANK(J252),"",VLOOKUP(J252,ComboValue!$B$2:$C$11,2,FALSE) &amp; ",") &amp; IF(ISBLANK(K252),"",VLOOKUP(K252,ComboValue!$B$2:$C$11,2,FALSE) &amp; ",")</f>
        <v/>
      </c>
      <c r="AV252" s="136" t="str">
        <f t="shared" si="129"/>
        <v>Tous_Nl</v>
      </c>
      <c r="AW252" s="136" t="str">
        <f>IF(ISBLANK(L252),"",VLOOKUP(L252,ComboValue!$E$2:$G$15,3,FALSE))</f>
        <v/>
      </c>
      <c r="AX252" s="136" t="str">
        <f>IF(ISBLANK(M252),"",VLOOKUP(M252,ComboValue!$K$2:$L$5,2,FALSE))</f>
        <v/>
      </c>
      <c r="AY252" s="161" t="str">
        <f>IF(ISBLANK(Q252),"",VLOOKUP(Q252,ComboValue!$N$2:$O$68,2,FALSE) &amp; ",") &amp; IF(ISBLANK(R252),"",VLOOKUP(R252,ComboValue!$N$2:$O$68,2,FALSE) &amp; ",") &amp; IF(ISBLANK(S252),"",VLOOKUP(S252,ComboValue!$N$2:$O$68,2,FALSE) &amp; ",") &amp; IF(ISBLANK(T252),"",VLOOKUP(T252,ComboValue!$N$2:$O$68,2,FALSE) &amp; ",") &amp; IF(ISBLANK(U252),"",VLOOKUP(U252,ComboValue!$N$2:$O$68,2,FALSE) &amp; ",") &amp; IF(ISBLANK(V252),"",VLOOKUP(V252,ComboValue!$N$2:$O$68,2,FALSE) &amp; ",") &amp; IF(ISBLANK(W252),"",VLOOKUP(W252,ComboValue!$N$2:$O$68,2,FALSE) &amp; ",") &amp; IF(ISBLANK(X252),"",VLOOKUP(X252,ComboValue!$N$2:$O$68,2,FALSE) &amp; ",") &amp; IF(ISBLANK(Y252),"",VLOOKUP(Y252,ComboValue!$N$2:$O$68,2,FALSE) &amp; ",") &amp; IF(ISBLANK(Z252),"",VLOOKUP(Z252,ComboValue!$N$2:$O$68,2,FALSE) &amp; ",") &amp; IF(ISBLANK(AA252),"",VLOOKUP(AA252,ComboValue!$N$2:$O$68,2,FALSE) &amp; ",") &amp; IF(ISBLANK(AB252),"",VLOOKUP(AB252,ComboValue!$N$2:$O$68,2,FALSE) &amp; ",") &amp; IF(ISBLANK(AC252),"",VLOOKUP(AC252,ComboValue!$N$2:$O$68,2,FALSE) &amp; ",") &amp; IF(ISBLANK(AD252),"",VLOOKUP(AD252,ComboValue!$N$2:$O$68,2,FALSE) &amp; ",") &amp; IF(ISBLANK(AE252),"",VLOOKUP(AE252,ComboValue!$N$2:$O$68,2,FALSE) &amp; ",") &amp; IF(ISBLANK(AF252),"",VLOOKUP(AF252,ComboValue!$N$2:$O$68,2,FALSE) &amp; ",") &amp; IF(ISBLANK(AG252),"",VLOOKUP(AG252,ComboValue!$N$2:$O$68,2,FALSE) &amp; ",") &amp; IF(ISBLANK(AH252),"",VLOOKUP(AH252,ComboValue!$N$2:$O$68,2,FALSE) &amp; ",") &amp; IF(ISBLANK(AI252),"",VLOOKUP(AI252,ComboValue!$N$2:$O$68,2,FALSE) &amp; ",") &amp; IF(ISBLANK(AJ252),"",VLOOKUP(AJ252,ComboValue!$N$2:$O$68,2,FALSE) &amp; ",") &amp; IF(ISBLANK(AK252),"",VLOOKUP(AK252,ComboValue!$N$2:$O$68,2,FALSE) &amp; ",") &amp; IF(ISBLANK(AL252),"",VLOOKUP(AL252,ComboValue!$N$2:$O$68,2,FALSE) &amp; ",") &amp; IF(ISBLANK(AM252),"",VLOOKUP(AM252,ComboValue!$N$2:$O$68,2,FALSE) &amp; ",") &amp; IF(ISBLANK(AN252),"",VLOOKUP(AN252,ComboValue!$N$2:$O$68,2,FALSE) &amp; ",") &amp; IF(ISBLANK(AO252),"",VLOOKUP(AO252,ComboValue!$N$2:$O$68,2,FALSE) &amp; ",") &amp; IF(ISBLANK(AP252),"",VLOOKUP(AP252,ComboValue!$N$2:$O$68,2,FALSE) &amp; ",") &amp; IF(ISBLANK(AQ252),"",VLOOKUP(AQ252,ComboValue!$N$2:$O$68,2,FALSE) &amp; ",") &amp; IF(ISBLANK(AR252),"",VLOOKUP(AR252,ComboValue!$N$2:$O$68,2,FALSE) &amp; ",") &amp; IF(ISBLANK(AS252),"",VLOOKUP(AS252,ComboValue!$N$2:$O$68,2,FALSE) &amp; ",") &amp; IF(ISBLANK(AT252),"",VLOOKUP(AT252,ComboValue!$N$2:$O$68,2,FALSE) &amp; ",")</f>
        <v/>
      </c>
      <c r="AZ252" s="162" t="str">
        <f t="shared" si="130"/>
        <v/>
      </c>
      <c r="BA252" s="120"/>
      <c r="BB252" s="135" t="str">
        <f t="shared" si="131"/>
        <v/>
      </c>
      <c r="BC252" s="136" t="str">
        <f t="shared" si="132"/>
        <v/>
      </c>
      <c r="BD252" s="136" t="str">
        <f t="shared" si="133"/>
        <v/>
      </c>
      <c r="BE252" s="136" t="str">
        <f t="shared" si="134"/>
        <v/>
      </c>
      <c r="BF252" s="136" t="str">
        <f t="shared" si="135"/>
        <v/>
      </c>
      <c r="BG252" s="136" t="str">
        <f t="shared" si="136"/>
        <v/>
      </c>
      <c r="BH252" s="136" t="str">
        <f t="shared" si="137"/>
        <v/>
      </c>
      <c r="BI252" s="136" t="str">
        <f t="shared" si="138"/>
        <v/>
      </c>
      <c r="BJ252" s="136" t="str">
        <f t="shared" si="139"/>
        <v/>
      </c>
      <c r="BK252" s="136" t="str">
        <f t="shared" si="140"/>
        <v/>
      </c>
      <c r="BL252" s="136" t="str">
        <f t="shared" si="141"/>
        <v/>
      </c>
      <c r="BM252" s="136" t="str">
        <f t="shared" si="142"/>
        <v/>
      </c>
      <c r="BN252" s="136" t="str">
        <f t="shared" si="143"/>
        <v/>
      </c>
      <c r="BO252" s="136" t="str">
        <f t="shared" si="144"/>
        <v/>
      </c>
      <c r="BP252" s="136" t="str">
        <f t="shared" si="145"/>
        <v/>
      </c>
      <c r="BQ252" s="136" t="str">
        <f t="shared" si="146"/>
        <v/>
      </c>
      <c r="BR252" s="136" t="str">
        <f t="shared" si="147"/>
        <v/>
      </c>
      <c r="BS252" s="136" t="str">
        <f t="shared" si="148"/>
        <v/>
      </c>
      <c r="BT252" s="136" t="str">
        <f t="shared" si="149"/>
        <v/>
      </c>
      <c r="BU252" s="136" t="str">
        <f t="shared" si="150"/>
        <v/>
      </c>
      <c r="BV252" s="136" t="str">
        <f t="shared" si="151"/>
        <v/>
      </c>
      <c r="BW252" s="136" t="str">
        <f t="shared" si="152"/>
        <v/>
      </c>
      <c r="BX252" s="136" t="str">
        <f t="shared" si="153"/>
        <v/>
      </c>
      <c r="BY252" s="136" t="str">
        <f t="shared" si="154"/>
        <v/>
      </c>
      <c r="BZ252" s="136" t="str">
        <f t="shared" si="155"/>
        <v/>
      </c>
      <c r="CA252" s="137" t="str">
        <f t="shared" si="156"/>
        <v/>
      </c>
      <c r="CB252" s="135" t="str">
        <f t="shared" si="157"/>
        <v/>
      </c>
      <c r="CC252" s="136" t="str">
        <f t="shared" si="158"/>
        <v/>
      </c>
      <c r="CD252" s="136" t="str">
        <f t="shared" si="159"/>
        <v/>
      </c>
      <c r="CE252" s="136" t="str">
        <f t="shared" si="160"/>
        <v/>
      </c>
      <c r="CF252" s="136" t="str">
        <f t="shared" si="161"/>
        <v/>
      </c>
      <c r="CG252" s="136" t="str">
        <f t="shared" si="162"/>
        <v/>
      </c>
      <c r="CH252" s="136" t="str">
        <f t="shared" si="163"/>
        <v/>
      </c>
      <c r="CI252" s="136" t="str">
        <f t="shared" si="164"/>
        <v/>
      </c>
      <c r="CJ252" s="136" t="str">
        <f t="shared" si="165"/>
        <v/>
      </c>
      <c r="CK252" s="137" t="str">
        <f t="shared" si="166"/>
        <v/>
      </c>
      <c r="CL252" s="135" t="str">
        <f t="shared" si="167"/>
        <v/>
      </c>
      <c r="CM252" s="136" t="str">
        <f t="shared" si="168"/>
        <v/>
      </c>
      <c r="CN252" s="136" t="str">
        <f t="shared" si="169"/>
        <v/>
      </c>
      <c r="CO252" s="137" t="str">
        <f t="shared" si="170"/>
        <v/>
      </c>
      <c r="CP252" s="120"/>
      <c r="CQ252" s="120"/>
      <c r="CR252" s="120"/>
      <c r="CS252" s="120"/>
      <c r="CT252" s="120"/>
      <c r="CU252" s="120"/>
      <c r="CV252" s="120"/>
      <c r="CW252" s="120"/>
      <c r="CX252" s="120"/>
      <c r="CY252" s="120"/>
      <c r="CZ252" s="120"/>
      <c r="DA252" s="120"/>
      <c r="DB252" s="120"/>
    </row>
    <row r="253" spans="1:106" ht="17.399999999999999" thickTop="1" thickBot="1" x14ac:dyDescent="0.45">
      <c r="A253" s="7">
        <v>248</v>
      </c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0"/>
      <c r="M253" s="10"/>
      <c r="N253" s="10"/>
      <c r="O253" s="209" t="str">
        <f xml:space="preserve"> IF(ISBLANK(L253),"",VLOOKUP(L253,ComboValue!$E$3:$I$15,5,FALSE))</f>
        <v/>
      </c>
      <c r="P253" s="10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35" t="str">
        <f xml:space="preserve"> IF(ISBLANK(C253),"",VLOOKUP(C253,ComboValue!$B$2:$C$11,2,FALSE) &amp; ",") &amp; IF(ISBLANK(D253),"",VLOOKUP(D253,ComboValue!$B$2:$C$11,2,FALSE) &amp; ",") &amp; IF(ISBLANK(E253),"",VLOOKUP(E253,ComboValue!$B$2:$C$11,2,FALSE) &amp; ",") &amp; IF(ISBLANK(F253),"",VLOOKUP(F253,ComboValue!$B$2:$C$11,2,FALSE) &amp; ",") &amp; IF(ISBLANK(G253),"",VLOOKUP(G253,ComboValue!$B$2:$C$11,2,FALSE) &amp; ",") &amp; IF(ISBLANK(H253),"",VLOOKUP(H253,ComboValue!$B$2:$C$11,2,FALSE) &amp; ",") &amp; IF(ISBLANK(I253),"",VLOOKUP(I253,ComboValue!$B$2:$C$11,2,FALSE) &amp; ",") &amp; IF(ISBLANK(J253),"",VLOOKUP(J253,ComboValue!$B$2:$C$11,2,FALSE) &amp; ",") &amp; IF(ISBLANK(K253),"",VLOOKUP(K253,ComboValue!$B$2:$C$11,2,FALSE) &amp; ",")</f>
        <v/>
      </c>
      <c r="AV253" s="136" t="str">
        <f t="shared" si="129"/>
        <v>Tous_Nl</v>
      </c>
      <c r="AW253" s="136" t="str">
        <f>IF(ISBLANK(L253),"",VLOOKUP(L253,ComboValue!$E$2:$G$15,3,FALSE))</f>
        <v/>
      </c>
      <c r="AX253" s="136" t="str">
        <f>IF(ISBLANK(M253),"",VLOOKUP(M253,ComboValue!$K$2:$L$5,2,FALSE))</f>
        <v/>
      </c>
      <c r="AY253" s="161" t="str">
        <f>IF(ISBLANK(Q253),"",VLOOKUP(Q253,ComboValue!$N$2:$O$68,2,FALSE) &amp; ",") &amp; IF(ISBLANK(R253),"",VLOOKUP(R253,ComboValue!$N$2:$O$68,2,FALSE) &amp; ",") &amp; IF(ISBLANK(S253),"",VLOOKUP(S253,ComboValue!$N$2:$O$68,2,FALSE) &amp; ",") &amp; IF(ISBLANK(T253),"",VLOOKUP(T253,ComboValue!$N$2:$O$68,2,FALSE) &amp; ",") &amp; IF(ISBLANK(U253),"",VLOOKUP(U253,ComboValue!$N$2:$O$68,2,FALSE) &amp; ",") &amp; IF(ISBLANK(V253),"",VLOOKUP(V253,ComboValue!$N$2:$O$68,2,FALSE) &amp; ",") &amp; IF(ISBLANK(W253),"",VLOOKUP(W253,ComboValue!$N$2:$O$68,2,FALSE) &amp; ",") &amp; IF(ISBLANK(X253),"",VLOOKUP(X253,ComboValue!$N$2:$O$68,2,FALSE) &amp; ",") &amp; IF(ISBLANK(Y253),"",VLOOKUP(Y253,ComboValue!$N$2:$O$68,2,FALSE) &amp; ",") &amp; IF(ISBLANK(Z253),"",VLOOKUP(Z253,ComboValue!$N$2:$O$68,2,FALSE) &amp; ",") &amp; IF(ISBLANK(AA253),"",VLOOKUP(AA253,ComboValue!$N$2:$O$68,2,FALSE) &amp; ",") &amp; IF(ISBLANK(AB253),"",VLOOKUP(AB253,ComboValue!$N$2:$O$68,2,FALSE) &amp; ",") &amp; IF(ISBLANK(AC253),"",VLOOKUP(AC253,ComboValue!$N$2:$O$68,2,FALSE) &amp; ",") &amp; IF(ISBLANK(AD253),"",VLOOKUP(AD253,ComboValue!$N$2:$O$68,2,FALSE) &amp; ",") &amp; IF(ISBLANK(AE253),"",VLOOKUP(AE253,ComboValue!$N$2:$O$68,2,FALSE) &amp; ",") &amp; IF(ISBLANK(AF253),"",VLOOKUP(AF253,ComboValue!$N$2:$O$68,2,FALSE) &amp; ",") &amp; IF(ISBLANK(AG253),"",VLOOKUP(AG253,ComboValue!$N$2:$O$68,2,FALSE) &amp; ",") &amp; IF(ISBLANK(AH253),"",VLOOKUP(AH253,ComboValue!$N$2:$O$68,2,FALSE) &amp; ",") &amp; IF(ISBLANK(AI253),"",VLOOKUP(AI253,ComboValue!$N$2:$O$68,2,FALSE) &amp; ",") &amp; IF(ISBLANK(AJ253),"",VLOOKUP(AJ253,ComboValue!$N$2:$O$68,2,FALSE) &amp; ",") &amp; IF(ISBLANK(AK253),"",VLOOKUP(AK253,ComboValue!$N$2:$O$68,2,FALSE) &amp; ",") &amp; IF(ISBLANK(AL253),"",VLOOKUP(AL253,ComboValue!$N$2:$O$68,2,FALSE) &amp; ",") &amp; IF(ISBLANK(AM253),"",VLOOKUP(AM253,ComboValue!$N$2:$O$68,2,FALSE) &amp; ",") &amp; IF(ISBLANK(AN253),"",VLOOKUP(AN253,ComboValue!$N$2:$O$68,2,FALSE) &amp; ",") &amp; IF(ISBLANK(AO253),"",VLOOKUP(AO253,ComboValue!$N$2:$O$68,2,FALSE) &amp; ",") &amp; IF(ISBLANK(AP253),"",VLOOKUP(AP253,ComboValue!$N$2:$O$68,2,FALSE) &amp; ",") &amp; IF(ISBLANK(AQ253),"",VLOOKUP(AQ253,ComboValue!$N$2:$O$68,2,FALSE) &amp; ",") &amp; IF(ISBLANK(AR253),"",VLOOKUP(AR253,ComboValue!$N$2:$O$68,2,FALSE) &amp; ",") &amp; IF(ISBLANK(AS253),"",VLOOKUP(AS253,ComboValue!$N$2:$O$68,2,FALSE) &amp; ",") &amp; IF(ISBLANK(AT253),"",VLOOKUP(AT253,ComboValue!$N$2:$O$68,2,FALSE) &amp; ",")</f>
        <v/>
      </c>
      <c r="AZ253" s="162" t="str">
        <f t="shared" si="130"/>
        <v/>
      </c>
      <c r="BA253" s="120"/>
      <c r="BB253" s="135" t="str">
        <f t="shared" si="131"/>
        <v/>
      </c>
      <c r="BC253" s="136" t="str">
        <f t="shared" si="132"/>
        <v/>
      </c>
      <c r="BD253" s="136" t="str">
        <f t="shared" si="133"/>
        <v/>
      </c>
      <c r="BE253" s="136" t="str">
        <f t="shared" si="134"/>
        <v/>
      </c>
      <c r="BF253" s="136" t="str">
        <f t="shared" si="135"/>
        <v/>
      </c>
      <c r="BG253" s="136" t="str">
        <f t="shared" si="136"/>
        <v/>
      </c>
      <c r="BH253" s="136" t="str">
        <f t="shared" si="137"/>
        <v/>
      </c>
      <c r="BI253" s="136" t="str">
        <f t="shared" si="138"/>
        <v/>
      </c>
      <c r="BJ253" s="136" t="str">
        <f t="shared" si="139"/>
        <v/>
      </c>
      <c r="BK253" s="136" t="str">
        <f t="shared" si="140"/>
        <v/>
      </c>
      <c r="BL253" s="136" t="str">
        <f t="shared" si="141"/>
        <v/>
      </c>
      <c r="BM253" s="136" t="str">
        <f t="shared" si="142"/>
        <v/>
      </c>
      <c r="BN253" s="136" t="str">
        <f t="shared" si="143"/>
        <v/>
      </c>
      <c r="BO253" s="136" t="str">
        <f t="shared" si="144"/>
        <v/>
      </c>
      <c r="BP253" s="136" t="str">
        <f t="shared" si="145"/>
        <v/>
      </c>
      <c r="BQ253" s="136" t="str">
        <f t="shared" si="146"/>
        <v/>
      </c>
      <c r="BR253" s="136" t="str">
        <f t="shared" si="147"/>
        <v/>
      </c>
      <c r="BS253" s="136" t="str">
        <f t="shared" si="148"/>
        <v/>
      </c>
      <c r="BT253" s="136" t="str">
        <f t="shared" si="149"/>
        <v/>
      </c>
      <c r="BU253" s="136" t="str">
        <f t="shared" si="150"/>
        <v/>
      </c>
      <c r="BV253" s="136" t="str">
        <f t="shared" si="151"/>
        <v/>
      </c>
      <c r="BW253" s="136" t="str">
        <f t="shared" si="152"/>
        <v/>
      </c>
      <c r="BX253" s="136" t="str">
        <f t="shared" si="153"/>
        <v/>
      </c>
      <c r="BY253" s="136" t="str">
        <f t="shared" si="154"/>
        <v/>
      </c>
      <c r="BZ253" s="136" t="str">
        <f t="shared" si="155"/>
        <v/>
      </c>
      <c r="CA253" s="137" t="str">
        <f t="shared" si="156"/>
        <v/>
      </c>
      <c r="CB253" s="135" t="str">
        <f t="shared" si="157"/>
        <v/>
      </c>
      <c r="CC253" s="136" t="str">
        <f t="shared" si="158"/>
        <v/>
      </c>
      <c r="CD253" s="136" t="str">
        <f t="shared" si="159"/>
        <v/>
      </c>
      <c r="CE253" s="136" t="str">
        <f t="shared" si="160"/>
        <v/>
      </c>
      <c r="CF253" s="136" t="str">
        <f t="shared" si="161"/>
        <v/>
      </c>
      <c r="CG253" s="136" t="str">
        <f t="shared" si="162"/>
        <v/>
      </c>
      <c r="CH253" s="136" t="str">
        <f t="shared" si="163"/>
        <v/>
      </c>
      <c r="CI253" s="136" t="str">
        <f t="shared" si="164"/>
        <v/>
      </c>
      <c r="CJ253" s="136" t="str">
        <f t="shared" si="165"/>
        <v/>
      </c>
      <c r="CK253" s="137" t="str">
        <f t="shared" si="166"/>
        <v/>
      </c>
      <c r="CL253" s="135" t="str">
        <f t="shared" si="167"/>
        <v/>
      </c>
      <c r="CM253" s="136" t="str">
        <f t="shared" si="168"/>
        <v/>
      </c>
      <c r="CN253" s="136" t="str">
        <f t="shared" si="169"/>
        <v/>
      </c>
      <c r="CO253" s="137" t="str">
        <f t="shared" si="170"/>
        <v/>
      </c>
      <c r="CP253" s="120"/>
      <c r="CQ253" s="120"/>
      <c r="CR253" s="120"/>
      <c r="CS253" s="120"/>
      <c r="CT253" s="120"/>
      <c r="CU253" s="120"/>
      <c r="CV253" s="120"/>
      <c r="CW253" s="120"/>
      <c r="CX253" s="120"/>
      <c r="CY253" s="120"/>
      <c r="CZ253" s="120"/>
      <c r="DA253" s="120"/>
      <c r="DB253" s="120"/>
    </row>
    <row r="254" spans="1:106" ht="17.399999999999999" thickTop="1" thickBot="1" x14ac:dyDescent="0.45">
      <c r="A254" s="7">
        <v>249</v>
      </c>
      <c r="B254" s="10"/>
      <c r="C254" s="11"/>
      <c r="D254" s="11"/>
      <c r="E254" s="11"/>
      <c r="F254" s="11"/>
      <c r="G254" s="11"/>
      <c r="H254" s="11"/>
      <c r="I254" s="11"/>
      <c r="J254" s="11"/>
      <c r="K254" s="11"/>
      <c r="L254" s="10"/>
      <c r="M254" s="10"/>
      <c r="N254" s="10"/>
      <c r="O254" s="209" t="str">
        <f xml:space="preserve"> IF(ISBLANK(L254),"",VLOOKUP(L254,ComboValue!$E$3:$I$15,5,FALSE))</f>
        <v/>
      </c>
      <c r="P254" s="10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35" t="str">
        <f xml:space="preserve"> IF(ISBLANK(C254),"",VLOOKUP(C254,ComboValue!$B$2:$C$11,2,FALSE) &amp; ",") &amp; IF(ISBLANK(D254),"",VLOOKUP(D254,ComboValue!$B$2:$C$11,2,FALSE) &amp; ",") &amp; IF(ISBLANK(E254),"",VLOOKUP(E254,ComboValue!$B$2:$C$11,2,FALSE) &amp; ",") &amp; IF(ISBLANK(F254),"",VLOOKUP(F254,ComboValue!$B$2:$C$11,2,FALSE) &amp; ",") &amp; IF(ISBLANK(G254),"",VLOOKUP(G254,ComboValue!$B$2:$C$11,2,FALSE) &amp; ",") &amp; IF(ISBLANK(H254),"",VLOOKUP(H254,ComboValue!$B$2:$C$11,2,FALSE) &amp; ",") &amp; IF(ISBLANK(I254),"",VLOOKUP(I254,ComboValue!$B$2:$C$11,2,FALSE) &amp; ",") &amp; IF(ISBLANK(J254),"",VLOOKUP(J254,ComboValue!$B$2:$C$11,2,FALSE) &amp; ",") &amp; IF(ISBLANK(K254),"",VLOOKUP(K254,ComboValue!$B$2:$C$11,2,FALSE) &amp; ",")</f>
        <v/>
      </c>
      <c r="AV254" s="136" t="str">
        <f t="shared" si="129"/>
        <v>Tous_Nl</v>
      </c>
      <c r="AW254" s="136" t="str">
        <f>IF(ISBLANK(L254),"",VLOOKUP(L254,ComboValue!$E$2:$G$15,3,FALSE))</f>
        <v/>
      </c>
      <c r="AX254" s="136" t="str">
        <f>IF(ISBLANK(M254),"",VLOOKUP(M254,ComboValue!$K$2:$L$5,2,FALSE))</f>
        <v/>
      </c>
      <c r="AY254" s="161" t="str">
        <f>IF(ISBLANK(Q254),"",VLOOKUP(Q254,ComboValue!$N$2:$O$68,2,FALSE) &amp; ",") &amp; IF(ISBLANK(R254),"",VLOOKUP(R254,ComboValue!$N$2:$O$68,2,FALSE) &amp; ",") &amp; IF(ISBLANK(S254),"",VLOOKUP(S254,ComboValue!$N$2:$O$68,2,FALSE) &amp; ",") &amp; IF(ISBLANK(T254),"",VLOOKUP(T254,ComboValue!$N$2:$O$68,2,FALSE) &amp; ",") &amp; IF(ISBLANK(U254),"",VLOOKUP(U254,ComboValue!$N$2:$O$68,2,FALSE) &amp; ",") &amp; IF(ISBLANK(V254),"",VLOOKUP(V254,ComboValue!$N$2:$O$68,2,FALSE) &amp; ",") &amp; IF(ISBLANK(W254),"",VLOOKUP(W254,ComboValue!$N$2:$O$68,2,FALSE) &amp; ",") &amp; IF(ISBLANK(X254),"",VLOOKUP(X254,ComboValue!$N$2:$O$68,2,FALSE) &amp; ",") &amp; IF(ISBLANK(Y254),"",VLOOKUP(Y254,ComboValue!$N$2:$O$68,2,FALSE) &amp; ",") &amp; IF(ISBLANK(Z254),"",VLOOKUP(Z254,ComboValue!$N$2:$O$68,2,FALSE) &amp; ",") &amp; IF(ISBLANK(AA254),"",VLOOKUP(AA254,ComboValue!$N$2:$O$68,2,FALSE) &amp; ",") &amp; IF(ISBLANK(AB254),"",VLOOKUP(AB254,ComboValue!$N$2:$O$68,2,FALSE) &amp; ",") &amp; IF(ISBLANK(AC254),"",VLOOKUP(AC254,ComboValue!$N$2:$O$68,2,FALSE) &amp; ",") &amp; IF(ISBLANK(AD254),"",VLOOKUP(AD254,ComboValue!$N$2:$O$68,2,FALSE) &amp; ",") &amp; IF(ISBLANK(AE254),"",VLOOKUP(AE254,ComboValue!$N$2:$O$68,2,FALSE) &amp; ",") &amp; IF(ISBLANK(AF254),"",VLOOKUP(AF254,ComboValue!$N$2:$O$68,2,FALSE) &amp; ",") &amp; IF(ISBLANK(AG254),"",VLOOKUP(AG254,ComboValue!$N$2:$O$68,2,FALSE) &amp; ",") &amp; IF(ISBLANK(AH254),"",VLOOKUP(AH254,ComboValue!$N$2:$O$68,2,FALSE) &amp; ",") &amp; IF(ISBLANK(AI254),"",VLOOKUP(AI254,ComboValue!$N$2:$O$68,2,FALSE) &amp; ",") &amp; IF(ISBLANK(AJ254),"",VLOOKUP(AJ254,ComboValue!$N$2:$O$68,2,FALSE) &amp; ",") &amp; IF(ISBLANK(AK254),"",VLOOKUP(AK254,ComboValue!$N$2:$O$68,2,FALSE) &amp; ",") &amp; IF(ISBLANK(AL254),"",VLOOKUP(AL254,ComboValue!$N$2:$O$68,2,FALSE) &amp; ",") &amp; IF(ISBLANK(AM254),"",VLOOKUP(AM254,ComboValue!$N$2:$O$68,2,FALSE) &amp; ",") &amp; IF(ISBLANK(AN254),"",VLOOKUP(AN254,ComboValue!$N$2:$O$68,2,FALSE) &amp; ",") &amp; IF(ISBLANK(AO254),"",VLOOKUP(AO254,ComboValue!$N$2:$O$68,2,FALSE) &amp; ",") &amp; IF(ISBLANK(AP254),"",VLOOKUP(AP254,ComboValue!$N$2:$O$68,2,FALSE) &amp; ",") &amp; IF(ISBLANK(AQ254),"",VLOOKUP(AQ254,ComboValue!$N$2:$O$68,2,FALSE) &amp; ",") &amp; IF(ISBLANK(AR254),"",VLOOKUP(AR254,ComboValue!$N$2:$O$68,2,FALSE) &amp; ",") &amp; IF(ISBLANK(AS254),"",VLOOKUP(AS254,ComboValue!$N$2:$O$68,2,FALSE) &amp; ",") &amp; IF(ISBLANK(AT254),"",VLOOKUP(AT254,ComboValue!$N$2:$O$68,2,FALSE) &amp; ",")</f>
        <v/>
      </c>
      <c r="AZ254" s="162" t="str">
        <f t="shared" si="130"/>
        <v/>
      </c>
      <c r="BA254" s="120"/>
      <c r="BB254" s="135" t="str">
        <f t="shared" si="131"/>
        <v/>
      </c>
      <c r="BC254" s="136" t="str">
        <f t="shared" si="132"/>
        <v/>
      </c>
      <c r="BD254" s="136" t="str">
        <f t="shared" si="133"/>
        <v/>
      </c>
      <c r="BE254" s="136" t="str">
        <f t="shared" si="134"/>
        <v/>
      </c>
      <c r="BF254" s="136" t="str">
        <f t="shared" si="135"/>
        <v/>
      </c>
      <c r="BG254" s="136" t="str">
        <f t="shared" si="136"/>
        <v/>
      </c>
      <c r="BH254" s="136" t="str">
        <f t="shared" si="137"/>
        <v/>
      </c>
      <c r="BI254" s="136" t="str">
        <f t="shared" si="138"/>
        <v/>
      </c>
      <c r="BJ254" s="136" t="str">
        <f t="shared" si="139"/>
        <v/>
      </c>
      <c r="BK254" s="136" t="str">
        <f t="shared" si="140"/>
        <v/>
      </c>
      <c r="BL254" s="136" t="str">
        <f t="shared" si="141"/>
        <v/>
      </c>
      <c r="BM254" s="136" t="str">
        <f t="shared" si="142"/>
        <v/>
      </c>
      <c r="BN254" s="136" t="str">
        <f t="shared" si="143"/>
        <v/>
      </c>
      <c r="BO254" s="136" t="str">
        <f t="shared" si="144"/>
        <v/>
      </c>
      <c r="BP254" s="136" t="str">
        <f t="shared" si="145"/>
        <v/>
      </c>
      <c r="BQ254" s="136" t="str">
        <f t="shared" si="146"/>
        <v/>
      </c>
      <c r="BR254" s="136" t="str">
        <f t="shared" si="147"/>
        <v/>
      </c>
      <c r="BS254" s="136" t="str">
        <f t="shared" si="148"/>
        <v/>
      </c>
      <c r="BT254" s="136" t="str">
        <f t="shared" si="149"/>
        <v/>
      </c>
      <c r="BU254" s="136" t="str">
        <f t="shared" si="150"/>
        <v/>
      </c>
      <c r="BV254" s="136" t="str">
        <f t="shared" si="151"/>
        <v/>
      </c>
      <c r="BW254" s="136" t="str">
        <f t="shared" si="152"/>
        <v/>
      </c>
      <c r="BX254" s="136" t="str">
        <f t="shared" si="153"/>
        <v/>
      </c>
      <c r="BY254" s="136" t="str">
        <f t="shared" si="154"/>
        <v/>
      </c>
      <c r="BZ254" s="136" t="str">
        <f t="shared" si="155"/>
        <v/>
      </c>
      <c r="CA254" s="137" t="str">
        <f t="shared" si="156"/>
        <v/>
      </c>
      <c r="CB254" s="135" t="str">
        <f t="shared" si="157"/>
        <v/>
      </c>
      <c r="CC254" s="136" t="str">
        <f t="shared" si="158"/>
        <v/>
      </c>
      <c r="CD254" s="136" t="str">
        <f t="shared" si="159"/>
        <v/>
      </c>
      <c r="CE254" s="136" t="str">
        <f t="shared" si="160"/>
        <v/>
      </c>
      <c r="CF254" s="136" t="str">
        <f t="shared" si="161"/>
        <v/>
      </c>
      <c r="CG254" s="136" t="str">
        <f t="shared" si="162"/>
        <v/>
      </c>
      <c r="CH254" s="136" t="str">
        <f t="shared" si="163"/>
        <v/>
      </c>
      <c r="CI254" s="136" t="str">
        <f t="shared" si="164"/>
        <v/>
      </c>
      <c r="CJ254" s="136" t="str">
        <f t="shared" si="165"/>
        <v/>
      </c>
      <c r="CK254" s="137" t="str">
        <f t="shared" si="166"/>
        <v/>
      </c>
      <c r="CL254" s="135" t="str">
        <f t="shared" si="167"/>
        <v/>
      </c>
      <c r="CM254" s="136" t="str">
        <f t="shared" si="168"/>
        <v/>
      </c>
      <c r="CN254" s="136" t="str">
        <f t="shared" si="169"/>
        <v/>
      </c>
      <c r="CO254" s="137" t="str">
        <f t="shared" si="170"/>
        <v/>
      </c>
      <c r="CP254" s="120"/>
      <c r="CQ254" s="120"/>
      <c r="CR254" s="120"/>
      <c r="CS254" s="120"/>
      <c r="CT254" s="120"/>
      <c r="CU254" s="120"/>
      <c r="CV254" s="120"/>
      <c r="CW254" s="120"/>
      <c r="CX254" s="120"/>
      <c r="CY254" s="120"/>
      <c r="CZ254" s="120"/>
      <c r="DA254" s="120"/>
      <c r="DB254" s="120"/>
    </row>
    <row r="255" spans="1:106" ht="17.399999999999999" thickTop="1" thickBot="1" x14ac:dyDescent="0.45">
      <c r="A255" s="7">
        <v>250</v>
      </c>
      <c r="B255" s="10"/>
      <c r="C255" s="11"/>
      <c r="D255" s="11"/>
      <c r="E255" s="11"/>
      <c r="F255" s="11"/>
      <c r="G255" s="11"/>
      <c r="H255" s="11"/>
      <c r="I255" s="11"/>
      <c r="J255" s="11"/>
      <c r="K255" s="11"/>
      <c r="L255" s="10"/>
      <c r="M255" s="10"/>
      <c r="N255" s="10"/>
      <c r="O255" s="209" t="str">
        <f xml:space="preserve"> IF(ISBLANK(L255),"",VLOOKUP(L255,ComboValue!$E$3:$I$15,5,FALSE))</f>
        <v/>
      </c>
      <c r="P255" s="10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35" t="str">
        <f xml:space="preserve"> IF(ISBLANK(C255),"",VLOOKUP(C255,ComboValue!$B$2:$C$11,2,FALSE) &amp; ",") &amp; IF(ISBLANK(D255),"",VLOOKUP(D255,ComboValue!$B$2:$C$11,2,FALSE) &amp; ",") &amp; IF(ISBLANK(E255),"",VLOOKUP(E255,ComboValue!$B$2:$C$11,2,FALSE) &amp; ",") &amp; IF(ISBLANK(F255),"",VLOOKUP(F255,ComboValue!$B$2:$C$11,2,FALSE) &amp; ",") &amp; IF(ISBLANK(G255),"",VLOOKUP(G255,ComboValue!$B$2:$C$11,2,FALSE) &amp; ",") &amp; IF(ISBLANK(H255),"",VLOOKUP(H255,ComboValue!$B$2:$C$11,2,FALSE) &amp; ",") &amp; IF(ISBLANK(I255),"",VLOOKUP(I255,ComboValue!$B$2:$C$11,2,FALSE) &amp; ",") &amp; IF(ISBLANK(J255),"",VLOOKUP(J255,ComboValue!$B$2:$C$11,2,FALSE) &amp; ",") &amp; IF(ISBLANK(K255),"",VLOOKUP(K255,ComboValue!$B$2:$C$11,2,FALSE) &amp; ",")</f>
        <v/>
      </c>
      <c r="AV255" s="136" t="str">
        <f t="shared" si="129"/>
        <v>Tous_Nl</v>
      </c>
      <c r="AW255" s="136" t="str">
        <f>IF(ISBLANK(L255),"",VLOOKUP(L255,ComboValue!$E$2:$G$15,3,FALSE))</f>
        <v/>
      </c>
      <c r="AX255" s="136" t="str">
        <f>IF(ISBLANK(M255),"",VLOOKUP(M255,ComboValue!$K$2:$L$5,2,FALSE))</f>
        <v/>
      </c>
      <c r="AY255" s="161" t="str">
        <f>IF(ISBLANK(Q255),"",VLOOKUP(Q255,ComboValue!$N$2:$O$68,2,FALSE) &amp; ",") &amp; IF(ISBLANK(R255),"",VLOOKUP(R255,ComboValue!$N$2:$O$68,2,FALSE) &amp; ",") &amp; IF(ISBLANK(S255),"",VLOOKUP(S255,ComboValue!$N$2:$O$68,2,FALSE) &amp; ",") &amp; IF(ISBLANK(T255),"",VLOOKUP(T255,ComboValue!$N$2:$O$68,2,FALSE) &amp; ",") &amp; IF(ISBLANK(U255),"",VLOOKUP(U255,ComboValue!$N$2:$O$68,2,FALSE) &amp; ",") &amp; IF(ISBLANK(V255),"",VLOOKUP(V255,ComboValue!$N$2:$O$68,2,FALSE) &amp; ",") &amp; IF(ISBLANK(W255),"",VLOOKUP(W255,ComboValue!$N$2:$O$68,2,FALSE) &amp; ",") &amp; IF(ISBLANK(X255),"",VLOOKUP(X255,ComboValue!$N$2:$O$68,2,FALSE) &amp; ",") &amp; IF(ISBLANK(Y255),"",VLOOKUP(Y255,ComboValue!$N$2:$O$68,2,FALSE) &amp; ",") &amp; IF(ISBLANK(Z255),"",VLOOKUP(Z255,ComboValue!$N$2:$O$68,2,FALSE) &amp; ",") &amp; IF(ISBLANK(AA255),"",VLOOKUP(AA255,ComboValue!$N$2:$O$68,2,FALSE) &amp; ",") &amp; IF(ISBLANK(AB255),"",VLOOKUP(AB255,ComboValue!$N$2:$O$68,2,FALSE) &amp; ",") &amp; IF(ISBLANK(AC255),"",VLOOKUP(AC255,ComboValue!$N$2:$O$68,2,FALSE) &amp; ",") &amp; IF(ISBLANK(AD255),"",VLOOKUP(AD255,ComboValue!$N$2:$O$68,2,FALSE) &amp; ",") &amp; IF(ISBLANK(AE255),"",VLOOKUP(AE255,ComboValue!$N$2:$O$68,2,FALSE) &amp; ",") &amp; IF(ISBLANK(AF255),"",VLOOKUP(AF255,ComboValue!$N$2:$O$68,2,FALSE) &amp; ",") &amp; IF(ISBLANK(AG255),"",VLOOKUP(AG255,ComboValue!$N$2:$O$68,2,FALSE) &amp; ",") &amp; IF(ISBLANK(AH255),"",VLOOKUP(AH255,ComboValue!$N$2:$O$68,2,FALSE) &amp; ",") &amp; IF(ISBLANK(AI255),"",VLOOKUP(AI255,ComboValue!$N$2:$O$68,2,FALSE) &amp; ",") &amp; IF(ISBLANK(AJ255),"",VLOOKUP(AJ255,ComboValue!$N$2:$O$68,2,FALSE) &amp; ",") &amp; IF(ISBLANK(AK255),"",VLOOKUP(AK255,ComboValue!$N$2:$O$68,2,FALSE) &amp; ",") &amp; IF(ISBLANK(AL255),"",VLOOKUP(AL255,ComboValue!$N$2:$O$68,2,FALSE) &amp; ",") &amp; IF(ISBLANK(AM255),"",VLOOKUP(AM255,ComboValue!$N$2:$O$68,2,FALSE) &amp; ",") &amp; IF(ISBLANK(AN255),"",VLOOKUP(AN255,ComboValue!$N$2:$O$68,2,FALSE) &amp; ",") &amp; IF(ISBLANK(AO255),"",VLOOKUP(AO255,ComboValue!$N$2:$O$68,2,FALSE) &amp; ",") &amp; IF(ISBLANK(AP255),"",VLOOKUP(AP255,ComboValue!$N$2:$O$68,2,FALSE) &amp; ",") &amp; IF(ISBLANK(AQ255),"",VLOOKUP(AQ255,ComboValue!$N$2:$O$68,2,FALSE) &amp; ",") &amp; IF(ISBLANK(AR255),"",VLOOKUP(AR255,ComboValue!$N$2:$O$68,2,FALSE) &amp; ",") &amp; IF(ISBLANK(AS255),"",VLOOKUP(AS255,ComboValue!$N$2:$O$68,2,FALSE) &amp; ",") &amp; IF(ISBLANK(AT255),"",VLOOKUP(AT255,ComboValue!$N$2:$O$68,2,FALSE) &amp; ",")</f>
        <v/>
      </c>
      <c r="AZ255" s="162" t="str">
        <f t="shared" si="130"/>
        <v/>
      </c>
      <c r="BA255" s="120"/>
      <c r="BB255" s="135" t="str">
        <f t="shared" si="131"/>
        <v/>
      </c>
      <c r="BC255" s="136" t="str">
        <f t="shared" si="132"/>
        <v/>
      </c>
      <c r="BD255" s="136" t="str">
        <f t="shared" si="133"/>
        <v/>
      </c>
      <c r="BE255" s="136" t="str">
        <f t="shared" si="134"/>
        <v/>
      </c>
      <c r="BF255" s="136" t="str">
        <f t="shared" si="135"/>
        <v/>
      </c>
      <c r="BG255" s="136" t="str">
        <f t="shared" si="136"/>
        <v/>
      </c>
      <c r="BH255" s="136" t="str">
        <f t="shared" si="137"/>
        <v/>
      </c>
      <c r="BI255" s="136" t="str">
        <f t="shared" si="138"/>
        <v/>
      </c>
      <c r="BJ255" s="136" t="str">
        <f t="shared" si="139"/>
        <v/>
      </c>
      <c r="BK255" s="136" t="str">
        <f t="shared" si="140"/>
        <v/>
      </c>
      <c r="BL255" s="136" t="str">
        <f t="shared" si="141"/>
        <v/>
      </c>
      <c r="BM255" s="136" t="str">
        <f t="shared" si="142"/>
        <v/>
      </c>
      <c r="BN255" s="136" t="str">
        <f t="shared" si="143"/>
        <v/>
      </c>
      <c r="BO255" s="136" t="str">
        <f t="shared" si="144"/>
        <v/>
      </c>
      <c r="BP255" s="136" t="str">
        <f t="shared" si="145"/>
        <v/>
      </c>
      <c r="BQ255" s="136" t="str">
        <f t="shared" si="146"/>
        <v/>
      </c>
      <c r="BR255" s="136" t="str">
        <f t="shared" si="147"/>
        <v/>
      </c>
      <c r="BS255" s="136" t="str">
        <f t="shared" si="148"/>
        <v/>
      </c>
      <c r="BT255" s="136" t="str">
        <f t="shared" si="149"/>
        <v/>
      </c>
      <c r="BU255" s="136" t="str">
        <f t="shared" si="150"/>
        <v/>
      </c>
      <c r="BV255" s="136" t="str">
        <f t="shared" si="151"/>
        <v/>
      </c>
      <c r="BW255" s="136" t="str">
        <f t="shared" si="152"/>
        <v/>
      </c>
      <c r="BX255" s="136" t="str">
        <f t="shared" si="153"/>
        <v/>
      </c>
      <c r="BY255" s="136" t="str">
        <f t="shared" si="154"/>
        <v/>
      </c>
      <c r="BZ255" s="136" t="str">
        <f t="shared" si="155"/>
        <v/>
      </c>
      <c r="CA255" s="137" t="str">
        <f t="shared" si="156"/>
        <v/>
      </c>
      <c r="CB255" s="135" t="str">
        <f t="shared" si="157"/>
        <v/>
      </c>
      <c r="CC255" s="136" t="str">
        <f t="shared" si="158"/>
        <v/>
      </c>
      <c r="CD255" s="136" t="str">
        <f t="shared" si="159"/>
        <v/>
      </c>
      <c r="CE255" s="136" t="str">
        <f t="shared" si="160"/>
        <v/>
      </c>
      <c r="CF255" s="136" t="str">
        <f t="shared" si="161"/>
        <v/>
      </c>
      <c r="CG255" s="136" t="str">
        <f t="shared" si="162"/>
        <v/>
      </c>
      <c r="CH255" s="136" t="str">
        <f t="shared" si="163"/>
        <v/>
      </c>
      <c r="CI255" s="136" t="str">
        <f t="shared" si="164"/>
        <v/>
      </c>
      <c r="CJ255" s="136" t="str">
        <f t="shared" si="165"/>
        <v/>
      </c>
      <c r="CK255" s="137" t="str">
        <f t="shared" si="166"/>
        <v/>
      </c>
      <c r="CL255" s="135" t="str">
        <f t="shared" si="167"/>
        <v/>
      </c>
      <c r="CM255" s="136" t="str">
        <f t="shared" si="168"/>
        <v/>
      </c>
      <c r="CN255" s="136" t="str">
        <f t="shared" si="169"/>
        <v/>
      </c>
      <c r="CO255" s="137" t="str">
        <f t="shared" si="170"/>
        <v/>
      </c>
      <c r="CP255" s="120"/>
      <c r="CQ255" s="120"/>
      <c r="CR255" s="120"/>
      <c r="CS255" s="120"/>
      <c r="CT255" s="120"/>
      <c r="CU255" s="120"/>
      <c r="CV255" s="120"/>
      <c r="CW255" s="120"/>
      <c r="CX255" s="120"/>
      <c r="CY255" s="120"/>
      <c r="CZ255" s="120"/>
      <c r="DA255" s="120"/>
      <c r="DB255" s="120"/>
    </row>
    <row r="256" spans="1:106" ht="17.399999999999999" thickTop="1" thickBot="1" x14ac:dyDescent="0.45">
      <c r="A256" s="7">
        <v>251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0"/>
      <c r="M256" s="10"/>
      <c r="N256" s="10"/>
      <c r="O256" s="209" t="str">
        <f xml:space="preserve"> IF(ISBLANK(L256),"",VLOOKUP(L256,ComboValue!$E$3:$I$15,5,FALSE))</f>
        <v/>
      </c>
      <c r="P256" s="10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35" t="str">
        <f xml:space="preserve"> IF(ISBLANK(C256),"",VLOOKUP(C256,ComboValue!$B$2:$C$11,2,FALSE) &amp; ",") &amp; IF(ISBLANK(D256),"",VLOOKUP(D256,ComboValue!$B$2:$C$11,2,FALSE) &amp; ",") &amp; IF(ISBLANK(E256),"",VLOOKUP(E256,ComboValue!$B$2:$C$11,2,FALSE) &amp; ",") &amp; IF(ISBLANK(F256),"",VLOOKUP(F256,ComboValue!$B$2:$C$11,2,FALSE) &amp; ",") &amp; IF(ISBLANK(G256),"",VLOOKUP(G256,ComboValue!$B$2:$C$11,2,FALSE) &amp; ",") &amp; IF(ISBLANK(H256),"",VLOOKUP(H256,ComboValue!$B$2:$C$11,2,FALSE) &amp; ",") &amp; IF(ISBLANK(I256),"",VLOOKUP(I256,ComboValue!$B$2:$C$11,2,FALSE) &amp; ",") &amp; IF(ISBLANK(J256),"",VLOOKUP(J256,ComboValue!$B$2:$C$11,2,FALSE) &amp; ",") &amp; IF(ISBLANK(K256),"",VLOOKUP(K256,ComboValue!$B$2:$C$11,2,FALSE) &amp; ",")</f>
        <v/>
      </c>
      <c r="AV256" s="136" t="str">
        <f t="shared" si="129"/>
        <v>Tous_Nl</v>
      </c>
      <c r="AW256" s="136" t="str">
        <f>IF(ISBLANK(L256),"",VLOOKUP(L256,ComboValue!$E$2:$G$15,3,FALSE))</f>
        <v/>
      </c>
      <c r="AX256" s="136" t="str">
        <f>IF(ISBLANK(M256),"",VLOOKUP(M256,ComboValue!$K$2:$L$5,2,FALSE))</f>
        <v/>
      </c>
      <c r="AY256" s="161" t="str">
        <f>IF(ISBLANK(Q256),"",VLOOKUP(Q256,ComboValue!$N$2:$O$68,2,FALSE) &amp; ",") &amp; IF(ISBLANK(R256),"",VLOOKUP(R256,ComboValue!$N$2:$O$68,2,FALSE) &amp; ",") &amp; IF(ISBLANK(S256),"",VLOOKUP(S256,ComboValue!$N$2:$O$68,2,FALSE) &amp; ",") &amp; IF(ISBLANK(T256),"",VLOOKUP(T256,ComboValue!$N$2:$O$68,2,FALSE) &amp; ",") &amp; IF(ISBLANK(U256),"",VLOOKUP(U256,ComboValue!$N$2:$O$68,2,FALSE) &amp; ",") &amp; IF(ISBLANK(V256),"",VLOOKUP(V256,ComboValue!$N$2:$O$68,2,FALSE) &amp; ",") &amp; IF(ISBLANK(W256),"",VLOOKUP(W256,ComboValue!$N$2:$O$68,2,FALSE) &amp; ",") &amp; IF(ISBLANK(X256),"",VLOOKUP(X256,ComboValue!$N$2:$O$68,2,FALSE) &amp; ",") &amp; IF(ISBLANK(Y256),"",VLOOKUP(Y256,ComboValue!$N$2:$O$68,2,FALSE) &amp; ",") &amp; IF(ISBLANK(Z256),"",VLOOKUP(Z256,ComboValue!$N$2:$O$68,2,FALSE) &amp; ",") &amp; IF(ISBLANK(AA256),"",VLOOKUP(AA256,ComboValue!$N$2:$O$68,2,FALSE) &amp; ",") &amp; IF(ISBLANK(AB256),"",VLOOKUP(AB256,ComboValue!$N$2:$O$68,2,FALSE) &amp; ",") &amp; IF(ISBLANK(AC256),"",VLOOKUP(AC256,ComboValue!$N$2:$O$68,2,FALSE) &amp; ",") &amp; IF(ISBLANK(AD256),"",VLOOKUP(AD256,ComboValue!$N$2:$O$68,2,FALSE) &amp; ",") &amp; IF(ISBLANK(AE256),"",VLOOKUP(AE256,ComboValue!$N$2:$O$68,2,FALSE) &amp; ",") &amp; IF(ISBLANK(AF256),"",VLOOKUP(AF256,ComboValue!$N$2:$O$68,2,FALSE) &amp; ",") &amp; IF(ISBLANK(AG256),"",VLOOKUP(AG256,ComboValue!$N$2:$O$68,2,FALSE) &amp; ",") &amp; IF(ISBLANK(AH256),"",VLOOKUP(AH256,ComboValue!$N$2:$O$68,2,FALSE) &amp; ",") &amp; IF(ISBLANK(AI256),"",VLOOKUP(AI256,ComboValue!$N$2:$O$68,2,FALSE) &amp; ",") &amp; IF(ISBLANK(AJ256),"",VLOOKUP(AJ256,ComboValue!$N$2:$O$68,2,FALSE) &amp; ",") &amp; IF(ISBLANK(AK256),"",VLOOKUP(AK256,ComboValue!$N$2:$O$68,2,FALSE) &amp; ",") &amp; IF(ISBLANK(AL256),"",VLOOKUP(AL256,ComboValue!$N$2:$O$68,2,FALSE) &amp; ",") &amp; IF(ISBLANK(AM256),"",VLOOKUP(AM256,ComboValue!$N$2:$O$68,2,FALSE) &amp; ",") &amp; IF(ISBLANK(AN256),"",VLOOKUP(AN256,ComboValue!$N$2:$O$68,2,FALSE) &amp; ",") &amp; IF(ISBLANK(AO256),"",VLOOKUP(AO256,ComboValue!$N$2:$O$68,2,FALSE) &amp; ",") &amp; IF(ISBLANK(AP256),"",VLOOKUP(AP256,ComboValue!$N$2:$O$68,2,FALSE) &amp; ",") &amp; IF(ISBLANK(AQ256),"",VLOOKUP(AQ256,ComboValue!$N$2:$O$68,2,FALSE) &amp; ",") &amp; IF(ISBLANK(AR256),"",VLOOKUP(AR256,ComboValue!$N$2:$O$68,2,FALSE) &amp; ",") &amp; IF(ISBLANK(AS256),"",VLOOKUP(AS256,ComboValue!$N$2:$O$68,2,FALSE) &amp; ",") &amp; IF(ISBLANK(AT256),"",VLOOKUP(AT256,ComboValue!$N$2:$O$68,2,FALSE) &amp; ",")</f>
        <v/>
      </c>
      <c r="AZ256" s="162" t="str">
        <f t="shared" si="130"/>
        <v/>
      </c>
      <c r="BA256" s="120"/>
      <c r="BB256" s="135" t="str">
        <f t="shared" si="131"/>
        <v/>
      </c>
      <c r="BC256" s="136" t="str">
        <f t="shared" si="132"/>
        <v/>
      </c>
      <c r="BD256" s="136" t="str">
        <f t="shared" si="133"/>
        <v/>
      </c>
      <c r="BE256" s="136" t="str">
        <f t="shared" si="134"/>
        <v/>
      </c>
      <c r="BF256" s="136" t="str">
        <f t="shared" si="135"/>
        <v/>
      </c>
      <c r="BG256" s="136" t="str">
        <f t="shared" si="136"/>
        <v/>
      </c>
      <c r="BH256" s="136" t="str">
        <f t="shared" si="137"/>
        <v/>
      </c>
      <c r="BI256" s="136" t="str">
        <f t="shared" si="138"/>
        <v/>
      </c>
      <c r="BJ256" s="136" t="str">
        <f t="shared" si="139"/>
        <v/>
      </c>
      <c r="BK256" s="136" t="str">
        <f t="shared" si="140"/>
        <v/>
      </c>
      <c r="BL256" s="136" t="str">
        <f t="shared" si="141"/>
        <v/>
      </c>
      <c r="BM256" s="136" t="str">
        <f t="shared" si="142"/>
        <v/>
      </c>
      <c r="BN256" s="136" t="str">
        <f t="shared" si="143"/>
        <v/>
      </c>
      <c r="BO256" s="136" t="str">
        <f t="shared" si="144"/>
        <v/>
      </c>
      <c r="BP256" s="136" t="str">
        <f t="shared" si="145"/>
        <v/>
      </c>
      <c r="BQ256" s="136" t="str">
        <f t="shared" si="146"/>
        <v/>
      </c>
      <c r="BR256" s="136" t="str">
        <f t="shared" si="147"/>
        <v/>
      </c>
      <c r="BS256" s="136" t="str">
        <f t="shared" si="148"/>
        <v/>
      </c>
      <c r="BT256" s="136" t="str">
        <f t="shared" si="149"/>
        <v/>
      </c>
      <c r="BU256" s="136" t="str">
        <f t="shared" si="150"/>
        <v/>
      </c>
      <c r="BV256" s="136" t="str">
        <f t="shared" si="151"/>
        <v/>
      </c>
      <c r="BW256" s="136" t="str">
        <f t="shared" si="152"/>
        <v/>
      </c>
      <c r="BX256" s="136" t="str">
        <f t="shared" si="153"/>
        <v/>
      </c>
      <c r="BY256" s="136" t="str">
        <f t="shared" si="154"/>
        <v/>
      </c>
      <c r="BZ256" s="136" t="str">
        <f t="shared" si="155"/>
        <v/>
      </c>
      <c r="CA256" s="137" t="str">
        <f t="shared" si="156"/>
        <v/>
      </c>
      <c r="CB256" s="135" t="str">
        <f t="shared" si="157"/>
        <v/>
      </c>
      <c r="CC256" s="136" t="str">
        <f t="shared" si="158"/>
        <v/>
      </c>
      <c r="CD256" s="136" t="str">
        <f t="shared" si="159"/>
        <v/>
      </c>
      <c r="CE256" s="136" t="str">
        <f t="shared" si="160"/>
        <v/>
      </c>
      <c r="CF256" s="136" t="str">
        <f t="shared" si="161"/>
        <v/>
      </c>
      <c r="CG256" s="136" t="str">
        <f t="shared" si="162"/>
        <v/>
      </c>
      <c r="CH256" s="136" t="str">
        <f t="shared" si="163"/>
        <v/>
      </c>
      <c r="CI256" s="136" t="str">
        <f t="shared" si="164"/>
        <v/>
      </c>
      <c r="CJ256" s="136" t="str">
        <f t="shared" si="165"/>
        <v/>
      </c>
      <c r="CK256" s="137" t="str">
        <f t="shared" si="166"/>
        <v/>
      </c>
      <c r="CL256" s="135" t="str">
        <f t="shared" si="167"/>
        <v/>
      </c>
      <c r="CM256" s="136" t="str">
        <f t="shared" si="168"/>
        <v/>
      </c>
      <c r="CN256" s="136" t="str">
        <f t="shared" si="169"/>
        <v/>
      </c>
      <c r="CO256" s="137" t="str">
        <f t="shared" si="170"/>
        <v/>
      </c>
      <c r="CP256" s="120"/>
      <c r="CQ256" s="120"/>
      <c r="CR256" s="120"/>
      <c r="CS256" s="120"/>
      <c r="CT256" s="120"/>
      <c r="CU256" s="120"/>
      <c r="CV256" s="120"/>
      <c r="CW256" s="120"/>
      <c r="CX256" s="120"/>
      <c r="CY256" s="120"/>
      <c r="CZ256" s="120"/>
      <c r="DA256" s="120"/>
      <c r="DB256" s="120"/>
    </row>
    <row r="257" spans="1:106" ht="17.399999999999999" thickTop="1" thickBot="1" x14ac:dyDescent="0.45">
      <c r="A257" s="7">
        <v>252</v>
      </c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0"/>
      <c r="M257" s="10"/>
      <c r="N257" s="10"/>
      <c r="O257" s="209" t="str">
        <f xml:space="preserve"> IF(ISBLANK(L257),"",VLOOKUP(L257,ComboValue!$E$3:$I$15,5,FALSE))</f>
        <v/>
      </c>
      <c r="P257" s="10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35" t="str">
        <f xml:space="preserve"> IF(ISBLANK(C257),"",VLOOKUP(C257,ComboValue!$B$2:$C$11,2,FALSE) &amp; ",") &amp; IF(ISBLANK(D257),"",VLOOKUP(D257,ComboValue!$B$2:$C$11,2,FALSE) &amp; ",") &amp; IF(ISBLANK(E257),"",VLOOKUP(E257,ComboValue!$B$2:$C$11,2,FALSE) &amp; ",") &amp; IF(ISBLANK(F257),"",VLOOKUP(F257,ComboValue!$B$2:$C$11,2,FALSE) &amp; ",") &amp; IF(ISBLANK(G257),"",VLOOKUP(G257,ComboValue!$B$2:$C$11,2,FALSE) &amp; ",") &amp; IF(ISBLANK(H257),"",VLOOKUP(H257,ComboValue!$B$2:$C$11,2,FALSE) &amp; ",") &amp; IF(ISBLANK(I257),"",VLOOKUP(I257,ComboValue!$B$2:$C$11,2,FALSE) &amp; ",") &amp; IF(ISBLANK(J257),"",VLOOKUP(J257,ComboValue!$B$2:$C$11,2,FALSE) &amp; ",") &amp; IF(ISBLANK(K257),"",VLOOKUP(K257,ComboValue!$B$2:$C$11,2,FALSE) &amp; ",")</f>
        <v/>
      </c>
      <c r="AV257" s="136" t="str">
        <f t="shared" si="129"/>
        <v>Tous_Nl</v>
      </c>
      <c r="AW257" s="136" t="str">
        <f>IF(ISBLANK(L257),"",VLOOKUP(L257,ComboValue!$E$2:$G$15,3,FALSE))</f>
        <v/>
      </c>
      <c r="AX257" s="136" t="str">
        <f>IF(ISBLANK(M257),"",VLOOKUP(M257,ComboValue!$K$2:$L$5,2,FALSE))</f>
        <v/>
      </c>
      <c r="AY257" s="161" t="str">
        <f>IF(ISBLANK(Q257),"",VLOOKUP(Q257,ComboValue!$N$2:$O$68,2,FALSE) &amp; ",") &amp; IF(ISBLANK(R257),"",VLOOKUP(R257,ComboValue!$N$2:$O$68,2,FALSE) &amp; ",") &amp; IF(ISBLANK(S257),"",VLOOKUP(S257,ComboValue!$N$2:$O$68,2,FALSE) &amp; ",") &amp; IF(ISBLANK(T257),"",VLOOKUP(T257,ComboValue!$N$2:$O$68,2,FALSE) &amp; ",") &amp; IF(ISBLANK(U257),"",VLOOKUP(U257,ComboValue!$N$2:$O$68,2,FALSE) &amp; ",") &amp; IF(ISBLANK(V257),"",VLOOKUP(V257,ComboValue!$N$2:$O$68,2,FALSE) &amp; ",") &amp; IF(ISBLANK(W257),"",VLOOKUP(W257,ComboValue!$N$2:$O$68,2,FALSE) &amp; ",") &amp; IF(ISBLANK(X257),"",VLOOKUP(X257,ComboValue!$N$2:$O$68,2,FALSE) &amp; ",") &amp; IF(ISBLANK(Y257),"",VLOOKUP(Y257,ComboValue!$N$2:$O$68,2,FALSE) &amp; ",") &amp; IF(ISBLANK(Z257),"",VLOOKUP(Z257,ComboValue!$N$2:$O$68,2,FALSE) &amp; ",") &amp; IF(ISBLANK(AA257),"",VLOOKUP(AA257,ComboValue!$N$2:$O$68,2,FALSE) &amp; ",") &amp; IF(ISBLANK(AB257),"",VLOOKUP(AB257,ComboValue!$N$2:$O$68,2,FALSE) &amp; ",") &amp; IF(ISBLANK(AC257),"",VLOOKUP(AC257,ComboValue!$N$2:$O$68,2,FALSE) &amp; ",") &amp; IF(ISBLANK(AD257),"",VLOOKUP(AD257,ComboValue!$N$2:$O$68,2,FALSE) &amp; ",") &amp; IF(ISBLANK(AE257),"",VLOOKUP(AE257,ComboValue!$N$2:$O$68,2,FALSE) &amp; ",") &amp; IF(ISBLANK(AF257),"",VLOOKUP(AF257,ComboValue!$N$2:$O$68,2,FALSE) &amp; ",") &amp; IF(ISBLANK(AG257),"",VLOOKUP(AG257,ComboValue!$N$2:$O$68,2,FALSE) &amp; ",") &amp; IF(ISBLANK(AH257),"",VLOOKUP(AH257,ComboValue!$N$2:$O$68,2,FALSE) &amp; ",") &amp; IF(ISBLANK(AI257),"",VLOOKUP(AI257,ComboValue!$N$2:$O$68,2,FALSE) &amp; ",") &amp; IF(ISBLANK(AJ257),"",VLOOKUP(AJ257,ComboValue!$N$2:$O$68,2,FALSE) &amp; ",") &amp; IF(ISBLANK(AK257),"",VLOOKUP(AK257,ComboValue!$N$2:$O$68,2,FALSE) &amp; ",") &amp; IF(ISBLANK(AL257),"",VLOOKUP(AL257,ComboValue!$N$2:$O$68,2,FALSE) &amp; ",") &amp; IF(ISBLANK(AM257),"",VLOOKUP(AM257,ComboValue!$N$2:$O$68,2,FALSE) &amp; ",") &amp; IF(ISBLANK(AN257),"",VLOOKUP(AN257,ComboValue!$N$2:$O$68,2,FALSE) &amp; ",") &amp; IF(ISBLANK(AO257),"",VLOOKUP(AO257,ComboValue!$N$2:$O$68,2,FALSE) &amp; ",") &amp; IF(ISBLANK(AP257),"",VLOOKUP(AP257,ComboValue!$N$2:$O$68,2,FALSE) &amp; ",") &amp; IF(ISBLANK(AQ257),"",VLOOKUP(AQ257,ComboValue!$N$2:$O$68,2,FALSE) &amp; ",") &amp; IF(ISBLANK(AR257),"",VLOOKUP(AR257,ComboValue!$N$2:$O$68,2,FALSE) &amp; ",") &amp; IF(ISBLANK(AS257),"",VLOOKUP(AS257,ComboValue!$N$2:$O$68,2,FALSE) &amp; ",") &amp; IF(ISBLANK(AT257),"",VLOOKUP(AT257,ComboValue!$N$2:$O$68,2,FALSE) &amp; ",")</f>
        <v/>
      </c>
      <c r="AZ257" s="162" t="str">
        <f t="shared" si="130"/>
        <v/>
      </c>
      <c r="BA257" s="120"/>
      <c r="BB257" s="135" t="str">
        <f t="shared" si="131"/>
        <v/>
      </c>
      <c r="BC257" s="136" t="str">
        <f t="shared" si="132"/>
        <v/>
      </c>
      <c r="BD257" s="136" t="str">
        <f t="shared" si="133"/>
        <v/>
      </c>
      <c r="BE257" s="136" t="str">
        <f t="shared" si="134"/>
        <v/>
      </c>
      <c r="BF257" s="136" t="str">
        <f t="shared" si="135"/>
        <v/>
      </c>
      <c r="BG257" s="136" t="str">
        <f t="shared" si="136"/>
        <v/>
      </c>
      <c r="BH257" s="136" t="str">
        <f t="shared" si="137"/>
        <v/>
      </c>
      <c r="BI257" s="136" t="str">
        <f t="shared" si="138"/>
        <v/>
      </c>
      <c r="BJ257" s="136" t="str">
        <f t="shared" si="139"/>
        <v/>
      </c>
      <c r="BK257" s="136" t="str">
        <f t="shared" si="140"/>
        <v/>
      </c>
      <c r="BL257" s="136" t="str">
        <f t="shared" si="141"/>
        <v/>
      </c>
      <c r="BM257" s="136" t="str">
        <f t="shared" si="142"/>
        <v/>
      </c>
      <c r="BN257" s="136" t="str">
        <f t="shared" si="143"/>
        <v/>
      </c>
      <c r="BO257" s="136" t="str">
        <f t="shared" si="144"/>
        <v/>
      </c>
      <c r="BP257" s="136" t="str">
        <f t="shared" si="145"/>
        <v/>
      </c>
      <c r="BQ257" s="136" t="str">
        <f t="shared" si="146"/>
        <v/>
      </c>
      <c r="BR257" s="136" t="str">
        <f t="shared" si="147"/>
        <v/>
      </c>
      <c r="BS257" s="136" t="str">
        <f t="shared" si="148"/>
        <v/>
      </c>
      <c r="BT257" s="136" t="str">
        <f t="shared" si="149"/>
        <v/>
      </c>
      <c r="BU257" s="136" t="str">
        <f t="shared" si="150"/>
        <v/>
      </c>
      <c r="BV257" s="136" t="str">
        <f t="shared" si="151"/>
        <v/>
      </c>
      <c r="BW257" s="136" t="str">
        <f t="shared" si="152"/>
        <v/>
      </c>
      <c r="BX257" s="136" t="str">
        <f t="shared" si="153"/>
        <v/>
      </c>
      <c r="BY257" s="136" t="str">
        <f t="shared" si="154"/>
        <v/>
      </c>
      <c r="BZ257" s="136" t="str">
        <f t="shared" si="155"/>
        <v/>
      </c>
      <c r="CA257" s="137" t="str">
        <f t="shared" si="156"/>
        <v/>
      </c>
      <c r="CB257" s="135" t="str">
        <f t="shared" si="157"/>
        <v/>
      </c>
      <c r="CC257" s="136" t="str">
        <f t="shared" si="158"/>
        <v/>
      </c>
      <c r="CD257" s="136" t="str">
        <f t="shared" si="159"/>
        <v/>
      </c>
      <c r="CE257" s="136" t="str">
        <f t="shared" si="160"/>
        <v/>
      </c>
      <c r="CF257" s="136" t="str">
        <f t="shared" si="161"/>
        <v/>
      </c>
      <c r="CG257" s="136" t="str">
        <f t="shared" si="162"/>
        <v/>
      </c>
      <c r="CH257" s="136" t="str">
        <f t="shared" si="163"/>
        <v/>
      </c>
      <c r="CI257" s="136" t="str">
        <f t="shared" si="164"/>
        <v/>
      </c>
      <c r="CJ257" s="136" t="str">
        <f t="shared" si="165"/>
        <v/>
      </c>
      <c r="CK257" s="137" t="str">
        <f t="shared" si="166"/>
        <v/>
      </c>
      <c r="CL257" s="135" t="str">
        <f t="shared" si="167"/>
        <v/>
      </c>
      <c r="CM257" s="136" t="str">
        <f t="shared" si="168"/>
        <v/>
      </c>
      <c r="CN257" s="136" t="str">
        <f t="shared" si="169"/>
        <v/>
      </c>
      <c r="CO257" s="137" t="str">
        <f t="shared" si="170"/>
        <v/>
      </c>
      <c r="CP257" s="120"/>
      <c r="CQ257" s="120"/>
      <c r="CR257" s="120"/>
      <c r="CS257" s="120"/>
      <c r="CT257" s="120"/>
      <c r="CU257" s="120"/>
      <c r="CV257" s="120"/>
      <c r="CW257" s="120"/>
      <c r="CX257" s="120"/>
      <c r="CY257" s="120"/>
      <c r="CZ257" s="120"/>
      <c r="DA257" s="120"/>
      <c r="DB257" s="120"/>
    </row>
    <row r="258" spans="1:106" ht="17.399999999999999" thickTop="1" thickBot="1" x14ac:dyDescent="0.45">
      <c r="A258" s="7">
        <v>253</v>
      </c>
      <c r="B258" s="10"/>
      <c r="C258" s="11"/>
      <c r="D258" s="11"/>
      <c r="E258" s="11"/>
      <c r="F258" s="11"/>
      <c r="G258" s="11"/>
      <c r="H258" s="11"/>
      <c r="I258" s="11"/>
      <c r="J258" s="11"/>
      <c r="K258" s="11"/>
      <c r="L258" s="10"/>
      <c r="M258" s="10"/>
      <c r="N258" s="10"/>
      <c r="O258" s="209" t="str">
        <f xml:space="preserve"> IF(ISBLANK(L258),"",VLOOKUP(L258,ComboValue!$E$3:$I$15,5,FALSE))</f>
        <v/>
      </c>
      <c r="P258" s="10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35" t="str">
        <f xml:space="preserve"> IF(ISBLANK(C258),"",VLOOKUP(C258,ComboValue!$B$2:$C$11,2,FALSE) &amp; ",") &amp; IF(ISBLANK(D258),"",VLOOKUP(D258,ComboValue!$B$2:$C$11,2,FALSE) &amp; ",") &amp; IF(ISBLANK(E258),"",VLOOKUP(E258,ComboValue!$B$2:$C$11,2,FALSE) &amp; ",") &amp; IF(ISBLANK(F258),"",VLOOKUP(F258,ComboValue!$B$2:$C$11,2,FALSE) &amp; ",") &amp; IF(ISBLANK(G258),"",VLOOKUP(G258,ComboValue!$B$2:$C$11,2,FALSE) &amp; ",") &amp; IF(ISBLANK(H258),"",VLOOKUP(H258,ComboValue!$B$2:$C$11,2,FALSE) &amp; ",") &amp; IF(ISBLANK(I258),"",VLOOKUP(I258,ComboValue!$B$2:$C$11,2,FALSE) &amp; ",") &amp; IF(ISBLANK(J258),"",VLOOKUP(J258,ComboValue!$B$2:$C$11,2,FALSE) &amp; ",") &amp; IF(ISBLANK(K258),"",VLOOKUP(K258,ComboValue!$B$2:$C$11,2,FALSE) &amp; ",")</f>
        <v/>
      </c>
      <c r="AV258" s="136" t="str">
        <f t="shared" si="129"/>
        <v>Tous_Nl</v>
      </c>
      <c r="AW258" s="136" t="str">
        <f>IF(ISBLANK(L258),"",VLOOKUP(L258,ComboValue!$E$2:$G$15,3,FALSE))</f>
        <v/>
      </c>
      <c r="AX258" s="136" t="str">
        <f>IF(ISBLANK(M258),"",VLOOKUP(M258,ComboValue!$K$2:$L$5,2,FALSE))</f>
        <v/>
      </c>
      <c r="AY258" s="161" t="str">
        <f>IF(ISBLANK(Q258),"",VLOOKUP(Q258,ComboValue!$N$2:$O$68,2,FALSE) &amp; ",") &amp; IF(ISBLANK(R258),"",VLOOKUP(R258,ComboValue!$N$2:$O$68,2,FALSE) &amp; ",") &amp; IF(ISBLANK(S258),"",VLOOKUP(S258,ComboValue!$N$2:$O$68,2,FALSE) &amp; ",") &amp; IF(ISBLANK(T258),"",VLOOKUP(T258,ComboValue!$N$2:$O$68,2,FALSE) &amp; ",") &amp; IF(ISBLANK(U258),"",VLOOKUP(U258,ComboValue!$N$2:$O$68,2,FALSE) &amp; ",") &amp; IF(ISBLANK(V258),"",VLOOKUP(V258,ComboValue!$N$2:$O$68,2,FALSE) &amp; ",") &amp; IF(ISBLANK(W258),"",VLOOKUP(W258,ComboValue!$N$2:$O$68,2,FALSE) &amp; ",") &amp; IF(ISBLANK(X258),"",VLOOKUP(X258,ComboValue!$N$2:$O$68,2,FALSE) &amp; ",") &amp; IF(ISBLANK(Y258),"",VLOOKUP(Y258,ComboValue!$N$2:$O$68,2,FALSE) &amp; ",") &amp; IF(ISBLANK(Z258),"",VLOOKUP(Z258,ComboValue!$N$2:$O$68,2,FALSE) &amp; ",") &amp; IF(ISBLANK(AA258),"",VLOOKUP(AA258,ComboValue!$N$2:$O$68,2,FALSE) &amp; ",") &amp; IF(ISBLANK(AB258),"",VLOOKUP(AB258,ComboValue!$N$2:$O$68,2,FALSE) &amp; ",") &amp; IF(ISBLANK(AC258),"",VLOOKUP(AC258,ComboValue!$N$2:$O$68,2,FALSE) &amp; ",") &amp; IF(ISBLANK(AD258),"",VLOOKUP(AD258,ComboValue!$N$2:$O$68,2,FALSE) &amp; ",") &amp; IF(ISBLANK(AE258),"",VLOOKUP(AE258,ComboValue!$N$2:$O$68,2,FALSE) &amp; ",") &amp; IF(ISBLANK(AF258),"",VLOOKUP(AF258,ComboValue!$N$2:$O$68,2,FALSE) &amp; ",") &amp; IF(ISBLANK(AG258),"",VLOOKUP(AG258,ComboValue!$N$2:$O$68,2,FALSE) &amp; ",") &amp; IF(ISBLANK(AH258),"",VLOOKUP(AH258,ComboValue!$N$2:$O$68,2,FALSE) &amp; ",") &amp; IF(ISBLANK(AI258),"",VLOOKUP(AI258,ComboValue!$N$2:$O$68,2,FALSE) &amp; ",") &amp; IF(ISBLANK(AJ258),"",VLOOKUP(AJ258,ComboValue!$N$2:$O$68,2,FALSE) &amp; ",") &amp; IF(ISBLANK(AK258),"",VLOOKUP(AK258,ComboValue!$N$2:$O$68,2,FALSE) &amp; ",") &amp; IF(ISBLANK(AL258),"",VLOOKUP(AL258,ComboValue!$N$2:$O$68,2,FALSE) &amp; ",") &amp; IF(ISBLANK(AM258),"",VLOOKUP(AM258,ComboValue!$N$2:$O$68,2,FALSE) &amp; ",") &amp; IF(ISBLANK(AN258),"",VLOOKUP(AN258,ComboValue!$N$2:$O$68,2,FALSE) &amp; ",") &amp; IF(ISBLANK(AO258),"",VLOOKUP(AO258,ComboValue!$N$2:$O$68,2,FALSE) &amp; ",") &amp; IF(ISBLANK(AP258),"",VLOOKUP(AP258,ComboValue!$N$2:$O$68,2,FALSE) &amp; ",") &amp; IF(ISBLANK(AQ258),"",VLOOKUP(AQ258,ComboValue!$N$2:$O$68,2,FALSE) &amp; ",") &amp; IF(ISBLANK(AR258),"",VLOOKUP(AR258,ComboValue!$N$2:$O$68,2,FALSE) &amp; ",") &amp; IF(ISBLANK(AS258),"",VLOOKUP(AS258,ComboValue!$N$2:$O$68,2,FALSE) &amp; ",") &amp; IF(ISBLANK(AT258),"",VLOOKUP(AT258,ComboValue!$N$2:$O$68,2,FALSE) &amp; ",")</f>
        <v/>
      </c>
      <c r="AZ258" s="162" t="str">
        <f t="shared" si="130"/>
        <v/>
      </c>
      <c r="BA258" s="120"/>
      <c r="BB258" s="135" t="str">
        <f t="shared" si="131"/>
        <v/>
      </c>
      <c r="BC258" s="136" t="str">
        <f t="shared" si="132"/>
        <v/>
      </c>
      <c r="BD258" s="136" t="str">
        <f t="shared" si="133"/>
        <v/>
      </c>
      <c r="BE258" s="136" t="str">
        <f t="shared" si="134"/>
        <v/>
      </c>
      <c r="BF258" s="136" t="str">
        <f t="shared" si="135"/>
        <v/>
      </c>
      <c r="BG258" s="136" t="str">
        <f t="shared" si="136"/>
        <v/>
      </c>
      <c r="BH258" s="136" t="str">
        <f t="shared" si="137"/>
        <v/>
      </c>
      <c r="BI258" s="136" t="str">
        <f t="shared" si="138"/>
        <v/>
      </c>
      <c r="BJ258" s="136" t="str">
        <f t="shared" si="139"/>
        <v/>
      </c>
      <c r="BK258" s="136" t="str">
        <f t="shared" si="140"/>
        <v/>
      </c>
      <c r="BL258" s="136" t="str">
        <f t="shared" si="141"/>
        <v/>
      </c>
      <c r="BM258" s="136" t="str">
        <f t="shared" si="142"/>
        <v/>
      </c>
      <c r="BN258" s="136" t="str">
        <f t="shared" si="143"/>
        <v/>
      </c>
      <c r="BO258" s="136" t="str">
        <f t="shared" si="144"/>
        <v/>
      </c>
      <c r="BP258" s="136" t="str">
        <f t="shared" si="145"/>
        <v/>
      </c>
      <c r="BQ258" s="136" t="str">
        <f t="shared" si="146"/>
        <v/>
      </c>
      <c r="BR258" s="136" t="str">
        <f t="shared" si="147"/>
        <v/>
      </c>
      <c r="BS258" s="136" t="str">
        <f t="shared" si="148"/>
        <v/>
      </c>
      <c r="BT258" s="136" t="str">
        <f t="shared" si="149"/>
        <v/>
      </c>
      <c r="BU258" s="136" t="str">
        <f t="shared" si="150"/>
        <v/>
      </c>
      <c r="BV258" s="136" t="str">
        <f t="shared" si="151"/>
        <v/>
      </c>
      <c r="BW258" s="136" t="str">
        <f t="shared" si="152"/>
        <v/>
      </c>
      <c r="BX258" s="136" t="str">
        <f t="shared" si="153"/>
        <v/>
      </c>
      <c r="BY258" s="136" t="str">
        <f t="shared" si="154"/>
        <v/>
      </c>
      <c r="BZ258" s="136" t="str">
        <f t="shared" si="155"/>
        <v/>
      </c>
      <c r="CA258" s="137" t="str">
        <f t="shared" si="156"/>
        <v/>
      </c>
      <c r="CB258" s="135" t="str">
        <f t="shared" si="157"/>
        <v/>
      </c>
      <c r="CC258" s="136" t="str">
        <f t="shared" si="158"/>
        <v/>
      </c>
      <c r="CD258" s="136" t="str">
        <f t="shared" si="159"/>
        <v/>
      </c>
      <c r="CE258" s="136" t="str">
        <f t="shared" si="160"/>
        <v/>
      </c>
      <c r="CF258" s="136" t="str">
        <f t="shared" si="161"/>
        <v/>
      </c>
      <c r="CG258" s="136" t="str">
        <f t="shared" si="162"/>
        <v/>
      </c>
      <c r="CH258" s="136" t="str">
        <f t="shared" si="163"/>
        <v/>
      </c>
      <c r="CI258" s="136" t="str">
        <f t="shared" si="164"/>
        <v/>
      </c>
      <c r="CJ258" s="136" t="str">
        <f t="shared" si="165"/>
        <v/>
      </c>
      <c r="CK258" s="137" t="str">
        <f t="shared" si="166"/>
        <v/>
      </c>
      <c r="CL258" s="135" t="str">
        <f t="shared" si="167"/>
        <v/>
      </c>
      <c r="CM258" s="136" t="str">
        <f t="shared" si="168"/>
        <v/>
      </c>
      <c r="CN258" s="136" t="str">
        <f t="shared" si="169"/>
        <v/>
      </c>
      <c r="CO258" s="137" t="str">
        <f t="shared" si="170"/>
        <v/>
      </c>
      <c r="CP258" s="120"/>
      <c r="CQ258" s="120"/>
      <c r="CR258" s="120"/>
      <c r="CS258" s="120"/>
      <c r="CT258" s="120"/>
      <c r="CU258" s="120"/>
      <c r="CV258" s="120"/>
      <c r="CW258" s="120"/>
      <c r="CX258" s="120"/>
      <c r="CY258" s="120"/>
      <c r="CZ258" s="120"/>
      <c r="DA258" s="120"/>
      <c r="DB258" s="120"/>
    </row>
    <row r="259" spans="1:106" ht="17.399999999999999" thickTop="1" thickBot="1" x14ac:dyDescent="0.45">
      <c r="A259" s="7">
        <v>254</v>
      </c>
      <c r="B259" s="10"/>
      <c r="C259" s="11"/>
      <c r="D259" s="11"/>
      <c r="E259" s="11"/>
      <c r="F259" s="11"/>
      <c r="G259" s="11"/>
      <c r="H259" s="11"/>
      <c r="I259" s="11"/>
      <c r="J259" s="11"/>
      <c r="K259" s="11"/>
      <c r="L259" s="10"/>
      <c r="M259" s="10"/>
      <c r="N259" s="10"/>
      <c r="O259" s="209" t="str">
        <f xml:space="preserve"> IF(ISBLANK(L259),"",VLOOKUP(L259,ComboValue!$E$3:$I$15,5,FALSE))</f>
        <v/>
      </c>
      <c r="P259" s="10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35" t="str">
        <f xml:space="preserve"> IF(ISBLANK(C259),"",VLOOKUP(C259,ComboValue!$B$2:$C$11,2,FALSE) &amp; ",") &amp; IF(ISBLANK(D259),"",VLOOKUP(D259,ComboValue!$B$2:$C$11,2,FALSE) &amp; ",") &amp; IF(ISBLANK(E259),"",VLOOKUP(E259,ComboValue!$B$2:$C$11,2,FALSE) &amp; ",") &amp; IF(ISBLANK(F259),"",VLOOKUP(F259,ComboValue!$B$2:$C$11,2,FALSE) &amp; ",") &amp; IF(ISBLANK(G259),"",VLOOKUP(G259,ComboValue!$B$2:$C$11,2,FALSE) &amp; ",") &amp; IF(ISBLANK(H259),"",VLOOKUP(H259,ComboValue!$B$2:$C$11,2,FALSE) &amp; ",") &amp; IF(ISBLANK(I259),"",VLOOKUP(I259,ComboValue!$B$2:$C$11,2,FALSE) &amp; ",") &amp; IF(ISBLANK(J259),"",VLOOKUP(J259,ComboValue!$B$2:$C$11,2,FALSE) &amp; ",") &amp; IF(ISBLANK(K259),"",VLOOKUP(K259,ComboValue!$B$2:$C$11,2,FALSE) &amp; ",")</f>
        <v/>
      </c>
      <c r="AV259" s="136" t="str">
        <f t="shared" si="129"/>
        <v>Tous_Nl</v>
      </c>
      <c r="AW259" s="136" t="str">
        <f>IF(ISBLANK(L259),"",VLOOKUP(L259,ComboValue!$E$2:$G$15,3,FALSE))</f>
        <v/>
      </c>
      <c r="AX259" s="136" t="str">
        <f>IF(ISBLANK(M259),"",VLOOKUP(M259,ComboValue!$K$2:$L$5,2,FALSE))</f>
        <v/>
      </c>
      <c r="AY259" s="161" t="str">
        <f>IF(ISBLANK(Q259),"",VLOOKUP(Q259,ComboValue!$N$2:$O$68,2,FALSE) &amp; ",") &amp; IF(ISBLANK(R259),"",VLOOKUP(R259,ComboValue!$N$2:$O$68,2,FALSE) &amp; ",") &amp; IF(ISBLANK(S259),"",VLOOKUP(S259,ComboValue!$N$2:$O$68,2,FALSE) &amp; ",") &amp; IF(ISBLANK(T259),"",VLOOKUP(T259,ComboValue!$N$2:$O$68,2,FALSE) &amp; ",") &amp; IF(ISBLANK(U259),"",VLOOKUP(U259,ComboValue!$N$2:$O$68,2,FALSE) &amp; ",") &amp; IF(ISBLANK(V259),"",VLOOKUP(V259,ComboValue!$N$2:$O$68,2,FALSE) &amp; ",") &amp; IF(ISBLANK(W259),"",VLOOKUP(W259,ComboValue!$N$2:$O$68,2,FALSE) &amp; ",") &amp; IF(ISBLANK(X259),"",VLOOKUP(X259,ComboValue!$N$2:$O$68,2,FALSE) &amp; ",") &amp; IF(ISBLANK(Y259),"",VLOOKUP(Y259,ComboValue!$N$2:$O$68,2,FALSE) &amp; ",") &amp; IF(ISBLANK(Z259),"",VLOOKUP(Z259,ComboValue!$N$2:$O$68,2,FALSE) &amp; ",") &amp; IF(ISBLANK(AA259),"",VLOOKUP(AA259,ComboValue!$N$2:$O$68,2,FALSE) &amp; ",") &amp; IF(ISBLANK(AB259),"",VLOOKUP(AB259,ComboValue!$N$2:$O$68,2,FALSE) &amp; ",") &amp; IF(ISBLANK(AC259),"",VLOOKUP(AC259,ComboValue!$N$2:$O$68,2,FALSE) &amp; ",") &amp; IF(ISBLANK(AD259),"",VLOOKUP(AD259,ComboValue!$N$2:$O$68,2,FALSE) &amp; ",") &amp; IF(ISBLANK(AE259),"",VLOOKUP(AE259,ComboValue!$N$2:$O$68,2,FALSE) &amp; ",") &amp; IF(ISBLANK(AF259),"",VLOOKUP(AF259,ComboValue!$N$2:$O$68,2,FALSE) &amp; ",") &amp; IF(ISBLANK(AG259),"",VLOOKUP(AG259,ComboValue!$N$2:$O$68,2,FALSE) &amp; ",") &amp; IF(ISBLANK(AH259),"",VLOOKUP(AH259,ComboValue!$N$2:$O$68,2,FALSE) &amp; ",") &amp; IF(ISBLANK(AI259),"",VLOOKUP(AI259,ComboValue!$N$2:$O$68,2,FALSE) &amp; ",") &amp; IF(ISBLANK(AJ259),"",VLOOKUP(AJ259,ComboValue!$N$2:$O$68,2,FALSE) &amp; ",") &amp; IF(ISBLANK(AK259),"",VLOOKUP(AK259,ComboValue!$N$2:$O$68,2,FALSE) &amp; ",") &amp; IF(ISBLANK(AL259),"",VLOOKUP(AL259,ComboValue!$N$2:$O$68,2,FALSE) &amp; ",") &amp; IF(ISBLANK(AM259),"",VLOOKUP(AM259,ComboValue!$N$2:$O$68,2,FALSE) &amp; ",") &amp; IF(ISBLANK(AN259),"",VLOOKUP(AN259,ComboValue!$N$2:$O$68,2,FALSE) &amp; ",") &amp; IF(ISBLANK(AO259),"",VLOOKUP(AO259,ComboValue!$N$2:$O$68,2,FALSE) &amp; ",") &amp; IF(ISBLANK(AP259),"",VLOOKUP(AP259,ComboValue!$N$2:$O$68,2,FALSE) &amp; ",") &amp; IF(ISBLANK(AQ259),"",VLOOKUP(AQ259,ComboValue!$N$2:$O$68,2,FALSE) &amp; ",") &amp; IF(ISBLANK(AR259),"",VLOOKUP(AR259,ComboValue!$N$2:$O$68,2,FALSE) &amp; ",") &amp; IF(ISBLANK(AS259),"",VLOOKUP(AS259,ComboValue!$N$2:$O$68,2,FALSE) &amp; ",") &amp; IF(ISBLANK(AT259),"",VLOOKUP(AT259,ComboValue!$N$2:$O$68,2,FALSE) &amp; ",")</f>
        <v/>
      </c>
      <c r="AZ259" s="162" t="str">
        <f t="shared" si="130"/>
        <v/>
      </c>
      <c r="BA259" s="120"/>
      <c r="BB259" s="135" t="str">
        <f t="shared" si="131"/>
        <v/>
      </c>
      <c r="BC259" s="136" t="str">
        <f t="shared" si="132"/>
        <v/>
      </c>
      <c r="BD259" s="136" t="str">
        <f t="shared" si="133"/>
        <v/>
      </c>
      <c r="BE259" s="136" t="str">
        <f t="shared" si="134"/>
        <v/>
      </c>
      <c r="BF259" s="136" t="str">
        <f t="shared" si="135"/>
        <v/>
      </c>
      <c r="BG259" s="136" t="str">
        <f t="shared" si="136"/>
        <v/>
      </c>
      <c r="BH259" s="136" t="str">
        <f t="shared" si="137"/>
        <v/>
      </c>
      <c r="BI259" s="136" t="str">
        <f t="shared" si="138"/>
        <v/>
      </c>
      <c r="BJ259" s="136" t="str">
        <f t="shared" si="139"/>
        <v/>
      </c>
      <c r="BK259" s="136" t="str">
        <f t="shared" si="140"/>
        <v/>
      </c>
      <c r="BL259" s="136" t="str">
        <f t="shared" si="141"/>
        <v/>
      </c>
      <c r="BM259" s="136" t="str">
        <f t="shared" si="142"/>
        <v/>
      </c>
      <c r="BN259" s="136" t="str">
        <f t="shared" si="143"/>
        <v/>
      </c>
      <c r="BO259" s="136" t="str">
        <f t="shared" si="144"/>
        <v/>
      </c>
      <c r="BP259" s="136" t="str">
        <f t="shared" si="145"/>
        <v/>
      </c>
      <c r="BQ259" s="136" t="str">
        <f t="shared" si="146"/>
        <v/>
      </c>
      <c r="BR259" s="136" t="str">
        <f t="shared" si="147"/>
        <v/>
      </c>
      <c r="BS259" s="136" t="str">
        <f t="shared" si="148"/>
        <v/>
      </c>
      <c r="BT259" s="136" t="str">
        <f t="shared" si="149"/>
        <v/>
      </c>
      <c r="BU259" s="136" t="str">
        <f t="shared" si="150"/>
        <v/>
      </c>
      <c r="BV259" s="136" t="str">
        <f t="shared" si="151"/>
        <v/>
      </c>
      <c r="BW259" s="136" t="str">
        <f t="shared" si="152"/>
        <v/>
      </c>
      <c r="BX259" s="136" t="str">
        <f t="shared" si="153"/>
        <v/>
      </c>
      <c r="BY259" s="136" t="str">
        <f t="shared" si="154"/>
        <v/>
      </c>
      <c r="BZ259" s="136" t="str">
        <f t="shared" si="155"/>
        <v/>
      </c>
      <c r="CA259" s="137" t="str">
        <f t="shared" si="156"/>
        <v/>
      </c>
      <c r="CB259" s="135" t="str">
        <f t="shared" si="157"/>
        <v/>
      </c>
      <c r="CC259" s="136" t="str">
        <f t="shared" si="158"/>
        <v/>
      </c>
      <c r="CD259" s="136" t="str">
        <f t="shared" si="159"/>
        <v/>
      </c>
      <c r="CE259" s="136" t="str">
        <f t="shared" si="160"/>
        <v/>
      </c>
      <c r="CF259" s="136" t="str">
        <f t="shared" si="161"/>
        <v/>
      </c>
      <c r="CG259" s="136" t="str">
        <f t="shared" si="162"/>
        <v/>
      </c>
      <c r="CH259" s="136" t="str">
        <f t="shared" si="163"/>
        <v/>
      </c>
      <c r="CI259" s="136" t="str">
        <f t="shared" si="164"/>
        <v/>
      </c>
      <c r="CJ259" s="136" t="str">
        <f t="shared" si="165"/>
        <v/>
      </c>
      <c r="CK259" s="137" t="str">
        <f t="shared" si="166"/>
        <v/>
      </c>
      <c r="CL259" s="135" t="str">
        <f t="shared" si="167"/>
        <v/>
      </c>
      <c r="CM259" s="136" t="str">
        <f t="shared" si="168"/>
        <v/>
      </c>
      <c r="CN259" s="136" t="str">
        <f t="shared" si="169"/>
        <v/>
      </c>
      <c r="CO259" s="137" t="str">
        <f t="shared" si="170"/>
        <v/>
      </c>
      <c r="CP259" s="120"/>
      <c r="CQ259" s="120"/>
      <c r="CR259" s="120"/>
      <c r="CS259" s="120"/>
      <c r="CT259" s="120"/>
      <c r="CU259" s="120"/>
      <c r="CV259" s="120"/>
      <c r="CW259" s="120"/>
      <c r="CX259" s="120"/>
      <c r="CY259" s="120"/>
      <c r="CZ259" s="120"/>
      <c r="DA259" s="120"/>
      <c r="DB259" s="120"/>
    </row>
    <row r="260" spans="1:106" ht="17.399999999999999" thickTop="1" thickBot="1" x14ac:dyDescent="0.45">
      <c r="A260" s="7">
        <v>255</v>
      </c>
      <c r="B260" s="10"/>
      <c r="C260" s="11"/>
      <c r="D260" s="11"/>
      <c r="E260" s="11"/>
      <c r="F260" s="11"/>
      <c r="G260" s="11"/>
      <c r="H260" s="11"/>
      <c r="I260" s="11"/>
      <c r="J260" s="11"/>
      <c r="K260" s="11"/>
      <c r="L260" s="10"/>
      <c r="M260" s="10"/>
      <c r="N260" s="10"/>
      <c r="O260" s="209" t="str">
        <f xml:space="preserve"> IF(ISBLANK(L260),"",VLOOKUP(L260,ComboValue!$E$3:$I$15,5,FALSE))</f>
        <v/>
      </c>
      <c r="P260" s="10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35" t="str">
        <f xml:space="preserve"> IF(ISBLANK(C260),"",VLOOKUP(C260,ComboValue!$B$2:$C$11,2,FALSE) &amp; ",") &amp; IF(ISBLANK(D260),"",VLOOKUP(D260,ComboValue!$B$2:$C$11,2,FALSE) &amp; ",") &amp; IF(ISBLANK(E260),"",VLOOKUP(E260,ComboValue!$B$2:$C$11,2,FALSE) &amp; ",") &amp; IF(ISBLANK(F260),"",VLOOKUP(F260,ComboValue!$B$2:$C$11,2,FALSE) &amp; ",") &amp; IF(ISBLANK(G260),"",VLOOKUP(G260,ComboValue!$B$2:$C$11,2,FALSE) &amp; ",") &amp; IF(ISBLANK(H260),"",VLOOKUP(H260,ComboValue!$B$2:$C$11,2,FALSE) &amp; ",") &amp; IF(ISBLANK(I260),"",VLOOKUP(I260,ComboValue!$B$2:$C$11,2,FALSE) &amp; ",") &amp; IF(ISBLANK(J260),"",VLOOKUP(J260,ComboValue!$B$2:$C$11,2,FALSE) &amp; ",") &amp; IF(ISBLANK(K260),"",VLOOKUP(K260,ComboValue!$B$2:$C$11,2,FALSE) &amp; ",")</f>
        <v/>
      </c>
      <c r="AV260" s="136" t="str">
        <f t="shared" si="129"/>
        <v>Tous_Nl</v>
      </c>
      <c r="AW260" s="136" t="str">
        <f>IF(ISBLANK(L260),"",VLOOKUP(L260,ComboValue!$E$2:$G$15,3,FALSE))</f>
        <v/>
      </c>
      <c r="AX260" s="136" t="str">
        <f>IF(ISBLANK(M260),"",VLOOKUP(M260,ComboValue!$K$2:$L$5,2,FALSE))</f>
        <v/>
      </c>
      <c r="AY260" s="161" t="str">
        <f>IF(ISBLANK(Q260),"",VLOOKUP(Q260,ComboValue!$N$2:$O$68,2,FALSE) &amp; ",") &amp; IF(ISBLANK(R260),"",VLOOKUP(R260,ComboValue!$N$2:$O$68,2,FALSE) &amp; ",") &amp; IF(ISBLANK(S260),"",VLOOKUP(S260,ComboValue!$N$2:$O$68,2,FALSE) &amp; ",") &amp; IF(ISBLANK(T260),"",VLOOKUP(T260,ComboValue!$N$2:$O$68,2,FALSE) &amp; ",") &amp; IF(ISBLANK(U260),"",VLOOKUP(U260,ComboValue!$N$2:$O$68,2,FALSE) &amp; ",") &amp; IF(ISBLANK(V260),"",VLOOKUP(V260,ComboValue!$N$2:$O$68,2,FALSE) &amp; ",") &amp; IF(ISBLANK(W260),"",VLOOKUP(W260,ComboValue!$N$2:$O$68,2,FALSE) &amp; ",") &amp; IF(ISBLANK(X260),"",VLOOKUP(X260,ComboValue!$N$2:$O$68,2,FALSE) &amp; ",") &amp; IF(ISBLANK(Y260),"",VLOOKUP(Y260,ComboValue!$N$2:$O$68,2,FALSE) &amp; ",") &amp; IF(ISBLANK(Z260),"",VLOOKUP(Z260,ComboValue!$N$2:$O$68,2,FALSE) &amp; ",") &amp; IF(ISBLANK(AA260),"",VLOOKUP(AA260,ComboValue!$N$2:$O$68,2,FALSE) &amp; ",") &amp; IF(ISBLANK(AB260),"",VLOOKUP(AB260,ComboValue!$N$2:$O$68,2,FALSE) &amp; ",") &amp; IF(ISBLANK(AC260),"",VLOOKUP(AC260,ComboValue!$N$2:$O$68,2,FALSE) &amp; ",") &amp; IF(ISBLANK(AD260),"",VLOOKUP(AD260,ComboValue!$N$2:$O$68,2,FALSE) &amp; ",") &amp; IF(ISBLANK(AE260),"",VLOOKUP(AE260,ComboValue!$N$2:$O$68,2,FALSE) &amp; ",") &amp; IF(ISBLANK(AF260),"",VLOOKUP(AF260,ComboValue!$N$2:$O$68,2,FALSE) &amp; ",") &amp; IF(ISBLANK(AG260),"",VLOOKUP(AG260,ComboValue!$N$2:$O$68,2,FALSE) &amp; ",") &amp; IF(ISBLANK(AH260),"",VLOOKUP(AH260,ComboValue!$N$2:$O$68,2,FALSE) &amp; ",") &amp; IF(ISBLANK(AI260),"",VLOOKUP(AI260,ComboValue!$N$2:$O$68,2,FALSE) &amp; ",") &amp; IF(ISBLANK(AJ260),"",VLOOKUP(AJ260,ComboValue!$N$2:$O$68,2,FALSE) &amp; ",") &amp; IF(ISBLANK(AK260),"",VLOOKUP(AK260,ComboValue!$N$2:$O$68,2,FALSE) &amp; ",") &amp; IF(ISBLANK(AL260),"",VLOOKUP(AL260,ComboValue!$N$2:$O$68,2,FALSE) &amp; ",") &amp; IF(ISBLANK(AM260),"",VLOOKUP(AM260,ComboValue!$N$2:$O$68,2,FALSE) &amp; ",") &amp; IF(ISBLANK(AN260),"",VLOOKUP(AN260,ComboValue!$N$2:$O$68,2,FALSE) &amp; ",") &amp; IF(ISBLANK(AO260),"",VLOOKUP(AO260,ComboValue!$N$2:$O$68,2,FALSE) &amp; ",") &amp; IF(ISBLANK(AP260),"",VLOOKUP(AP260,ComboValue!$N$2:$O$68,2,FALSE) &amp; ",") &amp; IF(ISBLANK(AQ260),"",VLOOKUP(AQ260,ComboValue!$N$2:$O$68,2,FALSE) &amp; ",") &amp; IF(ISBLANK(AR260),"",VLOOKUP(AR260,ComboValue!$N$2:$O$68,2,FALSE) &amp; ",") &amp; IF(ISBLANK(AS260),"",VLOOKUP(AS260,ComboValue!$N$2:$O$68,2,FALSE) &amp; ",") &amp; IF(ISBLANK(AT260),"",VLOOKUP(AT260,ComboValue!$N$2:$O$68,2,FALSE) &amp; ",")</f>
        <v/>
      </c>
      <c r="AZ260" s="162" t="str">
        <f t="shared" si="130"/>
        <v/>
      </c>
      <c r="BA260" s="120"/>
      <c r="BB260" s="135" t="str">
        <f t="shared" si="131"/>
        <v/>
      </c>
      <c r="BC260" s="136" t="str">
        <f t="shared" si="132"/>
        <v/>
      </c>
      <c r="BD260" s="136" t="str">
        <f t="shared" si="133"/>
        <v/>
      </c>
      <c r="BE260" s="136" t="str">
        <f t="shared" si="134"/>
        <v/>
      </c>
      <c r="BF260" s="136" t="str">
        <f t="shared" si="135"/>
        <v/>
      </c>
      <c r="BG260" s="136" t="str">
        <f t="shared" si="136"/>
        <v/>
      </c>
      <c r="BH260" s="136" t="str">
        <f t="shared" si="137"/>
        <v/>
      </c>
      <c r="BI260" s="136" t="str">
        <f t="shared" si="138"/>
        <v/>
      </c>
      <c r="BJ260" s="136" t="str">
        <f t="shared" si="139"/>
        <v/>
      </c>
      <c r="BK260" s="136" t="str">
        <f t="shared" si="140"/>
        <v/>
      </c>
      <c r="BL260" s="136" t="str">
        <f t="shared" si="141"/>
        <v/>
      </c>
      <c r="BM260" s="136" t="str">
        <f t="shared" si="142"/>
        <v/>
      </c>
      <c r="BN260" s="136" t="str">
        <f t="shared" si="143"/>
        <v/>
      </c>
      <c r="BO260" s="136" t="str">
        <f t="shared" si="144"/>
        <v/>
      </c>
      <c r="BP260" s="136" t="str">
        <f t="shared" si="145"/>
        <v/>
      </c>
      <c r="BQ260" s="136" t="str">
        <f t="shared" si="146"/>
        <v/>
      </c>
      <c r="BR260" s="136" t="str">
        <f t="shared" si="147"/>
        <v/>
      </c>
      <c r="BS260" s="136" t="str">
        <f t="shared" si="148"/>
        <v/>
      </c>
      <c r="BT260" s="136" t="str">
        <f t="shared" si="149"/>
        <v/>
      </c>
      <c r="BU260" s="136" t="str">
        <f t="shared" si="150"/>
        <v/>
      </c>
      <c r="BV260" s="136" t="str">
        <f t="shared" si="151"/>
        <v/>
      </c>
      <c r="BW260" s="136" t="str">
        <f t="shared" si="152"/>
        <v/>
      </c>
      <c r="BX260" s="136" t="str">
        <f t="shared" si="153"/>
        <v/>
      </c>
      <c r="BY260" s="136" t="str">
        <f t="shared" si="154"/>
        <v/>
      </c>
      <c r="BZ260" s="136" t="str">
        <f t="shared" si="155"/>
        <v/>
      </c>
      <c r="CA260" s="137" t="str">
        <f t="shared" si="156"/>
        <v/>
      </c>
      <c r="CB260" s="135" t="str">
        <f t="shared" si="157"/>
        <v/>
      </c>
      <c r="CC260" s="136" t="str">
        <f t="shared" si="158"/>
        <v/>
      </c>
      <c r="CD260" s="136" t="str">
        <f t="shared" si="159"/>
        <v/>
      </c>
      <c r="CE260" s="136" t="str">
        <f t="shared" si="160"/>
        <v/>
      </c>
      <c r="CF260" s="136" t="str">
        <f t="shared" si="161"/>
        <v/>
      </c>
      <c r="CG260" s="136" t="str">
        <f t="shared" si="162"/>
        <v/>
      </c>
      <c r="CH260" s="136" t="str">
        <f t="shared" si="163"/>
        <v/>
      </c>
      <c r="CI260" s="136" t="str">
        <f t="shared" si="164"/>
        <v/>
      </c>
      <c r="CJ260" s="136" t="str">
        <f t="shared" si="165"/>
        <v/>
      </c>
      <c r="CK260" s="137" t="str">
        <f t="shared" si="166"/>
        <v/>
      </c>
      <c r="CL260" s="135" t="str">
        <f t="shared" si="167"/>
        <v/>
      </c>
      <c r="CM260" s="136" t="str">
        <f t="shared" si="168"/>
        <v/>
      </c>
      <c r="CN260" s="136" t="str">
        <f t="shared" si="169"/>
        <v/>
      </c>
      <c r="CO260" s="137" t="str">
        <f t="shared" si="170"/>
        <v/>
      </c>
      <c r="CP260" s="120"/>
      <c r="CQ260" s="120"/>
      <c r="CR260" s="120"/>
      <c r="CS260" s="120"/>
      <c r="CT260" s="120"/>
      <c r="CU260" s="120"/>
      <c r="CV260" s="120"/>
      <c r="CW260" s="120"/>
      <c r="CX260" s="120"/>
      <c r="CY260" s="120"/>
      <c r="CZ260" s="120"/>
      <c r="DA260" s="120"/>
      <c r="DB260" s="120"/>
    </row>
    <row r="261" spans="1:106" ht="17.399999999999999" thickTop="1" thickBot="1" x14ac:dyDescent="0.45">
      <c r="A261" s="7">
        <v>256</v>
      </c>
      <c r="B261" s="10"/>
      <c r="C261" s="11"/>
      <c r="D261" s="11"/>
      <c r="E261" s="11"/>
      <c r="F261" s="11"/>
      <c r="G261" s="11"/>
      <c r="H261" s="11"/>
      <c r="I261" s="11"/>
      <c r="J261" s="11"/>
      <c r="K261" s="11"/>
      <c r="L261" s="10"/>
      <c r="M261" s="10"/>
      <c r="N261" s="10"/>
      <c r="O261" s="209" t="str">
        <f xml:space="preserve"> IF(ISBLANK(L261),"",VLOOKUP(L261,ComboValue!$E$3:$I$15,5,FALSE))</f>
        <v/>
      </c>
      <c r="P261" s="10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35" t="str">
        <f xml:space="preserve"> IF(ISBLANK(C261),"",VLOOKUP(C261,ComboValue!$B$2:$C$11,2,FALSE) &amp; ",") &amp; IF(ISBLANK(D261),"",VLOOKUP(D261,ComboValue!$B$2:$C$11,2,FALSE) &amp; ",") &amp; IF(ISBLANK(E261),"",VLOOKUP(E261,ComboValue!$B$2:$C$11,2,FALSE) &amp; ",") &amp; IF(ISBLANK(F261),"",VLOOKUP(F261,ComboValue!$B$2:$C$11,2,FALSE) &amp; ",") &amp; IF(ISBLANK(G261),"",VLOOKUP(G261,ComboValue!$B$2:$C$11,2,FALSE) &amp; ",") &amp; IF(ISBLANK(H261),"",VLOOKUP(H261,ComboValue!$B$2:$C$11,2,FALSE) &amp; ",") &amp; IF(ISBLANK(I261),"",VLOOKUP(I261,ComboValue!$B$2:$C$11,2,FALSE) &amp; ",") &amp; IF(ISBLANK(J261),"",VLOOKUP(J261,ComboValue!$B$2:$C$11,2,FALSE) &amp; ",") &amp; IF(ISBLANK(K261),"",VLOOKUP(K261,ComboValue!$B$2:$C$11,2,FALSE) &amp; ",")</f>
        <v/>
      </c>
      <c r="AV261" s="136" t="str">
        <f t="shared" si="129"/>
        <v>Tous_Nl</v>
      </c>
      <c r="AW261" s="136" t="str">
        <f>IF(ISBLANK(L261),"",VLOOKUP(L261,ComboValue!$E$2:$G$15,3,FALSE))</f>
        <v/>
      </c>
      <c r="AX261" s="136" t="str">
        <f>IF(ISBLANK(M261),"",VLOOKUP(M261,ComboValue!$K$2:$L$5,2,FALSE))</f>
        <v/>
      </c>
      <c r="AY261" s="161" t="str">
        <f>IF(ISBLANK(Q261),"",VLOOKUP(Q261,ComboValue!$N$2:$O$68,2,FALSE) &amp; ",") &amp; IF(ISBLANK(R261),"",VLOOKUP(R261,ComboValue!$N$2:$O$68,2,FALSE) &amp; ",") &amp; IF(ISBLANK(S261),"",VLOOKUP(S261,ComboValue!$N$2:$O$68,2,FALSE) &amp; ",") &amp; IF(ISBLANK(T261),"",VLOOKUP(T261,ComboValue!$N$2:$O$68,2,FALSE) &amp; ",") &amp; IF(ISBLANK(U261),"",VLOOKUP(U261,ComboValue!$N$2:$O$68,2,FALSE) &amp; ",") &amp; IF(ISBLANK(V261),"",VLOOKUP(V261,ComboValue!$N$2:$O$68,2,FALSE) &amp; ",") &amp; IF(ISBLANK(W261),"",VLOOKUP(W261,ComboValue!$N$2:$O$68,2,FALSE) &amp; ",") &amp; IF(ISBLANK(X261),"",VLOOKUP(X261,ComboValue!$N$2:$O$68,2,FALSE) &amp; ",") &amp; IF(ISBLANK(Y261),"",VLOOKUP(Y261,ComboValue!$N$2:$O$68,2,FALSE) &amp; ",") &amp; IF(ISBLANK(Z261),"",VLOOKUP(Z261,ComboValue!$N$2:$O$68,2,FALSE) &amp; ",") &amp; IF(ISBLANK(AA261),"",VLOOKUP(AA261,ComboValue!$N$2:$O$68,2,FALSE) &amp; ",") &amp; IF(ISBLANK(AB261),"",VLOOKUP(AB261,ComboValue!$N$2:$O$68,2,FALSE) &amp; ",") &amp; IF(ISBLANK(AC261),"",VLOOKUP(AC261,ComboValue!$N$2:$O$68,2,FALSE) &amp; ",") &amp; IF(ISBLANK(AD261),"",VLOOKUP(AD261,ComboValue!$N$2:$O$68,2,FALSE) &amp; ",") &amp; IF(ISBLANK(AE261),"",VLOOKUP(AE261,ComboValue!$N$2:$O$68,2,FALSE) &amp; ",") &amp; IF(ISBLANK(AF261),"",VLOOKUP(AF261,ComboValue!$N$2:$O$68,2,FALSE) &amp; ",") &amp; IF(ISBLANK(AG261),"",VLOOKUP(AG261,ComboValue!$N$2:$O$68,2,FALSE) &amp; ",") &amp; IF(ISBLANK(AH261),"",VLOOKUP(AH261,ComboValue!$N$2:$O$68,2,FALSE) &amp; ",") &amp; IF(ISBLANK(AI261),"",VLOOKUP(AI261,ComboValue!$N$2:$O$68,2,FALSE) &amp; ",") &amp; IF(ISBLANK(AJ261),"",VLOOKUP(AJ261,ComboValue!$N$2:$O$68,2,FALSE) &amp; ",") &amp; IF(ISBLANK(AK261),"",VLOOKUP(AK261,ComboValue!$N$2:$O$68,2,FALSE) &amp; ",") &amp; IF(ISBLANK(AL261),"",VLOOKUP(AL261,ComboValue!$N$2:$O$68,2,FALSE) &amp; ",") &amp; IF(ISBLANK(AM261),"",VLOOKUP(AM261,ComboValue!$N$2:$O$68,2,FALSE) &amp; ",") &amp; IF(ISBLANK(AN261),"",VLOOKUP(AN261,ComboValue!$N$2:$O$68,2,FALSE) &amp; ",") &amp; IF(ISBLANK(AO261),"",VLOOKUP(AO261,ComboValue!$N$2:$O$68,2,FALSE) &amp; ",") &amp; IF(ISBLANK(AP261),"",VLOOKUP(AP261,ComboValue!$N$2:$O$68,2,FALSE) &amp; ",") &amp; IF(ISBLANK(AQ261),"",VLOOKUP(AQ261,ComboValue!$N$2:$O$68,2,FALSE) &amp; ",") &amp; IF(ISBLANK(AR261),"",VLOOKUP(AR261,ComboValue!$N$2:$O$68,2,FALSE) &amp; ",") &amp; IF(ISBLANK(AS261),"",VLOOKUP(AS261,ComboValue!$N$2:$O$68,2,FALSE) &amp; ",") &amp; IF(ISBLANK(AT261),"",VLOOKUP(AT261,ComboValue!$N$2:$O$68,2,FALSE) &amp; ",")</f>
        <v/>
      </c>
      <c r="AZ261" s="162" t="str">
        <f t="shared" si="130"/>
        <v/>
      </c>
      <c r="BA261" s="120"/>
      <c r="BB261" s="135" t="str">
        <f t="shared" si="131"/>
        <v/>
      </c>
      <c r="BC261" s="136" t="str">
        <f t="shared" si="132"/>
        <v/>
      </c>
      <c r="BD261" s="136" t="str">
        <f t="shared" si="133"/>
        <v/>
      </c>
      <c r="BE261" s="136" t="str">
        <f t="shared" si="134"/>
        <v/>
      </c>
      <c r="BF261" s="136" t="str">
        <f t="shared" si="135"/>
        <v/>
      </c>
      <c r="BG261" s="136" t="str">
        <f t="shared" si="136"/>
        <v/>
      </c>
      <c r="BH261" s="136" t="str">
        <f t="shared" si="137"/>
        <v/>
      </c>
      <c r="BI261" s="136" t="str">
        <f t="shared" si="138"/>
        <v/>
      </c>
      <c r="BJ261" s="136" t="str">
        <f t="shared" si="139"/>
        <v/>
      </c>
      <c r="BK261" s="136" t="str">
        <f t="shared" si="140"/>
        <v/>
      </c>
      <c r="BL261" s="136" t="str">
        <f t="shared" si="141"/>
        <v/>
      </c>
      <c r="BM261" s="136" t="str">
        <f t="shared" si="142"/>
        <v/>
      </c>
      <c r="BN261" s="136" t="str">
        <f t="shared" si="143"/>
        <v/>
      </c>
      <c r="BO261" s="136" t="str">
        <f t="shared" si="144"/>
        <v/>
      </c>
      <c r="BP261" s="136" t="str">
        <f t="shared" si="145"/>
        <v/>
      </c>
      <c r="BQ261" s="136" t="str">
        <f t="shared" si="146"/>
        <v/>
      </c>
      <c r="BR261" s="136" t="str">
        <f t="shared" si="147"/>
        <v/>
      </c>
      <c r="BS261" s="136" t="str">
        <f t="shared" si="148"/>
        <v/>
      </c>
      <c r="BT261" s="136" t="str">
        <f t="shared" si="149"/>
        <v/>
      </c>
      <c r="BU261" s="136" t="str">
        <f t="shared" si="150"/>
        <v/>
      </c>
      <c r="BV261" s="136" t="str">
        <f t="shared" si="151"/>
        <v/>
      </c>
      <c r="BW261" s="136" t="str">
        <f t="shared" si="152"/>
        <v/>
      </c>
      <c r="BX261" s="136" t="str">
        <f t="shared" si="153"/>
        <v/>
      </c>
      <c r="BY261" s="136" t="str">
        <f t="shared" si="154"/>
        <v/>
      </c>
      <c r="BZ261" s="136" t="str">
        <f t="shared" si="155"/>
        <v/>
      </c>
      <c r="CA261" s="137" t="str">
        <f t="shared" si="156"/>
        <v/>
      </c>
      <c r="CB261" s="135" t="str">
        <f t="shared" si="157"/>
        <v/>
      </c>
      <c r="CC261" s="136" t="str">
        <f t="shared" si="158"/>
        <v/>
      </c>
      <c r="CD261" s="136" t="str">
        <f t="shared" si="159"/>
        <v/>
      </c>
      <c r="CE261" s="136" t="str">
        <f t="shared" si="160"/>
        <v/>
      </c>
      <c r="CF261" s="136" t="str">
        <f t="shared" si="161"/>
        <v/>
      </c>
      <c r="CG261" s="136" t="str">
        <f t="shared" si="162"/>
        <v/>
      </c>
      <c r="CH261" s="136" t="str">
        <f t="shared" si="163"/>
        <v/>
      </c>
      <c r="CI261" s="136" t="str">
        <f t="shared" si="164"/>
        <v/>
      </c>
      <c r="CJ261" s="136" t="str">
        <f t="shared" si="165"/>
        <v/>
      </c>
      <c r="CK261" s="137" t="str">
        <f t="shared" si="166"/>
        <v/>
      </c>
      <c r="CL261" s="135" t="str">
        <f t="shared" si="167"/>
        <v/>
      </c>
      <c r="CM261" s="136" t="str">
        <f t="shared" si="168"/>
        <v/>
      </c>
      <c r="CN261" s="136" t="str">
        <f t="shared" si="169"/>
        <v/>
      </c>
      <c r="CO261" s="137" t="str">
        <f t="shared" si="170"/>
        <v/>
      </c>
      <c r="CP261" s="120"/>
      <c r="CQ261" s="120"/>
      <c r="CR261" s="120"/>
      <c r="CS261" s="120"/>
      <c r="CT261" s="120"/>
      <c r="CU261" s="120"/>
      <c r="CV261" s="120"/>
      <c r="CW261" s="120"/>
      <c r="CX261" s="120"/>
      <c r="CY261" s="120"/>
      <c r="CZ261" s="120"/>
      <c r="DA261" s="120"/>
      <c r="DB261" s="120"/>
    </row>
    <row r="262" spans="1:106" ht="17.399999999999999" thickTop="1" thickBot="1" x14ac:dyDescent="0.45">
      <c r="A262" s="7">
        <v>257</v>
      </c>
      <c r="B262" s="10"/>
      <c r="C262" s="11"/>
      <c r="D262" s="11"/>
      <c r="E262" s="11"/>
      <c r="F262" s="11"/>
      <c r="G262" s="11"/>
      <c r="H262" s="11"/>
      <c r="I262" s="11"/>
      <c r="J262" s="11"/>
      <c r="K262" s="11"/>
      <c r="L262" s="10"/>
      <c r="M262" s="10"/>
      <c r="N262" s="10"/>
      <c r="O262" s="209" t="str">
        <f xml:space="preserve"> IF(ISBLANK(L262),"",VLOOKUP(L262,ComboValue!$E$3:$I$15,5,FALSE))</f>
        <v/>
      </c>
      <c r="P262" s="10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35" t="str">
        <f xml:space="preserve"> IF(ISBLANK(C262),"",VLOOKUP(C262,ComboValue!$B$2:$C$11,2,FALSE) &amp; ",") &amp; IF(ISBLANK(D262),"",VLOOKUP(D262,ComboValue!$B$2:$C$11,2,FALSE) &amp; ",") &amp; IF(ISBLANK(E262),"",VLOOKUP(E262,ComboValue!$B$2:$C$11,2,FALSE) &amp; ",") &amp; IF(ISBLANK(F262),"",VLOOKUP(F262,ComboValue!$B$2:$C$11,2,FALSE) &amp; ",") &amp; IF(ISBLANK(G262),"",VLOOKUP(G262,ComboValue!$B$2:$C$11,2,FALSE) &amp; ",") &amp; IF(ISBLANK(H262),"",VLOOKUP(H262,ComboValue!$B$2:$C$11,2,FALSE) &amp; ",") &amp; IF(ISBLANK(I262),"",VLOOKUP(I262,ComboValue!$B$2:$C$11,2,FALSE) &amp; ",") &amp; IF(ISBLANK(J262),"",VLOOKUP(J262,ComboValue!$B$2:$C$11,2,FALSE) &amp; ",") &amp; IF(ISBLANK(K262),"",VLOOKUP(K262,ComboValue!$B$2:$C$11,2,FALSE) &amp; ",")</f>
        <v/>
      </c>
      <c r="AV262" s="136" t="str">
        <f t="shared" si="129"/>
        <v>Tous_Nl</v>
      </c>
      <c r="AW262" s="136" t="str">
        <f>IF(ISBLANK(L262),"",VLOOKUP(L262,ComboValue!$E$2:$G$15,3,FALSE))</f>
        <v/>
      </c>
      <c r="AX262" s="136" t="str">
        <f>IF(ISBLANK(M262),"",VLOOKUP(M262,ComboValue!$K$2:$L$5,2,FALSE))</f>
        <v/>
      </c>
      <c r="AY262" s="161" t="str">
        <f>IF(ISBLANK(Q262),"",VLOOKUP(Q262,ComboValue!$N$2:$O$68,2,FALSE) &amp; ",") &amp; IF(ISBLANK(R262),"",VLOOKUP(R262,ComboValue!$N$2:$O$68,2,FALSE) &amp; ",") &amp; IF(ISBLANK(S262),"",VLOOKUP(S262,ComboValue!$N$2:$O$68,2,FALSE) &amp; ",") &amp; IF(ISBLANK(T262),"",VLOOKUP(T262,ComboValue!$N$2:$O$68,2,FALSE) &amp; ",") &amp; IF(ISBLANK(U262),"",VLOOKUP(U262,ComboValue!$N$2:$O$68,2,FALSE) &amp; ",") &amp; IF(ISBLANK(V262),"",VLOOKUP(V262,ComboValue!$N$2:$O$68,2,FALSE) &amp; ",") &amp; IF(ISBLANK(W262),"",VLOOKUP(W262,ComboValue!$N$2:$O$68,2,FALSE) &amp; ",") &amp; IF(ISBLANK(X262),"",VLOOKUP(X262,ComboValue!$N$2:$O$68,2,FALSE) &amp; ",") &amp; IF(ISBLANK(Y262),"",VLOOKUP(Y262,ComboValue!$N$2:$O$68,2,FALSE) &amp; ",") &amp; IF(ISBLANK(Z262),"",VLOOKUP(Z262,ComboValue!$N$2:$O$68,2,FALSE) &amp; ",") &amp; IF(ISBLANK(AA262),"",VLOOKUP(AA262,ComboValue!$N$2:$O$68,2,FALSE) &amp; ",") &amp; IF(ISBLANK(AB262),"",VLOOKUP(AB262,ComboValue!$N$2:$O$68,2,FALSE) &amp; ",") &amp; IF(ISBLANK(AC262),"",VLOOKUP(AC262,ComboValue!$N$2:$O$68,2,FALSE) &amp; ",") &amp; IF(ISBLANK(AD262),"",VLOOKUP(AD262,ComboValue!$N$2:$O$68,2,FALSE) &amp; ",") &amp; IF(ISBLANK(AE262),"",VLOOKUP(AE262,ComboValue!$N$2:$O$68,2,FALSE) &amp; ",") &amp; IF(ISBLANK(AF262),"",VLOOKUP(AF262,ComboValue!$N$2:$O$68,2,FALSE) &amp; ",") &amp; IF(ISBLANK(AG262),"",VLOOKUP(AG262,ComboValue!$N$2:$O$68,2,FALSE) &amp; ",") &amp; IF(ISBLANK(AH262),"",VLOOKUP(AH262,ComboValue!$N$2:$O$68,2,FALSE) &amp; ",") &amp; IF(ISBLANK(AI262),"",VLOOKUP(AI262,ComboValue!$N$2:$O$68,2,FALSE) &amp; ",") &amp; IF(ISBLANK(AJ262),"",VLOOKUP(AJ262,ComboValue!$N$2:$O$68,2,FALSE) &amp; ",") &amp; IF(ISBLANK(AK262),"",VLOOKUP(AK262,ComboValue!$N$2:$O$68,2,FALSE) &amp; ",") &amp; IF(ISBLANK(AL262),"",VLOOKUP(AL262,ComboValue!$N$2:$O$68,2,FALSE) &amp; ",") &amp; IF(ISBLANK(AM262),"",VLOOKUP(AM262,ComboValue!$N$2:$O$68,2,FALSE) &amp; ",") &amp; IF(ISBLANK(AN262),"",VLOOKUP(AN262,ComboValue!$N$2:$O$68,2,FALSE) &amp; ",") &amp; IF(ISBLANK(AO262),"",VLOOKUP(AO262,ComboValue!$N$2:$O$68,2,FALSE) &amp; ",") &amp; IF(ISBLANK(AP262),"",VLOOKUP(AP262,ComboValue!$N$2:$O$68,2,FALSE) &amp; ",") &amp; IF(ISBLANK(AQ262),"",VLOOKUP(AQ262,ComboValue!$N$2:$O$68,2,FALSE) &amp; ",") &amp; IF(ISBLANK(AR262),"",VLOOKUP(AR262,ComboValue!$N$2:$O$68,2,FALSE) &amp; ",") &amp; IF(ISBLANK(AS262),"",VLOOKUP(AS262,ComboValue!$N$2:$O$68,2,FALSE) &amp; ",") &amp; IF(ISBLANK(AT262),"",VLOOKUP(AT262,ComboValue!$N$2:$O$68,2,FALSE) &amp; ",")</f>
        <v/>
      </c>
      <c r="AZ262" s="162" t="str">
        <f t="shared" si="130"/>
        <v/>
      </c>
      <c r="BA262" s="120"/>
      <c r="BB262" s="135" t="str">
        <f t="shared" si="131"/>
        <v/>
      </c>
      <c r="BC262" s="136" t="str">
        <f t="shared" si="132"/>
        <v/>
      </c>
      <c r="BD262" s="136" t="str">
        <f t="shared" si="133"/>
        <v/>
      </c>
      <c r="BE262" s="136" t="str">
        <f t="shared" si="134"/>
        <v/>
      </c>
      <c r="BF262" s="136" t="str">
        <f t="shared" si="135"/>
        <v/>
      </c>
      <c r="BG262" s="136" t="str">
        <f t="shared" si="136"/>
        <v/>
      </c>
      <c r="BH262" s="136" t="str">
        <f t="shared" si="137"/>
        <v/>
      </c>
      <c r="BI262" s="136" t="str">
        <f t="shared" si="138"/>
        <v/>
      </c>
      <c r="BJ262" s="136" t="str">
        <f t="shared" si="139"/>
        <v/>
      </c>
      <c r="BK262" s="136" t="str">
        <f t="shared" si="140"/>
        <v/>
      </c>
      <c r="BL262" s="136" t="str">
        <f t="shared" si="141"/>
        <v/>
      </c>
      <c r="BM262" s="136" t="str">
        <f t="shared" si="142"/>
        <v/>
      </c>
      <c r="BN262" s="136" t="str">
        <f t="shared" si="143"/>
        <v/>
      </c>
      <c r="BO262" s="136" t="str">
        <f t="shared" si="144"/>
        <v/>
      </c>
      <c r="BP262" s="136" t="str">
        <f t="shared" si="145"/>
        <v/>
      </c>
      <c r="BQ262" s="136" t="str">
        <f t="shared" si="146"/>
        <v/>
      </c>
      <c r="BR262" s="136" t="str">
        <f t="shared" si="147"/>
        <v/>
      </c>
      <c r="BS262" s="136" t="str">
        <f t="shared" si="148"/>
        <v/>
      </c>
      <c r="BT262" s="136" t="str">
        <f t="shared" si="149"/>
        <v/>
      </c>
      <c r="BU262" s="136" t="str">
        <f t="shared" si="150"/>
        <v/>
      </c>
      <c r="BV262" s="136" t="str">
        <f t="shared" si="151"/>
        <v/>
      </c>
      <c r="BW262" s="136" t="str">
        <f t="shared" si="152"/>
        <v/>
      </c>
      <c r="BX262" s="136" t="str">
        <f t="shared" si="153"/>
        <v/>
      </c>
      <c r="BY262" s="136" t="str">
        <f t="shared" si="154"/>
        <v/>
      </c>
      <c r="BZ262" s="136" t="str">
        <f t="shared" si="155"/>
        <v/>
      </c>
      <c r="CA262" s="137" t="str">
        <f t="shared" si="156"/>
        <v/>
      </c>
      <c r="CB262" s="135" t="str">
        <f t="shared" si="157"/>
        <v/>
      </c>
      <c r="CC262" s="136" t="str">
        <f t="shared" si="158"/>
        <v/>
      </c>
      <c r="CD262" s="136" t="str">
        <f t="shared" si="159"/>
        <v/>
      </c>
      <c r="CE262" s="136" t="str">
        <f t="shared" si="160"/>
        <v/>
      </c>
      <c r="CF262" s="136" t="str">
        <f t="shared" si="161"/>
        <v/>
      </c>
      <c r="CG262" s="136" t="str">
        <f t="shared" si="162"/>
        <v/>
      </c>
      <c r="CH262" s="136" t="str">
        <f t="shared" si="163"/>
        <v/>
      </c>
      <c r="CI262" s="136" t="str">
        <f t="shared" si="164"/>
        <v/>
      </c>
      <c r="CJ262" s="136" t="str">
        <f t="shared" si="165"/>
        <v/>
      </c>
      <c r="CK262" s="137" t="str">
        <f t="shared" si="166"/>
        <v/>
      </c>
      <c r="CL262" s="135" t="str">
        <f t="shared" si="167"/>
        <v/>
      </c>
      <c r="CM262" s="136" t="str">
        <f t="shared" si="168"/>
        <v/>
      </c>
      <c r="CN262" s="136" t="str">
        <f t="shared" si="169"/>
        <v/>
      </c>
      <c r="CO262" s="137" t="str">
        <f t="shared" si="170"/>
        <v/>
      </c>
      <c r="CP262" s="120"/>
      <c r="CQ262" s="120"/>
      <c r="CR262" s="120"/>
      <c r="CS262" s="120"/>
      <c r="CT262" s="120"/>
      <c r="CU262" s="120"/>
      <c r="CV262" s="120"/>
      <c r="CW262" s="120"/>
      <c r="CX262" s="120"/>
      <c r="CY262" s="120"/>
      <c r="CZ262" s="120"/>
      <c r="DA262" s="120"/>
      <c r="DB262" s="120"/>
    </row>
    <row r="263" spans="1:106" ht="17.399999999999999" thickTop="1" thickBot="1" x14ac:dyDescent="0.45">
      <c r="A263" s="7">
        <v>258</v>
      </c>
      <c r="B263" s="10"/>
      <c r="C263" s="11"/>
      <c r="D263" s="11"/>
      <c r="E263" s="11"/>
      <c r="F263" s="11"/>
      <c r="G263" s="11"/>
      <c r="H263" s="11"/>
      <c r="I263" s="11"/>
      <c r="J263" s="11"/>
      <c r="K263" s="11"/>
      <c r="L263" s="10"/>
      <c r="M263" s="10"/>
      <c r="N263" s="10"/>
      <c r="O263" s="209" t="str">
        <f xml:space="preserve"> IF(ISBLANK(L263),"",VLOOKUP(L263,ComboValue!$E$3:$I$15,5,FALSE))</f>
        <v/>
      </c>
      <c r="P263" s="10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35" t="str">
        <f xml:space="preserve"> IF(ISBLANK(C263),"",VLOOKUP(C263,ComboValue!$B$2:$C$11,2,FALSE) &amp; ",") &amp; IF(ISBLANK(D263),"",VLOOKUP(D263,ComboValue!$B$2:$C$11,2,FALSE) &amp; ",") &amp; IF(ISBLANK(E263),"",VLOOKUP(E263,ComboValue!$B$2:$C$11,2,FALSE) &amp; ",") &amp; IF(ISBLANK(F263),"",VLOOKUP(F263,ComboValue!$B$2:$C$11,2,FALSE) &amp; ",") &amp; IF(ISBLANK(G263),"",VLOOKUP(G263,ComboValue!$B$2:$C$11,2,FALSE) &amp; ",") &amp; IF(ISBLANK(H263),"",VLOOKUP(H263,ComboValue!$B$2:$C$11,2,FALSE) &amp; ",") &amp; IF(ISBLANK(I263),"",VLOOKUP(I263,ComboValue!$B$2:$C$11,2,FALSE) &amp; ",") &amp; IF(ISBLANK(J263),"",VLOOKUP(J263,ComboValue!$B$2:$C$11,2,FALSE) &amp; ",") &amp; IF(ISBLANK(K263),"",VLOOKUP(K263,ComboValue!$B$2:$C$11,2,FALSE) &amp; ",")</f>
        <v/>
      </c>
      <c r="AV263" s="136" t="str">
        <f t="shared" ref="AV263:AV326" si="171">IF(ISNUMBER(SEARCH("04",AU263)),"Gaz_Nl","Tous_Nl")</f>
        <v>Tous_Nl</v>
      </c>
      <c r="AW263" s="136" t="str">
        <f>IF(ISBLANK(L263),"",VLOOKUP(L263,ComboValue!$E$2:$G$15,3,FALSE))</f>
        <v/>
      </c>
      <c r="AX263" s="136" t="str">
        <f>IF(ISBLANK(M263),"",VLOOKUP(M263,ComboValue!$K$2:$L$5,2,FALSE))</f>
        <v/>
      </c>
      <c r="AY263" s="161" t="str">
        <f>IF(ISBLANK(Q263),"",VLOOKUP(Q263,ComboValue!$N$2:$O$68,2,FALSE) &amp; ",") &amp; IF(ISBLANK(R263),"",VLOOKUP(R263,ComboValue!$N$2:$O$68,2,FALSE) &amp; ",") &amp; IF(ISBLANK(S263),"",VLOOKUP(S263,ComboValue!$N$2:$O$68,2,FALSE) &amp; ",") &amp; IF(ISBLANK(T263),"",VLOOKUP(T263,ComboValue!$N$2:$O$68,2,FALSE) &amp; ",") &amp; IF(ISBLANK(U263),"",VLOOKUP(U263,ComboValue!$N$2:$O$68,2,FALSE) &amp; ",") &amp; IF(ISBLANK(V263),"",VLOOKUP(V263,ComboValue!$N$2:$O$68,2,FALSE) &amp; ",") &amp; IF(ISBLANK(W263),"",VLOOKUP(W263,ComboValue!$N$2:$O$68,2,FALSE) &amp; ",") &amp; IF(ISBLANK(X263),"",VLOOKUP(X263,ComboValue!$N$2:$O$68,2,FALSE) &amp; ",") &amp; IF(ISBLANK(Y263),"",VLOOKUP(Y263,ComboValue!$N$2:$O$68,2,FALSE) &amp; ",") &amp; IF(ISBLANK(Z263),"",VLOOKUP(Z263,ComboValue!$N$2:$O$68,2,FALSE) &amp; ",") &amp; IF(ISBLANK(AA263),"",VLOOKUP(AA263,ComboValue!$N$2:$O$68,2,FALSE) &amp; ",") &amp; IF(ISBLANK(AB263),"",VLOOKUP(AB263,ComboValue!$N$2:$O$68,2,FALSE) &amp; ",") &amp; IF(ISBLANK(AC263),"",VLOOKUP(AC263,ComboValue!$N$2:$O$68,2,FALSE) &amp; ",") &amp; IF(ISBLANK(AD263),"",VLOOKUP(AD263,ComboValue!$N$2:$O$68,2,FALSE) &amp; ",") &amp; IF(ISBLANK(AE263),"",VLOOKUP(AE263,ComboValue!$N$2:$O$68,2,FALSE) &amp; ",") &amp; IF(ISBLANK(AF263),"",VLOOKUP(AF263,ComboValue!$N$2:$O$68,2,FALSE) &amp; ",") &amp; IF(ISBLANK(AG263),"",VLOOKUP(AG263,ComboValue!$N$2:$O$68,2,FALSE) &amp; ",") &amp; IF(ISBLANK(AH263),"",VLOOKUP(AH263,ComboValue!$N$2:$O$68,2,FALSE) &amp; ",") &amp; IF(ISBLANK(AI263),"",VLOOKUP(AI263,ComboValue!$N$2:$O$68,2,FALSE) &amp; ",") &amp; IF(ISBLANK(AJ263),"",VLOOKUP(AJ263,ComboValue!$N$2:$O$68,2,FALSE) &amp; ",") &amp; IF(ISBLANK(AK263),"",VLOOKUP(AK263,ComboValue!$N$2:$O$68,2,FALSE) &amp; ",") &amp; IF(ISBLANK(AL263),"",VLOOKUP(AL263,ComboValue!$N$2:$O$68,2,FALSE) &amp; ",") &amp; IF(ISBLANK(AM263),"",VLOOKUP(AM263,ComboValue!$N$2:$O$68,2,FALSE) &amp; ",") &amp; IF(ISBLANK(AN263),"",VLOOKUP(AN263,ComboValue!$N$2:$O$68,2,FALSE) &amp; ",") &amp; IF(ISBLANK(AO263),"",VLOOKUP(AO263,ComboValue!$N$2:$O$68,2,FALSE) &amp; ",") &amp; IF(ISBLANK(AP263),"",VLOOKUP(AP263,ComboValue!$N$2:$O$68,2,FALSE) &amp; ",") &amp; IF(ISBLANK(AQ263),"",VLOOKUP(AQ263,ComboValue!$N$2:$O$68,2,FALSE) &amp; ",") &amp; IF(ISBLANK(AR263),"",VLOOKUP(AR263,ComboValue!$N$2:$O$68,2,FALSE) &amp; ",") &amp; IF(ISBLANK(AS263),"",VLOOKUP(AS263,ComboValue!$N$2:$O$68,2,FALSE) &amp; ",") &amp; IF(ISBLANK(AT263),"",VLOOKUP(AT263,ComboValue!$N$2:$O$68,2,FALSE) &amp; ",")</f>
        <v/>
      </c>
      <c r="AZ263" s="162" t="str">
        <f t="shared" ref="AZ263:AZ326" si="172">IF(AND(ISNUMBER(SEARCH("04",AU263)),NOT(OR("D_01"=AW263,"D_02"=AW263,"D_03"=AW263))),"01,","") &amp; IF(OR(AND("D_01"=AW263,NOT("04"=AX263)),AND("D_02"=AW263,NOT("04"=AX263)),AND("D_03"=AW263,NOT("04"=AX263)),AND("D_04"=AW263,NOT("01"=AX263)),AND("D_05"=AW263,NOT("01"=AX263)),AND("D_06"=AW263,OR("04"=AX263,AX263="")),AND("D_07"=AW263,OR("04"=AX263,AX263="")),AND("D_08"=AW263,NOT("03"=AX263)),AND("D_09"=AW263,NOT("03"=AX263)),AND("D_10"=AW263,NOT("04"=AX263)),AND("D_11"=AW263,NOT("04"=AX263)),AND("D_12"=AW263,NOT("04"=AX263)),AND("D_13"=AW263,NOT("04"=AX263)),AND("D_14"=AW263,NOT("04"=AX263))),"02,","") &amp; IF(AND(OR(ISNUMBER(SEARCH("11",AY263)),ISNUMBER(SEARCH("12",AY263))),NOT("01"=AX263)),"03,","") &amp; IF(AND(ISNUMBER(SEARCH("13",AY263)),NOT("02"=AX263)),"04,","")</f>
        <v/>
      </c>
      <c r="BA263" s="120"/>
      <c r="BB263" s="135" t="str">
        <f t="shared" ref="BB263:BB326" si="173">IF(ISNUMBER(SEARCH("01",AU263)),N263,"")</f>
        <v/>
      </c>
      <c r="BC263" s="136" t="str">
        <f t="shared" ref="BC263:BC326" si="174">IF(ISNUMBER(SEARCH("02",AU263)),N263,"")</f>
        <v/>
      </c>
      <c r="BD263" s="136" t="str">
        <f t="shared" ref="BD263:BD326" si="175">IF(ISNUMBER(SEARCH("03",AU263)),N263,"")</f>
        <v/>
      </c>
      <c r="BE263" s="136" t="str">
        <f t="shared" ref="BE263:BE326" si="176">IF(ISNUMBER(SEARCH("04",AU263)),N263,"")</f>
        <v/>
      </c>
      <c r="BF263" s="136" t="str">
        <f t="shared" ref="BF263:BF326" si="177">IF(ISNUMBER(SEARCH("05",AU263)),N263,"")</f>
        <v/>
      </c>
      <c r="BG263" s="136" t="str">
        <f t="shared" ref="BG263:BG326" si="178">IF(ISNUMBER(SEARCH("06",AU263)),N263,"")</f>
        <v/>
      </c>
      <c r="BH263" s="136" t="str">
        <f t="shared" ref="BH263:BH326" si="179">IF(ISNUMBER(SEARCH("07",AU263)),N263,"")</f>
        <v/>
      </c>
      <c r="BI263" s="136" t="str">
        <f t="shared" ref="BI263:BI326" si="180">IF(ISNUMBER(SEARCH("08",AU263)),N263,"")</f>
        <v/>
      </c>
      <c r="BJ263" s="136" t="str">
        <f t="shared" ref="BJ263:BJ326" si="181">IF(ISNUMBER(SEARCH("09",AU263)),N263,"")</f>
        <v/>
      </c>
      <c r="BK263" s="136" t="str">
        <f t="shared" ref="BK263:BK326" si="182">IF(ISNUMBER(SEARCH("10",AU263)),N263,"")</f>
        <v/>
      </c>
      <c r="BL263" s="136" t="str">
        <f t="shared" ref="BL263:BL326" si="183">IF(AW263="D_01",N263,"")</f>
        <v/>
      </c>
      <c r="BM263" s="136" t="str">
        <f t="shared" ref="BM263:BM326" si="184">IF(AW263="D_02",N263,"")</f>
        <v/>
      </c>
      <c r="BN263" s="136" t="str">
        <f t="shared" ref="BN263:BN326" si="185">IF(AW263="D_03",N263,"")</f>
        <v/>
      </c>
      <c r="BO263" s="136" t="str">
        <f t="shared" ref="BO263:BO326" si="186">IF(AND(OR(AW263="D_04",AW263="D_06"),AX263="01"),N263,"")</f>
        <v/>
      </c>
      <c r="BP263" s="136" t="str">
        <f t="shared" ref="BP263:BP326" si="187">IF(AND(OR(AW263="D_05",AW263="D_07"),AX263="01"),N263,"")</f>
        <v/>
      </c>
      <c r="BQ263" s="136" t="str">
        <f t="shared" ref="BQ263:BQ326" si="188">IF(AND(AW263="D_06",AX263="02"),N263,"")</f>
        <v/>
      </c>
      <c r="BR263" s="136" t="str">
        <f t="shared" ref="BR263:BR326" si="189">IF(AND(AW263="D_07",AX263="02"),N263,"")</f>
        <v/>
      </c>
      <c r="BS263" s="136" t="str">
        <f t="shared" ref="BS263:BS326" si="190">IF(AND(OR(AW263="D_06",AW263="D_08"),AX263="03"),N263,"")</f>
        <v/>
      </c>
      <c r="BT263" s="136" t="str">
        <f t="shared" ref="BT263:BT326" si="191">IF(AND(OR(AW263="D_07",AW263="D_09"),AX263="03"),N263,"")</f>
        <v/>
      </c>
      <c r="BU263" s="136" t="str">
        <f t="shared" ref="BU263:BU326" si="192">IF(AW263="D_10",N263,"")</f>
        <v/>
      </c>
      <c r="BV263" s="136" t="str">
        <f t="shared" ref="BV263:BV326" si="193">IF(AW263="D_11",N263,"")</f>
        <v/>
      </c>
      <c r="BW263" s="136" t="str">
        <f t="shared" ref="BW263:BW326" si="194">IF(AW263="D_12",N263,"")</f>
        <v/>
      </c>
      <c r="BX263" s="136" t="str">
        <f t="shared" ref="BX263:BX326" si="195">IF(AW263="D_13",N263,"")</f>
        <v/>
      </c>
      <c r="BY263" s="136" t="str">
        <f t="shared" ref="BY263:BY326" si="196">IF(AND(AW263="D_14",OR(ISNUMBER(SEARCH("34",AY263)),ISNUMBER(SEARCH("35",AY263)),ISNUMBER(SEARCH("38",AY263)),ISNUMBER(SEARCH("40",AY263)),ISNUMBER(SEARCH("41",AY263)),ISNUMBER(SEARCH("42",AY263)),ISNUMBER(SEARCH("43",AY263)),ISNUMBER(SEARCH("46",AY263)),ISNUMBER(SEARCH("47",AY263)),ISNUMBER(SEARCH("48",AY263)),ISNUMBER(SEARCH("53",AY263)),ISNUMBER(SEARCH("55",AY263)),ISNUMBER(SEARCH("58",AY263)))),N263-IF(ISNUMBER(BZ263),BZ263,0),"")</f>
        <v/>
      </c>
      <c r="BZ263" s="136" t="str">
        <f t="shared" ref="BZ263:BZ326" si="197">IF(AND(AW263="D_14",OR(ISNUMBER(SEARCH("01",AY263)),ISNUMBER(SEARCH("02",AY263)),ISNUMBER(SEARCH("03",AY263)),ISNUMBER(SEARCH("04",AY263)),ISNUMBER(SEARCH("05",AY263)),ISNUMBER(SEARCH("06",AY263)),ISNUMBER(SEARCH("07",AY263)),ISNUMBER(SEARCH("08",AY263)),ISNUMBER(SEARCH("09",AY263)),ISNUMBER(SEARCH("10",AY263)),ISNUMBER(SEARCH("11",AY263)),ISNUMBER(SEARCH("12",AY263)),ISNUMBER(SEARCH("13",AY263)),ISNUMBER(SEARCH("14",AY263)),ISNUMBER(SEARCH("15",AY263)),ISNUMBER(SEARCH("16",AY263)),ISNUMBER(SEARCH("17",AY263)),ISNUMBER(SEARCH("18",AY263)),ISNUMBER(SEARCH("19",AY263)),ISNUMBER(SEARCH("20",AY263)),ISNUMBER(SEARCH("21",AY263)),ISNUMBER(SEARCH("22",AY263)),ISNUMBER(SEARCH("23",AY263)),ISNUMBER(SEARCH("24",AY263)),ISNUMBER(SEARCH("25",AY263)),ISNUMBER(SEARCH("26",AY263)),ISNUMBER(SEARCH("27",AY263)),ISNUMBER(SEARCH("28",AY263)),ISNUMBER(SEARCH("29",AY263)),ISNUMBER(SEARCH("30",AY263)),ISNUMBER(SEARCH("31",AY263)),ISNUMBER(SEARCH("32",AY263)),ISNUMBER(SEARCH("33",AY263)),ISNUMBER(SEARCH("36",AY263)),ISNUMBER(SEARCH("37",AY263)),ISNUMBER(SEARCH("39",AY263)),ISNUMBER(SEARCH("44",AY263)),ISNUMBER(SEARCH("45",AY263)),ISNUMBER(SEARCH("49",AY263)),ISNUMBER(SEARCH("50",AY263)),ISNUMBER(SEARCH("51",AY263)),ISNUMBER(SEARCH("52",AY263)),ISNUMBER(SEARCH("54",AY263)),ISNUMBER(SEARCH("56",AY263)),ISNUMBER(SEARCH("57",AY263)),ISNUMBER(SEARCH("59",AY263)),ISNUMBER(SEARCH("60",AY263)),ISNUMBER(SEARCH("61",AY263)),ISNUMBER(SEARCH("62",AY263)),ISNUMBER(SEARCH("63",AY263)),ISNUMBER(SEARCH("64",AY263)),ISNUMBER(SEARCH("65",AY263)),ISNUMBER(SEARCH("66",AY263)))),N263,"")</f>
        <v/>
      </c>
      <c r="CA263" s="137" t="str">
        <f t="shared" ref="CA263:CA326" si="198">IF(OR(ISNUMBER(SEARCH("44",AY263)),ISNUMBER(SEARCH("45",AY263)),ISNUMBER(SEARCH("46",AY263)),ISNUMBER(SEARCH("47",AY263)),ISNUMBER(SEARCH("50",AY263)),ISNUMBER(SEARCH("51",AY263)),ISNUMBER(SEARCH("52",AY263)),ISNUMBER(SEARCH("53",AY263)),ISNUMBER(SEARCH("54",AY263)),ISNUMBER(SEARCH("55",AY263)),ISNUMBER(SEARCH("56",AY263)),ISNUMBER(SEARCH("57",AY263)),ISNUMBER(SEARCH("59",AY263))),A263 &amp; ",","")</f>
        <v/>
      </c>
      <c r="CB263" s="135" t="str">
        <f t="shared" ref="CB263:CB326" si="199">IF(ISNUMBER(SEARCH("01",AU263)),A263 &amp; ",","")</f>
        <v/>
      </c>
      <c r="CC263" s="136" t="str">
        <f t="shared" ref="CC263:CC326" si="200">IF(ISNUMBER(SEARCH("02",AU263)),A263 &amp; ",","")</f>
        <v/>
      </c>
      <c r="CD263" s="136" t="str">
        <f t="shared" ref="CD263:CD326" si="201">IF(ISNUMBER(SEARCH("03",AU263)),A263 &amp; ",","")</f>
        <v/>
      </c>
      <c r="CE263" s="136" t="str">
        <f t="shared" ref="CE263:CE326" si="202">IF(ISNUMBER(SEARCH("04",AU263)),A263 &amp; ",","")</f>
        <v/>
      </c>
      <c r="CF263" s="136" t="str">
        <f t="shared" ref="CF263:CF326" si="203">IF(ISNUMBER(SEARCH("05",AU263)),A263 &amp; ",","")</f>
        <v/>
      </c>
      <c r="CG263" s="136" t="str">
        <f t="shared" ref="CG263:CG326" si="204">IF(ISNUMBER(SEARCH("06",AU263)),A263 &amp; ",","")</f>
        <v/>
      </c>
      <c r="CH263" s="136" t="str">
        <f t="shared" ref="CH263:CH326" si="205">IF(ISNUMBER(SEARCH("07",AU263)),A263 &amp; ",","")</f>
        <v/>
      </c>
      <c r="CI263" s="136" t="str">
        <f t="shared" ref="CI263:CI326" si="206">IF(ISNUMBER(SEARCH("08",AU263)),A263 &amp; ",","")</f>
        <v/>
      </c>
      <c r="CJ263" s="136" t="str">
        <f t="shared" ref="CJ263:CJ326" si="207">IF(ISNUMBER(SEARCH("09",AU263)),A263 &amp; ",","")</f>
        <v/>
      </c>
      <c r="CK263" s="137" t="str">
        <f t="shared" ref="CK263:CK326" si="208">IF(ISNUMBER(SEARCH("10",AU263)),A263 &amp; ",","")</f>
        <v/>
      </c>
      <c r="CL263" s="135" t="str">
        <f t="shared" si="167"/>
        <v/>
      </c>
      <c r="CM263" s="136" t="str">
        <f t="shared" si="168"/>
        <v/>
      </c>
      <c r="CN263" s="136" t="str">
        <f t="shared" si="169"/>
        <v/>
      </c>
      <c r="CO263" s="137" t="str">
        <f t="shared" si="170"/>
        <v/>
      </c>
      <c r="CP263" s="120"/>
      <c r="CQ263" s="120"/>
      <c r="CR263" s="120"/>
      <c r="CS263" s="120"/>
      <c r="CT263" s="120"/>
      <c r="CU263" s="120"/>
      <c r="CV263" s="120"/>
      <c r="CW263" s="120"/>
      <c r="CX263" s="120"/>
      <c r="CY263" s="120"/>
      <c r="CZ263" s="120"/>
      <c r="DA263" s="120"/>
      <c r="DB263" s="120"/>
    </row>
    <row r="264" spans="1:106" ht="17.399999999999999" thickTop="1" thickBot="1" x14ac:dyDescent="0.45">
      <c r="A264" s="7">
        <v>259</v>
      </c>
      <c r="B264" s="10"/>
      <c r="C264" s="11"/>
      <c r="D264" s="11"/>
      <c r="E264" s="11"/>
      <c r="F264" s="11"/>
      <c r="G264" s="11"/>
      <c r="H264" s="11"/>
      <c r="I264" s="11"/>
      <c r="J264" s="11"/>
      <c r="K264" s="11"/>
      <c r="L264" s="10"/>
      <c r="M264" s="10"/>
      <c r="N264" s="10"/>
      <c r="O264" s="209" t="str">
        <f xml:space="preserve"> IF(ISBLANK(L264),"",VLOOKUP(L264,ComboValue!$E$3:$I$15,5,FALSE))</f>
        <v/>
      </c>
      <c r="P264" s="10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35" t="str">
        <f xml:space="preserve"> IF(ISBLANK(C264),"",VLOOKUP(C264,ComboValue!$B$2:$C$11,2,FALSE) &amp; ",") &amp; IF(ISBLANK(D264),"",VLOOKUP(D264,ComboValue!$B$2:$C$11,2,FALSE) &amp; ",") &amp; IF(ISBLANK(E264),"",VLOOKUP(E264,ComboValue!$B$2:$C$11,2,FALSE) &amp; ",") &amp; IF(ISBLANK(F264),"",VLOOKUP(F264,ComboValue!$B$2:$C$11,2,FALSE) &amp; ",") &amp; IF(ISBLANK(G264),"",VLOOKUP(G264,ComboValue!$B$2:$C$11,2,FALSE) &amp; ",") &amp; IF(ISBLANK(H264),"",VLOOKUP(H264,ComboValue!$B$2:$C$11,2,FALSE) &amp; ",") &amp; IF(ISBLANK(I264),"",VLOOKUP(I264,ComboValue!$B$2:$C$11,2,FALSE) &amp; ",") &amp; IF(ISBLANK(J264),"",VLOOKUP(J264,ComboValue!$B$2:$C$11,2,FALSE) &amp; ",") &amp; IF(ISBLANK(K264),"",VLOOKUP(K264,ComboValue!$B$2:$C$11,2,FALSE) &amp; ",")</f>
        <v/>
      </c>
      <c r="AV264" s="136" t="str">
        <f t="shared" si="171"/>
        <v>Tous_Nl</v>
      </c>
      <c r="AW264" s="136" t="str">
        <f>IF(ISBLANK(L264),"",VLOOKUP(L264,ComboValue!$E$2:$G$15,3,FALSE))</f>
        <v/>
      </c>
      <c r="AX264" s="136" t="str">
        <f>IF(ISBLANK(M264),"",VLOOKUP(M264,ComboValue!$K$2:$L$5,2,FALSE))</f>
        <v/>
      </c>
      <c r="AY264" s="161" t="str">
        <f>IF(ISBLANK(Q264),"",VLOOKUP(Q264,ComboValue!$N$2:$O$68,2,FALSE) &amp; ",") &amp; IF(ISBLANK(R264),"",VLOOKUP(R264,ComboValue!$N$2:$O$68,2,FALSE) &amp; ",") &amp; IF(ISBLANK(S264),"",VLOOKUP(S264,ComboValue!$N$2:$O$68,2,FALSE) &amp; ",") &amp; IF(ISBLANK(T264),"",VLOOKUP(T264,ComboValue!$N$2:$O$68,2,FALSE) &amp; ",") &amp; IF(ISBLANK(U264),"",VLOOKUP(U264,ComboValue!$N$2:$O$68,2,FALSE) &amp; ",") &amp; IF(ISBLANK(V264),"",VLOOKUP(V264,ComboValue!$N$2:$O$68,2,FALSE) &amp; ",") &amp; IF(ISBLANK(W264),"",VLOOKUP(W264,ComboValue!$N$2:$O$68,2,FALSE) &amp; ",") &amp; IF(ISBLANK(X264),"",VLOOKUP(X264,ComboValue!$N$2:$O$68,2,FALSE) &amp; ",") &amp; IF(ISBLANK(Y264),"",VLOOKUP(Y264,ComboValue!$N$2:$O$68,2,FALSE) &amp; ",") &amp; IF(ISBLANK(Z264),"",VLOOKUP(Z264,ComboValue!$N$2:$O$68,2,FALSE) &amp; ",") &amp; IF(ISBLANK(AA264),"",VLOOKUP(AA264,ComboValue!$N$2:$O$68,2,FALSE) &amp; ",") &amp; IF(ISBLANK(AB264),"",VLOOKUP(AB264,ComboValue!$N$2:$O$68,2,FALSE) &amp; ",") &amp; IF(ISBLANK(AC264),"",VLOOKUP(AC264,ComboValue!$N$2:$O$68,2,FALSE) &amp; ",") &amp; IF(ISBLANK(AD264),"",VLOOKUP(AD264,ComboValue!$N$2:$O$68,2,FALSE) &amp; ",") &amp; IF(ISBLANK(AE264),"",VLOOKUP(AE264,ComboValue!$N$2:$O$68,2,FALSE) &amp; ",") &amp; IF(ISBLANK(AF264),"",VLOOKUP(AF264,ComboValue!$N$2:$O$68,2,FALSE) &amp; ",") &amp; IF(ISBLANK(AG264),"",VLOOKUP(AG264,ComboValue!$N$2:$O$68,2,FALSE) &amp; ",") &amp; IF(ISBLANK(AH264),"",VLOOKUP(AH264,ComboValue!$N$2:$O$68,2,FALSE) &amp; ",") &amp; IF(ISBLANK(AI264),"",VLOOKUP(AI264,ComboValue!$N$2:$O$68,2,FALSE) &amp; ",") &amp; IF(ISBLANK(AJ264),"",VLOOKUP(AJ264,ComboValue!$N$2:$O$68,2,FALSE) &amp; ",") &amp; IF(ISBLANK(AK264),"",VLOOKUP(AK264,ComboValue!$N$2:$O$68,2,FALSE) &amp; ",") &amp; IF(ISBLANK(AL264),"",VLOOKUP(AL264,ComboValue!$N$2:$O$68,2,FALSE) &amp; ",") &amp; IF(ISBLANK(AM264),"",VLOOKUP(AM264,ComboValue!$N$2:$O$68,2,FALSE) &amp; ",") &amp; IF(ISBLANK(AN264),"",VLOOKUP(AN264,ComboValue!$N$2:$O$68,2,FALSE) &amp; ",") &amp; IF(ISBLANK(AO264),"",VLOOKUP(AO264,ComboValue!$N$2:$O$68,2,FALSE) &amp; ",") &amp; IF(ISBLANK(AP264),"",VLOOKUP(AP264,ComboValue!$N$2:$O$68,2,FALSE) &amp; ",") &amp; IF(ISBLANK(AQ264),"",VLOOKUP(AQ264,ComboValue!$N$2:$O$68,2,FALSE) &amp; ",") &amp; IF(ISBLANK(AR264),"",VLOOKUP(AR264,ComboValue!$N$2:$O$68,2,FALSE) &amp; ",") &amp; IF(ISBLANK(AS264),"",VLOOKUP(AS264,ComboValue!$N$2:$O$68,2,FALSE) &amp; ",") &amp; IF(ISBLANK(AT264),"",VLOOKUP(AT264,ComboValue!$N$2:$O$68,2,FALSE) &amp; ",")</f>
        <v/>
      </c>
      <c r="AZ264" s="162" t="str">
        <f t="shared" si="172"/>
        <v/>
      </c>
      <c r="BA264" s="120"/>
      <c r="BB264" s="135" t="str">
        <f t="shared" si="173"/>
        <v/>
      </c>
      <c r="BC264" s="136" t="str">
        <f t="shared" si="174"/>
        <v/>
      </c>
      <c r="BD264" s="136" t="str">
        <f t="shared" si="175"/>
        <v/>
      </c>
      <c r="BE264" s="136" t="str">
        <f t="shared" si="176"/>
        <v/>
      </c>
      <c r="BF264" s="136" t="str">
        <f t="shared" si="177"/>
        <v/>
      </c>
      <c r="BG264" s="136" t="str">
        <f t="shared" si="178"/>
        <v/>
      </c>
      <c r="BH264" s="136" t="str">
        <f t="shared" si="179"/>
        <v/>
      </c>
      <c r="BI264" s="136" t="str">
        <f t="shared" si="180"/>
        <v/>
      </c>
      <c r="BJ264" s="136" t="str">
        <f t="shared" si="181"/>
        <v/>
      </c>
      <c r="BK264" s="136" t="str">
        <f t="shared" si="182"/>
        <v/>
      </c>
      <c r="BL264" s="136" t="str">
        <f t="shared" si="183"/>
        <v/>
      </c>
      <c r="BM264" s="136" t="str">
        <f t="shared" si="184"/>
        <v/>
      </c>
      <c r="BN264" s="136" t="str">
        <f t="shared" si="185"/>
        <v/>
      </c>
      <c r="BO264" s="136" t="str">
        <f t="shared" si="186"/>
        <v/>
      </c>
      <c r="BP264" s="136" t="str">
        <f t="shared" si="187"/>
        <v/>
      </c>
      <c r="BQ264" s="136" t="str">
        <f t="shared" si="188"/>
        <v/>
      </c>
      <c r="BR264" s="136" t="str">
        <f t="shared" si="189"/>
        <v/>
      </c>
      <c r="BS264" s="136" t="str">
        <f t="shared" si="190"/>
        <v/>
      </c>
      <c r="BT264" s="136" t="str">
        <f t="shared" si="191"/>
        <v/>
      </c>
      <c r="BU264" s="136" t="str">
        <f t="shared" si="192"/>
        <v/>
      </c>
      <c r="BV264" s="136" t="str">
        <f t="shared" si="193"/>
        <v/>
      </c>
      <c r="BW264" s="136" t="str">
        <f t="shared" si="194"/>
        <v/>
      </c>
      <c r="BX264" s="136" t="str">
        <f t="shared" si="195"/>
        <v/>
      </c>
      <c r="BY264" s="136" t="str">
        <f t="shared" si="196"/>
        <v/>
      </c>
      <c r="BZ264" s="136" t="str">
        <f t="shared" si="197"/>
        <v/>
      </c>
      <c r="CA264" s="137" t="str">
        <f t="shared" si="198"/>
        <v/>
      </c>
      <c r="CB264" s="135" t="str">
        <f t="shared" si="199"/>
        <v/>
      </c>
      <c r="CC264" s="136" t="str">
        <f t="shared" si="200"/>
        <v/>
      </c>
      <c r="CD264" s="136" t="str">
        <f t="shared" si="201"/>
        <v/>
      </c>
      <c r="CE264" s="136" t="str">
        <f t="shared" si="202"/>
        <v/>
      </c>
      <c r="CF264" s="136" t="str">
        <f t="shared" si="203"/>
        <v/>
      </c>
      <c r="CG264" s="136" t="str">
        <f t="shared" si="204"/>
        <v/>
      </c>
      <c r="CH264" s="136" t="str">
        <f t="shared" si="205"/>
        <v/>
      </c>
      <c r="CI264" s="136" t="str">
        <f t="shared" si="206"/>
        <v/>
      </c>
      <c r="CJ264" s="136" t="str">
        <f t="shared" si="207"/>
        <v/>
      </c>
      <c r="CK264" s="137" t="str">
        <f t="shared" si="208"/>
        <v/>
      </c>
      <c r="CL264" s="135" t="str">
        <f t="shared" ref="CL264:CL327" si="209">IF(ISNUMBER(SEARCH("01",AZ264)),A264 &amp; ",","")</f>
        <v/>
      </c>
      <c r="CM264" s="136" t="str">
        <f t="shared" ref="CM264:CM327" si="210">IF(ISNUMBER(SEARCH("02",AZ264)),A264 &amp; ",","")</f>
        <v/>
      </c>
      <c r="CN264" s="136" t="str">
        <f t="shared" ref="CN264:CN327" si="211">IF(ISNUMBER(SEARCH("03",AZ264)),A264 &amp; ",","")</f>
        <v/>
      </c>
      <c r="CO264" s="137" t="str">
        <f t="shared" ref="CO264:CO327" si="212">IF(ISNUMBER(SEARCH("04",AZ264)),A264 &amp; ",","")</f>
        <v/>
      </c>
      <c r="CP264" s="120"/>
      <c r="CQ264" s="120"/>
      <c r="CR264" s="120"/>
      <c r="CS264" s="120"/>
      <c r="CT264" s="120"/>
      <c r="CU264" s="120"/>
      <c r="CV264" s="120"/>
      <c r="CW264" s="120"/>
      <c r="CX264" s="120"/>
      <c r="CY264" s="120"/>
      <c r="CZ264" s="120"/>
      <c r="DA264" s="120"/>
      <c r="DB264" s="120"/>
    </row>
    <row r="265" spans="1:106" ht="17.399999999999999" thickTop="1" thickBot="1" x14ac:dyDescent="0.45">
      <c r="A265" s="7">
        <v>260</v>
      </c>
      <c r="B265" s="10"/>
      <c r="C265" s="11"/>
      <c r="D265" s="11"/>
      <c r="E265" s="11"/>
      <c r="F265" s="11"/>
      <c r="G265" s="11"/>
      <c r="H265" s="11"/>
      <c r="I265" s="11"/>
      <c r="J265" s="11"/>
      <c r="K265" s="11"/>
      <c r="L265" s="10"/>
      <c r="M265" s="10"/>
      <c r="N265" s="10"/>
      <c r="O265" s="209" t="str">
        <f xml:space="preserve"> IF(ISBLANK(L265),"",VLOOKUP(L265,ComboValue!$E$3:$I$15,5,FALSE))</f>
        <v/>
      </c>
      <c r="P265" s="10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35" t="str">
        <f xml:space="preserve"> IF(ISBLANK(C265),"",VLOOKUP(C265,ComboValue!$B$2:$C$11,2,FALSE) &amp; ",") &amp; IF(ISBLANK(D265),"",VLOOKUP(D265,ComboValue!$B$2:$C$11,2,FALSE) &amp; ",") &amp; IF(ISBLANK(E265),"",VLOOKUP(E265,ComboValue!$B$2:$C$11,2,FALSE) &amp; ",") &amp; IF(ISBLANK(F265),"",VLOOKUP(F265,ComboValue!$B$2:$C$11,2,FALSE) &amp; ",") &amp; IF(ISBLANK(G265),"",VLOOKUP(G265,ComboValue!$B$2:$C$11,2,FALSE) &amp; ",") &amp; IF(ISBLANK(H265),"",VLOOKUP(H265,ComboValue!$B$2:$C$11,2,FALSE) &amp; ",") &amp; IF(ISBLANK(I265),"",VLOOKUP(I265,ComboValue!$B$2:$C$11,2,FALSE) &amp; ",") &amp; IF(ISBLANK(J265),"",VLOOKUP(J265,ComboValue!$B$2:$C$11,2,FALSE) &amp; ",") &amp; IF(ISBLANK(K265),"",VLOOKUP(K265,ComboValue!$B$2:$C$11,2,FALSE) &amp; ",")</f>
        <v/>
      </c>
      <c r="AV265" s="136" t="str">
        <f t="shared" si="171"/>
        <v>Tous_Nl</v>
      </c>
      <c r="AW265" s="136" t="str">
        <f>IF(ISBLANK(L265),"",VLOOKUP(L265,ComboValue!$E$2:$G$15,3,FALSE))</f>
        <v/>
      </c>
      <c r="AX265" s="136" t="str">
        <f>IF(ISBLANK(M265),"",VLOOKUP(M265,ComboValue!$K$2:$L$5,2,FALSE))</f>
        <v/>
      </c>
      <c r="AY265" s="161" t="str">
        <f>IF(ISBLANK(Q265),"",VLOOKUP(Q265,ComboValue!$N$2:$O$68,2,FALSE) &amp; ",") &amp; IF(ISBLANK(R265),"",VLOOKUP(R265,ComboValue!$N$2:$O$68,2,FALSE) &amp; ",") &amp; IF(ISBLANK(S265),"",VLOOKUP(S265,ComboValue!$N$2:$O$68,2,FALSE) &amp; ",") &amp; IF(ISBLANK(T265),"",VLOOKUP(T265,ComboValue!$N$2:$O$68,2,FALSE) &amp; ",") &amp; IF(ISBLANK(U265),"",VLOOKUP(U265,ComboValue!$N$2:$O$68,2,FALSE) &amp; ",") &amp; IF(ISBLANK(V265),"",VLOOKUP(V265,ComboValue!$N$2:$O$68,2,FALSE) &amp; ",") &amp; IF(ISBLANK(W265),"",VLOOKUP(W265,ComboValue!$N$2:$O$68,2,FALSE) &amp; ",") &amp; IF(ISBLANK(X265),"",VLOOKUP(X265,ComboValue!$N$2:$O$68,2,FALSE) &amp; ",") &amp; IF(ISBLANK(Y265),"",VLOOKUP(Y265,ComboValue!$N$2:$O$68,2,FALSE) &amp; ",") &amp; IF(ISBLANK(Z265),"",VLOOKUP(Z265,ComboValue!$N$2:$O$68,2,FALSE) &amp; ",") &amp; IF(ISBLANK(AA265),"",VLOOKUP(AA265,ComboValue!$N$2:$O$68,2,FALSE) &amp; ",") &amp; IF(ISBLANK(AB265),"",VLOOKUP(AB265,ComboValue!$N$2:$O$68,2,FALSE) &amp; ",") &amp; IF(ISBLANK(AC265),"",VLOOKUP(AC265,ComboValue!$N$2:$O$68,2,FALSE) &amp; ",") &amp; IF(ISBLANK(AD265),"",VLOOKUP(AD265,ComboValue!$N$2:$O$68,2,FALSE) &amp; ",") &amp; IF(ISBLANK(AE265),"",VLOOKUP(AE265,ComboValue!$N$2:$O$68,2,FALSE) &amp; ",") &amp; IF(ISBLANK(AF265),"",VLOOKUP(AF265,ComboValue!$N$2:$O$68,2,FALSE) &amp; ",") &amp; IF(ISBLANK(AG265),"",VLOOKUP(AG265,ComboValue!$N$2:$O$68,2,FALSE) &amp; ",") &amp; IF(ISBLANK(AH265),"",VLOOKUP(AH265,ComboValue!$N$2:$O$68,2,FALSE) &amp; ",") &amp; IF(ISBLANK(AI265),"",VLOOKUP(AI265,ComboValue!$N$2:$O$68,2,FALSE) &amp; ",") &amp; IF(ISBLANK(AJ265),"",VLOOKUP(AJ265,ComboValue!$N$2:$O$68,2,FALSE) &amp; ",") &amp; IF(ISBLANK(AK265),"",VLOOKUP(AK265,ComboValue!$N$2:$O$68,2,FALSE) &amp; ",") &amp; IF(ISBLANK(AL265),"",VLOOKUP(AL265,ComboValue!$N$2:$O$68,2,FALSE) &amp; ",") &amp; IF(ISBLANK(AM265),"",VLOOKUP(AM265,ComboValue!$N$2:$O$68,2,FALSE) &amp; ",") &amp; IF(ISBLANK(AN265),"",VLOOKUP(AN265,ComboValue!$N$2:$O$68,2,FALSE) &amp; ",") &amp; IF(ISBLANK(AO265),"",VLOOKUP(AO265,ComboValue!$N$2:$O$68,2,FALSE) &amp; ",") &amp; IF(ISBLANK(AP265),"",VLOOKUP(AP265,ComboValue!$N$2:$O$68,2,FALSE) &amp; ",") &amp; IF(ISBLANK(AQ265),"",VLOOKUP(AQ265,ComboValue!$N$2:$O$68,2,FALSE) &amp; ",") &amp; IF(ISBLANK(AR265),"",VLOOKUP(AR265,ComboValue!$N$2:$O$68,2,FALSE) &amp; ",") &amp; IF(ISBLANK(AS265),"",VLOOKUP(AS265,ComboValue!$N$2:$O$68,2,FALSE) &amp; ",") &amp; IF(ISBLANK(AT265),"",VLOOKUP(AT265,ComboValue!$N$2:$O$68,2,FALSE) &amp; ",")</f>
        <v/>
      </c>
      <c r="AZ265" s="162" t="str">
        <f t="shared" si="172"/>
        <v/>
      </c>
      <c r="BA265" s="120"/>
      <c r="BB265" s="135" t="str">
        <f t="shared" si="173"/>
        <v/>
      </c>
      <c r="BC265" s="136" t="str">
        <f t="shared" si="174"/>
        <v/>
      </c>
      <c r="BD265" s="136" t="str">
        <f t="shared" si="175"/>
        <v/>
      </c>
      <c r="BE265" s="136" t="str">
        <f t="shared" si="176"/>
        <v/>
      </c>
      <c r="BF265" s="136" t="str">
        <f t="shared" si="177"/>
        <v/>
      </c>
      <c r="BG265" s="136" t="str">
        <f t="shared" si="178"/>
        <v/>
      </c>
      <c r="BH265" s="136" t="str">
        <f t="shared" si="179"/>
        <v/>
      </c>
      <c r="BI265" s="136" t="str">
        <f t="shared" si="180"/>
        <v/>
      </c>
      <c r="BJ265" s="136" t="str">
        <f t="shared" si="181"/>
        <v/>
      </c>
      <c r="BK265" s="136" t="str">
        <f t="shared" si="182"/>
        <v/>
      </c>
      <c r="BL265" s="136" t="str">
        <f t="shared" si="183"/>
        <v/>
      </c>
      <c r="BM265" s="136" t="str">
        <f t="shared" si="184"/>
        <v/>
      </c>
      <c r="BN265" s="136" t="str">
        <f t="shared" si="185"/>
        <v/>
      </c>
      <c r="BO265" s="136" t="str">
        <f t="shared" si="186"/>
        <v/>
      </c>
      <c r="BP265" s="136" t="str">
        <f t="shared" si="187"/>
        <v/>
      </c>
      <c r="BQ265" s="136" t="str">
        <f t="shared" si="188"/>
        <v/>
      </c>
      <c r="BR265" s="136" t="str">
        <f t="shared" si="189"/>
        <v/>
      </c>
      <c r="BS265" s="136" t="str">
        <f t="shared" si="190"/>
        <v/>
      </c>
      <c r="BT265" s="136" t="str">
        <f t="shared" si="191"/>
        <v/>
      </c>
      <c r="BU265" s="136" t="str">
        <f t="shared" si="192"/>
        <v/>
      </c>
      <c r="BV265" s="136" t="str">
        <f t="shared" si="193"/>
        <v/>
      </c>
      <c r="BW265" s="136" t="str">
        <f t="shared" si="194"/>
        <v/>
      </c>
      <c r="BX265" s="136" t="str">
        <f t="shared" si="195"/>
        <v/>
      </c>
      <c r="BY265" s="136" t="str">
        <f t="shared" si="196"/>
        <v/>
      </c>
      <c r="BZ265" s="136" t="str">
        <f t="shared" si="197"/>
        <v/>
      </c>
      <c r="CA265" s="137" t="str">
        <f t="shared" si="198"/>
        <v/>
      </c>
      <c r="CB265" s="135" t="str">
        <f t="shared" si="199"/>
        <v/>
      </c>
      <c r="CC265" s="136" t="str">
        <f t="shared" si="200"/>
        <v/>
      </c>
      <c r="CD265" s="136" t="str">
        <f t="shared" si="201"/>
        <v/>
      </c>
      <c r="CE265" s="136" t="str">
        <f t="shared" si="202"/>
        <v/>
      </c>
      <c r="CF265" s="136" t="str">
        <f t="shared" si="203"/>
        <v/>
      </c>
      <c r="CG265" s="136" t="str">
        <f t="shared" si="204"/>
        <v/>
      </c>
      <c r="CH265" s="136" t="str">
        <f t="shared" si="205"/>
        <v/>
      </c>
      <c r="CI265" s="136" t="str">
        <f t="shared" si="206"/>
        <v/>
      </c>
      <c r="CJ265" s="136" t="str">
        <f t="shared" si="207"/>
        <v/>
      </c>
      <c r="CK265" s="137" t="str">
        <f t="shared" si="208"/>
        <v/>
      </c>
      <c r="CL265" s="135" t="str">
        <f t="shared" si="209"/>
        <v/>
      </c>
      <c r="CM265" s="136" t="str">
        <f t="shared" si="210"/>
        <v/>
      </c>
      <c r="CN265" s="136" t="str">
        <f t="shared" si="211"/>
        <v/>
      </c>
      <c r="CO265" s="137" t="str">
        <f t="shared" si="212"/>
        <v/>
      </c>
      <c r="CP265" s="120"/>
      <c r="CQ265" s="120"/>
      <c r="CR265" s="120"/>
      <c r="CS265" s="120"/>
      <c r="CT265" s="120"/>
      <c r="CU265" s="120"/>
      <c r="CV265" s="120"/>
      <c r="CW265" s="120"/>
      <c r="CX265" s="120"/>
      <c r="CY265" s="120"/>
      <c r="CZ265" s="120"/>
      <c r="DA265" s="120"/>
      <c r="DB265" s="120"/>
    </row>
    <row r="266" spans="1:106" ht="17.399999999999999" thickTop="1" thickBot="1" x14ac:dyDescent="0.45">
      <c r="A266" s="7">
        <v>261</v>
      </c>
      <c r="B266" s="10"/>
      <c r="C266" s="11"/>
      <c r="D266" s="11"/>
      <c r="E266" s="11"/>
      <c r="F266" s="11"/>
      <c r="G266" s="11"/>
      <c r="H266" s="11"/>
      <c r="I266" s="11"/>
      <c r="J266" s="11"/>
      <c r="K266" s="11"/>
      <c r="L266" s="10"/>
      <c r="M266" s="10"/>
      <c r="N266" s="10"/>
      <c r="O266" s="209" t="str">
        <f xml:space="preserve"> IF(ISBLANK(L266),"",VLOOKUP(L266,ComboValue!$E$3:$I$15,5,FALSE))</f>
        <v/>
      </c>
      <c r="P266" s="10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35" t="str">
        <f xml:space="preserve"> IF(ISBLANK(C266),"",VLOOKUP(C266,ComboValue!$B$2:$C$11,2,FALSE) &amp; ",") &amp; IF(ISBLANK(D266),"",VLOOKUP(D266,ComboValue!$B$2:$C$11,2,FALSE) &amp; ",") &amp; IF(ISBLANK(E266),"",VLOOKUP(E266,ComboValue!$B$2:$C$11,2,FALSE) &amp; ",") &amp; IF(ISBLANK(F266),"",VLOOKUP(F266,ComboValue!$B$2:$C$11,2,FALSE) &amp; ",") &amp; IF(ISBLANK(G266),"",VLOOKUP(G266,ComboValue!$B$2:$C$11,2,FALSE) &amp; ",") &amp; IF(ISBLANK(H266),"",VLOOKUP(H266,ComboValue!$B$2:$C$11,2,FALSE) &amp; ",") &amp; IF(ISBLANK(I266),"",VLOOKUP(I266,ComboValue!$B$2:$C$11,2,FALSE) &amp; ",") &amp; IF(ISBLANK(J266),"",VLOOKUP(J266,ComboValue!$B$2:$C$11,2,FALSE) &amp; ",") &amp; IF(ISBLANK(K266),"",VLOOKUP(K266,ComboValue!$B$2:$C$11,2,FALSE) &amp; ",")</f>
        <v/>
      </c>
      <c r="AV266" s="136" t="str">
        <f t="shared" si="171"/>
        <v>Tous_Nl</v>
      </c>
      <c r="AW266" s="136" t="str">
        <f>IF(ISBLANK(L266),"",VLOOKUP(L266,ComboValue!$E$2:$G$15,3,FALSE))</f>
        <v/>
      </c>
      <c r="AX266" s="136" t="str">
        <f>IF(ISBLANK(M266),"",VLOOKUP(M266,ComboValue!$K$2:$L$5,2,FALSE))</f>
        <v/>
      </c>
      <c r="AY266" s="161" t="str">
        <f>IF(ISBLANK(Q266),"",VLOOKUP(Q266,ComboValue!$N$2:$O$68,2,FALSE) &amp; ",") &amp; IF(ISBLANK(R266),"",VLOOKUP(R266,ComboValue!$N$2:$O$68,2,FALSE) &amp; ",") &amp; IF(ISBLANK(S266),"",VLOOKUP(S266,ComboValue!$N$2:$O$68,2,FALSE) &amp; ",") &amp; IF(ISBLANK(T266),"",VLOOKUP(T266,ComboValue!$N$2:$O$68,2,FALSE) &amp; ",") &amp; IF(ISBLANK(U266),"",VLOOKUP(U266,ComboValue!$N$2:$O$68,2,FALSE) &amp; ",") &amp; IF(ISBLANK(V266),"",VLOOKUP(V266,ComboValue!$N$2:$O$68,2,FALSE) &amp; ",") &amp; IF(ISBLANK(W266),"",VLOOKUP(W266,ComboValue!$N$2:$O$68,2,FALSE) &amp; ",") &amp; IF(ISBLANK(X266),"",VLOOKUP(X266,ComboValue!$N$2:$O$68,2,FALSE) &amp; ",") &amp; IF(ISBLANK(Y266),"",VLOOKUP(Y266,ComboValue!$N$2:$O$68,2,FALSE) &amp; ",") &amp; IF(ISBLANK(Z266),"",VLOOKUP(Z266,ComboValue!$N$2:$O$68,2,FALSE) &amp; ",") &amp; IF(ISBLANK(AA266),"",VLOOKUP(AA266,ComboValue!$N$2:$O$68,2,FALSE) &amp; ",") &amp; IF(ISBLANK(AB266),"",VLOOKUP(AB266,ComboValue!$N$2:$O$68,2,FALSE) &amp; ",") &amp; IF(ISBLANK(AC266),"",VLOOKUP(AC266,ComboValue!$N$2:$O$68,2,FALSE) &amp; ",") &amp; IF(ISBLANK(AD266),"",VLOOKUP(AD266,ComboValue!$N$2:$O$68,2,FALSE) &amp; ",") &amp; IF(ISBLANK(AE266),"",VLOOKUP(AE266,ComboValue!$N$2:$O$68,2,FALSE) &amp; ",") &amp; IF(ISBLANK(AF266),"",VLOOKUP(AF266,ComboValue!$N$2:$O$68,2,FALSE) &amp; ",") &amp; IF(ISBLANK(AG266),"",VLOOKUP(AG266,ComboValue!$N$2:$O$68,2,FALSE) &amp; ",") &amp; IF(ISBLANK(AH266),"",VLOOKUP(AH266,ComboValue!$N$2:$O$68,2,FALSE) &amp; ",") &amp; IF(ISBLANK(AI266),"",VLOOKUP(AI266,ComboValue!$N$2:$O$68,2,FALSE) &amp; ",") &amp; IF(ISBLANK(AJ266),"",VLOOKUP(AJ266,ComboValue!$N$2:$O$68,2,FALSE) &amp; ",") &amp; IF(ISBLANK(AK266),"",VLOOKUP(AK266,ComboValue!$N$2:$O$68,2,FALSE) &amp; ",") &amp; IF(ISBLANK(AL266),"",VLOOKUP(AL266,ComboValue!$N$2:$O$68,2,FALSE) &amp; ",") &amp; IF(ISBLANK(AM266),"",VLOOKUP(AM266,ComboValue!$N$2:$O$68,2,FALSE) &amp; ",") &amp; IF(ISBLANK(AN266),"",VLOOKUP(AN266,ComboValue!$N$2:$O$68,2,FALSE) &amp; ",") &amp; IF(ISBLANK(AO266),"",VLOOKUP(AO266,ComboValue!$N$2:$O$68,2,FALSE) &amp; ",") &amp; IF(ISBLANK(AP266),"",VLOOKUP(AP266,ComboValue!$N$2:$O$68,2,FALSE) &amp; ",") &amp; IF(ISBLANK(AQ266),"",VLOOKUP(AQ266,ComboValue!$N$2:$O$68,2,FALSE) &amp; ",") &amp; IF(ISBLANK(AR266),"",VLOOKUP(AR266,ComboValue!$N$2:$O$68,2,FALSE) &amp; ",") &amp; IF(ISBLANK(AS266),"",VLOOKUP(AS266,ComboValue!$N$2:$O$68,2,FALSE) &amp; ",") &amp; IF(ISBLANK(AT266),"",VLOOKUP(AT266,ComboValue!$N$2:$O$68,2,FALSE) &amp; ",")</f>
        <v/>
      </c>
      <c r="AZ266" s="162" t="str">
        <f t="shared" si="172"/>
        <v/>
      </c>
      <c r="BA266" s="120"/>
      <c r="BB266" s="135" t="str">
        <f t="shared" si="173"/>
        <v/>
      </c>
      <c r="BC266" s="136" t="str">
        <f t="shared" si="174"/>
        <v/>
      </c>
      <c r="BD266" s="136" t="str">
        <f t="shared" si="175"/>
        <v/>
      </c>
      <c r="BE266" s="136" t="str">
        <f t="shared" si="176"/>
        <v/>
      </c>
      <c r="BF266" s="136" t="str">
        <f t="shared" si="177"/>
        <v/>
      </c>
      <c r="BG266" s="136" t="str">
        <f t="shared" si="178"/>
        <v/>
      </c>
      <c r="BH266" s="136" t="str">
        <f t="shared" si="179"/>
        <v/>
      </c>
      <c r="BI266" s="136" t="str">
        <f t="shared" si="180"/>
        <v/>
      </c>
      <c r="BJ266" s="136" t="str">
        <f t="shared" si="181"/>
        <v/>
      </c>
      <c r="BK266" s="136" t="str">
        <f t="shared" si="182"/>
        <v/>
      </c>
      <c r="BL266" s="136" t="str">
        <f t="shared" si="183"/>
        <v/>
      </c>
      <c r="BM266" s="136" t="str">
        <f t="shared" si="184"/>
        <v/>
      </c>
      <c r="BN266" s="136" t="str">
        <f t="shared" si="185"/>
        <v/>
      </c>
      <c r="BO266" s="136" t="str">
        <f t="shared" si="186"/>
        <v/>
      </c>
      <c r="BP266" s="136" t="str">
        <f t="shared" si="187"/>
        <v/>
      </c>
      <c r="BQ266" s="136" t="str">
        <f t="shared" si="188"/>
        <v/>
      </c>
      <c r="BR266" s="136" t="str">
        <f t="shared" si="189"/>
        <v/>
      </c>
      <c r="BS266" s="136" t="str">
        <f t="shared" si="190"/>
        <v/>
      </c>
      <c r="BT266" s="136" t="str">
        <f t="shared" si="191"/>
        <v/>
      </c>
      <c r="BU266" s="136" t="str">
        <f t="shared" si="192"/>
        <v/>
      </c>
      <c r="BV266" s="136" t="str">
        <f t="shared" si="193"/>
        <v/>
      </c>
      <c r="BW266" s="136" t="str">
        <f t="shared" si="194"/>
        <v/>
      </c>
      <c r="BX266" s="136" t="str">
        <f t="shared" si="195"/>
        <v/>
      </c>
      <c r="BY266" s="136" t="str">
        <f t="shared" si="196"/>
        <v/>
      </c>
      <c r="BZ266" s="136" t="str">
        <f t="shared" si="197"/>
        <v/>
      </c>
      <c r="CA266" s="137" t="str">
        <f t="shared" si="198"/>
        <v/>
      </c>
      <c r="CB266" s="135" t="str">
        <f t="shared" si="199"/>
        <v/>
      </c>
      <c r="CC266" s="136" t="str">
        <f t="shared" si="200"/>
        <v/>
      </c>
      <c r="CD266" s="136" t="str">
        <f t="shared" si="201"/>
        <v/>
      </c>
      <c r="CE266" s="136" t="str">
        <f t="shared" si="202"/>
        <v/>
      </c>
      <c r="CF266" s="136" t="str">
        <f t="shared" si="203"/>
        <v/>
      </c>
      <c r="CG266" s="136" t="str">
        <f t="shared" si="204"/>
        <v/>
      </c>
      <c r="CH266" s="136" t="str">
        <f t="shared" si="205"/>
        <v/>
      </c>
      <c r="CI266" s="136" t="str">
        <f t="shared" si="206"/>
        <v/>
      </c>
      <c r="CJ266" s="136" t="str">
        <f t="shared" si="207"/>
        <v/>
      </c>
      <c r="CK266" s="137" t="str">
        <f t="shared" si="208"/>
        <v/>
      </c>
      <c r="CL266" s="135" t="str">
        <f t="shared" si="209"/>
        <v/>
      </c>
      <c r="CM266" s="136" t="str">
        <f t="shared" si="210"/>
        <v/>
      </c>
      <c r="CN266" s="136" t="str">
        <f t="shared" si="211"/>
        <v/>
      </c>
      <c r="CO266" s="137" t="str">
        <f t="shared" si="212"/>
        <v/>
      </c>
      <c r="CP266" s="120"/>
      <c r="CQ266" s="120"/>
      <c r="CR266" s="120"/>
      <c r="CS266" s="120"/>
      <c r="CT266" s="120"/>
      <c r="CU266" s="120"/>
      <c r="CV266" s="120"/>
      <c r="CW266" s="120"/>
      <c r="CX266" s="120"/>
      <c r="CY266" s="120"/>
      <c r="CZ266" s="120"/>
      <c r="DA266" s="120"/>
      <c r="DB266" s="120"/>
    </row>
    <row r="267" spans="1:106" ht="17.399999999999999" thickTop="1" thickBot="1" x14ac:dyDescent="0.45">
      <c r="A267" s="7">
        <v>262</v>
      </c>
      <c r="B267" s="10"/>
      <c r="C267" s="11"/>
      <c r="D267" s="11"/>
      <c r="E267" s="11"/>
      <c r="F267" s="11"/>
      <c r="G267" s="11"/>
      <c r="H267" s="11"/>
      <c r="I267" s="11"/>
      <c r="J267" s="11"/>
      <c r="K267" s="11"/>
      <c r="L267" s="10"/>
      <c r="M267" s="10"/>
      <c r="N267" s="10"/>
      <c r="O267" s="209" t="str">
        <f xml:space="preserve"> IF(ISBLANK(L267),"",VLOOKUP(L267,ComboValue!$E$3:$I$15,5,FALSE))</f>
        <v/>
      </c>
      <c r="P267" s="10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35" t="str">
        <f xml:space="preserve"> IF(ISBLANK(C267),"",VLOOKUP(C267,ComboValue!$B$2:$C$11,2,FALSE) &amp; ",") &amp; IF(ISBLANK(D267),"",VLOOKUP(D267,ComboValue!$B$2:$C$11,2,FALSE) &amp; ",") &amp; IF(ISBLANK(E267),"",VLOOKUP(E267,ComboValue!$B$2:$C$11,2,FALSE) &amp; ",") &amp; IF(ISBLANK(F267),"",VLOOKUP(F267,ComboValue!$B$2:$C$11,2,FALSE) &amp; ",") &amp; IF(ISBLANK(G267),"",VLOOKUP(G267,ComboValue!$B$2:$C$11,2,FALSE) &amp; ",") &amp; IF(ISBLANK(H267),"",VLOOKUP(H267,ComboValue!$B$2:$C$11,2,FALSE) &amp; ",") &amp; IF(ISBLANK(I267),"",VLOOKUP(I267,ComboValue!$B$2:$C$11,2,FALSE) &amp; ",") &amp; IF(ISBLANK(J267),"",VLOOKUP(J267,ComboValue!$B$2:$C$11,2,FALSE) &amp; ",") &amp; IF(ISBLANK(K267),"",VLOOKUP(K267,ComboValue!$B$2:$C$11,2,FALSE) &amp; ",")</f>
        <v/>
      </c>
      <c r="AV267" s="136" t="str">
        <f t="shared" si="171"/>
        <v>Tous_Nl</v>
      </c>
      <c r="AW267" s="136" t="str">
        <f>IF(ISBLANK(L267),"",VLOOKUP(L267,ComboValue!$E$2:$G$15,3,FALSE))</f>
        <v/>
      </c>
      <c r="AX267" s="136" t="str">
        <f>IF(ISBLANK(M267),"",VLOOKUP(M267,ComboValue!$K$2:$L$5,2,FALSE))</f>
        <v/>
      </c>
      <c r="AY267" s="161" t="str">
        <f>IF(ISBLANK(Q267),"",VLOOKUP(Q267,ComboValue!$N$2:$O$68,2,FALSE) &amp; ",") &amp; IF(ISBLANK(R267),"",VLOOKUP(R267,ComboValue!$N$2:$O$68,2,FALSE) &amp; ",") &amp; IF(ISBLANK(S267),"",VLOOKUP(S267,ComboValue!$N$2:$O$68,2,FALSE) &amp; ",") &amp; IF(ISBLANK(T267),"",VLOOKUP(T267,ComboValue!$N$2:$O$68,2,FALSE) &amp; ",") &amp; IF(ISBLANK(U267),"",VLOOKUP(U267,ComboValue!$N$2:$O$68,2,FALSE) &amp; ",") &amp; IF(ISBLANK(V267),"",VLOOKUP(V267,ComboValue!$N$2:$O$68,2,FALSE) &amp; ",") &amp; IF(ISBLANK(W267),"",VLOOKUP(W267,ComboValue!$N$2:$O$68,2,FALSE) &amp; ",") &amp; IF(ISBLANK(X267),"",VLOOKUP(X267,ComboValue!$N$2:$O$68,2,FALSE) &amp; ",") &amp; IF(ISBLANK(Y267),"",VLOOKUP(Y267,ComboValue!$N$2:$O$68,2,FALSE) &amp; ",") &amp; IF(ISBLANK(Z267),"",VLOOKUP(Z267,ComboValue!$N$2:$O$68,2,FALSE) &amp; ",") &amp; IF(ISBLANK(AA267),"",VLOOKUP(AA267,ComboValue!$N$2:$O$68,2,FALSE) &amp; ",") &amp; IF(ISBLANK(AB267),"",VLOOKUP(AB267,ComboValue!$N$2:$O$68,2,FALSE) &amp; ",") &amp; IF(ISBLANK(AC267),"",VLOOKUP(AC267,ComboValue!$N$2:$O$68,2,FALSE) &amp; ",") &amp; IF(ISBLANK(AD267),"",VLOOKUP(AD267,ComboValue!$N$2:$O$68,2,FALSE) &amp; ",") &amp; IF(ISBLANK(AE267),"",VLOOKUP(AE267,ComboValue!$N$2:$O$68,2,FALSE) &amp; ",") &amp; IF(ISBLANK(AF267),"",VLOOKUP(AF267,ComboValue!$N$2:$O$68,2,FALSE) &amp; ",") &amp; IF(ISBLANK(AG267),"",VLOOKUP(AG267,ComboValue!$N$2:$O$68,2,FALSE) &amp; ",") &amp; IF(ISBLANK(AH267),"",VLOOKUP(AH267,ComboValue!$N$2:$O$68,2,FALSE) &amp; ",") &amp; IF(ISBLANK(AI267),"",VLOOKUP(AI267,ComboValue!$N$2:$O$68,2,FALSE) &amp; ",") &amp; IF(ISBLANK(AJ267),"",VLOOKUP(AJ267,ComboValue!$N$2:$O$68,2,FALSE) &amp; ",") &amp; IF(ISBLANK(AK267),"",VLOOKUP(AK267,ComboValue!$N$2:$O$68,2,FALSE) &amp; ",") &amp; IF(ISBLANK(AL267),"",VLOOKUP(AL267,ComboValue!$N$2:$O$68,2,FALSE) &amp; ",") &amp; IF(ISBLANK(AM267),"",VLOOKUP(AM267,ComboValue!$N$2:$O$68,2,FALSE) &amp; ",") &amp; IF(ISBLANK(AN267),"",VLOOKUP(AN267,ComboValue!$N$2:$O$68,2,FALSE) &amp; ",") &amp; IF(ISBLANK(AO267),"",VLOOKUP(AO267,ComboValue!$N$2:$O$68,2,FALSE) &amp; ",") &amp; IF(ISBLANK(AP267),"",VLOOKUP(AP267,ComboValue!$N$2:$O$68,2,FALSE) &amp; ",") &amp; IF(ISBLANK(AQ267),"",VLOOKUP(AQ267,ComboValue!$N$2:$O$68,2,FALSE) &amp; ",") &amp; IF(ISBLANK(AR267),"",VLOOKUP(AR267,ComboValue!$N$2:$O$68,2,FALSE) &amp; ",") &amp; IF(ISBLANK(AS267),"",VLOOKUP(AS267,ComboValue!$N$2:$O$68,2,FALSE) &amp; ",") &amp; IF(ISBLANK(AT267),"",VLOOKUP(AT267,ComboValue!$N$2:$O$68,2,FALSE) &amp; ",")</f>
        <v/>
      </c>
      <c r="AZ267" s="162" t="str">
        <f t="shared" si="172"/>
        <v/>
      </c>
      <c r="BA267" s="120"/>
      <c r="BB267" s="135" t="str">
        <f t="shared" si="173"/>
        <v/>
      </c>
      <c r="BC267" s="136" t="str">
        <f t="shared" si="174"/>
        <v/>
      </c>
      <c r="BD267" s="136" t="str">
        <f t="shared" si="175"/>
        <v/>
      </c>
      <c r="BE267" s="136" t="str">
        <f t="shared" si="176"/>
        <v/>
      </c>
      <c r="BF267" s="136" t="str">
        <f t="shared" si="177"/>
        <v/>
      </c>
      <c r="BG267" s="136" t="str">
        <f t="shared" si="178"/>
        <v/>
      </c>
      <c r="BH267" s="136" t="str">
        <f t="shared" si="179"/>
        <v/>
      </c>
      <c r="BI267" s="136" t="str">
        <f t="shared" si="180"/>
        <v/>
      </c>
      <c r="BJ267" s="136" t="str">
        <f t="shared" si="181"/>
        <v/>
      </c>
      <c r="BK267" s="136" t="str">
        <f t="shared" si="182"/>
        <v/>
      </c>
      <c r="BL267" s="136" t="str">
        <f t="shared" si="183"/>
        <v/>
      </c>
      <c r="BM267" s="136" t="str">
        <f t="shared" si="184"/>
        <v/>
      </c>
      <c r="BN267" s="136" t="str">
        <f t="shared" si="185"/>
        <v/>
      </c>
      <c r="BO267" s="136" t="str">
        <f t="shared" si="186"/>
        <v/>
      </c>
      <c r="BP267" s="136" t="str">
        <f t="shared" si="187"/>
        <v/>
      </c>
      <c r="BQ267" s="136" t="str">
        <f t="shared" si="188"/>
        <v/>
      </c>
      <c r="BR267" s="136" t="str">
        <f t="shared" si="189"/>
        <v/>
      </c>
      <c r="BS267" s="136" t="str">
        <f t="shared" si="190"/>
        <v/>
      </c>
      <c r="BT267" s="136" t="str">
        <f t="shared" si="191"/>
        <v/>
      </c>
      <c r="BU267" s="136" t="str">
        <f t="shared" si="192"/>
        <v/>
      </c>
      <c r="BV267" s="136" t="str">
        <f t="shared" si="193"/>
        <v/>
      </c>
      <c r="BW267" s="136" t="str">
        <f t="shared" si="194"/>
        <v/>
      </c>
      <c r="BX267" s="136" t="str">
        <f t="shared" si="195"/>
        <v/>
      </c>
      <c r="BY267" s="136" t="str">
        <f t="shared" si="196"/>
        <v/>
      </c>
      <c r="BZ267" s="136" t="str">
        <f t="shared" si="197"/>
        <v/>
      </c>
      <c r="CA267" s="137" t="str">
        <f t="shared" si="198"/>
        <v/>
      </c>
      <c r="CB267" s="135" t="str">
        <f t="shared" si="199"/>
        <v/>
      </c>
      <c r="CC267" s="136" t="str">
        <f t="shared" si="200"/>
        <v/>
      </c>
      <c r="CD267" s="136" t="str">
        <f t="shared" si="201"/>
        <v/>
      </c>
      <c r="CE267" s="136" t="str">
        <f t="shared" si="202"/>
        <v/>
      </c>
      <c r="CF267" s="136" t="str">
        <f t="shared" si="203"/>
        <v/>
      </c>
      <c r="CG267" s="136" t="str">
        <f t="shared" si="204"/>
        <v/>
      </c>
      <c r="CH267" s="136" t="str">
        <f t="shared" si="205"/>
        <v/>
      </c>
      <c r="CI267" s="136" t="str">
        <f t="shared" si="206"/>
        <v/>
      </c>
      <c r="CJ267" s="136" t="str">
        <f t="shared" si="207"/>
        <v/>
      </c>
      <c r="CK267" s="137" t="str">
        <f t="shared" si="208"/>
        <v/>
      </c>
      <c r="CL267" s="135" t="str">
        <f t="shared" si="209"/>
        <v/>
      </c>
      <c r="CM267" s="136" t="str">
        <f t="shared" si="210"/>
        <v/>
      </c>
      <c r="CN267" s="136" t="str">
        <f t="shared" si="211"/>
        <v/>
      </c>
      <c r="CO267" s="137" t="str">
        <f t="shared" si="212"/>
        <v/>
      </c>
      <c r="CP267" s="120"/>
      <c r="CQ267" s="120"/>
      <c r="CR267" s="120"/>
      <c r="CS267" s="120"/>
      <c r="CT267" s="120"/>
      <c r="CU267" s="120"/>
      <c r="CV267" s="120"/>
      <c r="CW267" s="120"/>
      <c r="CX267" s="120"/>
      <c r="CY267" s="120"/>
      <c r="CZ267" s="120"/>
      <c r="DA267" s="120"/>
      <c r="DB267" s="120"/>
    </row>
    <row r="268" spans="1:106" ht="17.399999999999999" thickTop="1" thickBot="1" x14ac:dyDescent="0.45">
      <c r="A268" s="7">
        <v>263</v>
      </c>
      <c r="B268" s="10"/>
      <c r="C268" s="11"/>
      <c r="D268" s="11"/>
      <c r="E268" s="11"/>
      <c r="F268" s="11"/>
      <c r="G268" s="11"/>
      <c r="H268" s="11"/>
      <c r="I268" s="11"/>
      <c r="J268" s="11"/>
      <c r="K268" s="11"/>
      <c r="L268" s="10"/>
      <c r="M268" s="10"/>
      <c r="N268" s="10"/>
      <c r="O268" s="209" t="str">
        <f xml:space="preserve"> IF(ISBLANK(L268),"",VLOOKUP(L268,ComboValue!$E$3:$I$15,5,FALSE))</f>
        <v/>
      </c>
      <c r="P268" s="10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35" t="str">
        <f xml:space="preserve"> IF(ISBLANK(C268),"",VLOOKUP(C268,ComboValue!$B$2:$C$11,2,FALSE) &amp; ",") &amp; IF(ISBLANK(D268),"",VLOOKUP(D268,ComboValue!$B$2:$C$11,2,FALSE) &amp; ",") &amp; IF(ISBLANK(E268),"",VLOOKUP(E268,ComboValue!$B$2:$C$11,2,FALSE) &amp; ",") &amp; IF(ISBLANK(F268),"",VLOOKUP(F268,ComboValue!$B$2:$C$11,2,FALSE) &amp; ",") &amp; IF(ISBLANK(G268),"",VLOOKUP(G268,ComboValue!$B$2:$C$11,2,FALSE) &amp; ",") &amp; IF(ISBLANK(H268),"",VLOOKUP(H268,ComboValue!$B$2:$C$11,2,FALSE) &amp; ",") &amp; IF(ISBLANK(I268),"",VLOOKUP(I268,ComboValue!$B$2:$C$11,2,FALSE) &amp; ",") &amp; IF(ISBLANK(J268),"",VLOOKUP(J268,ComboValue!$B$2:$C$11,2,FALSE) &amp; ",") &amp; IF(ISBLANK(K268),"",VLOOKUP(K268,ComboValue!$B$2:$C$11,2,FALSE) &amp; ",")</f>
        <v/>
      </c>
      <c r="AV268" s="136" t="str">
        <f t="shared" si="171"/>
        <v>Tous_Nl</v>
      </c>
      <c r="AW268" s="136" t="str">
        <f>IF(ISBLANK(L268),"",VLOOKUP(L268,ComboValue!$E$2:$G$15,3,FALSE))</f>
        <v/>
      </c>
      <c r="AX268" s="136" t="str">
        <f>IF(ISBLANK(M268),"",VLOOKUP(M268,ComboValue!$K$2:$L$5,2,FALSE))</f>
        <v/>
      </c>
      <c r="AY268" s="161" t="str">
        <f>IF(ISBLANK(Q268),"",VLOOKUP(Q268,ComboValue!$N$2:$O$68,2,FALSE) &amp; ",") &amp; IF(ISBLANK(R268),"",VLOOKUP(R268,ComboValue!$N$2:$O$68,2,FALSE) &amp; ",") &amp; IF(ISBLANK(S268),"",VLOOKUP(S268,ComboValue!$N$2:$O$68,2,FALSE) &amp; ",") &amp; IF(ISBLANK(T268),"",VLOOKUP(T268,ComboValue!$N$2:$O$68,2,FALSE) &amp; ",") &amp; IF(ISBLANK(U268),"",VLOOKUP(U268,ComboValue!$N$2:$O$68,2,FALSE) &amp; ",") &amp; IF(ISBLANK(V268),"",VLOOKUP(V268,ComboValue!$N$2:$O$68,2,FALSE) &amp; ",") &amp; IF(ISBLANK(W268),"",VLOOKUP(W268,ComboValue!$N$2:$O$68,2,FALSE) &amp; ",") &amp; IF(ISBLANK(X268),"",VLOOKUP(X268,ComboValue!$N$2:$O$68,2,FALSE) &amp; ",") &amp; IF(ISBLANK(Y268),"",VLOOKUP(Y268,ComboValue!$N$2:$O$68,2,FALSE) &amp; ",") &amp; IF(ISBLANK(Z268),"",VLOOKUP(Z268,ComboValue!$N$2:$O$68,2,FALSE) &amp; ",") &amp; IF(ISBLANK(AA268),"",VLOOKUP(AA268,ComboValue!$N$2:$O$68,2,FALSE) &amp; ",") &amp; IF(ISBLANK(AB268),"",VLOOKUP(AB268,ComboValue!$N$2:$O$68,2,FALSE) &amp; ",") &amp; IF(ISBLANK(AC268),"",VLOOKUP(AC268,ComboValue!$N$2:$O$68,2,FALSE) &amp; ",") &amp; IF(ISBLANK(AD268),"",VLOOKUP(AD268,ComboValue!$N$2:$O$68,2,FALSE) &amp; ",") &amp; IF(ISBLANK(AE268),"",VLOOKUP(AE268,ComboValue!$N$2:$O$68,2,FALSE) &amp; ",") &amp; IF(ISBLANK(AF268),"",VLOOKUP(AF268,ComboValue!$N$2:$O$68,2,FALSE) &amp; ",") &amp; IF(ISBLANK(AG268),"",VLOOKUP(AG268,ComboValue!$N$2:$O$68,2,FALSE) &amp; ",") &amp; IF(ISBLANK(AH268),"",VLOOKUP(AH268,ComboValue!$N$2:$O$68,2,FALSE) &amp; ",") &amp; IF(ISBLANK(AI268),"",VLOOKUP(AI268,ComboValue!$N$2:$O$68,2,FALSE) &amp; ",") &amp; IF(ISBLANK(AJ268),"",VLOOKUP(AJ268,ComboValue!$N$2:$O$68,2,FALSE) &amp; ",") &amp; IF(ISBLANK(AK268),"",VLOOKUP(AK268,ComboValue!$N$2:$O$68,2,FALSE) &amp; ",") &amp; IF(ISBLANK(AL268),"",VLOOKUP(AL268,ComboValue!$N$2:$O$68,2,FALSE) &amp; ",") &amp; IF(ISBLANK(AM268),"",VLOOKUP(AM268,ComboValue!$N$2:$O$68,2,FALSE) &amp; ",") &amp; IF(ISBLANK(AN268),"",VLOOKUP(AN268,ComboValue!$N$2:$O$68,2,FALSE) &amp; ",") &amp; IF(ISBLANK(AO268),"",VLOOKUP(AO268,ComboValue!$N$2:$O$68,2,FALSE) &amp; ",") &amp; IF(ISBLANK(AP268),"",VLOOKUP(AP268,ComboValue!$N$2:$O$68,2,FALSE) &amp; ",") &amp; IF(ISBLANK(AQ268),"",VLOOKUP(AQ268,ComboValue!$N$2:$O$68,2,FALSE) &amp; ",") &amp; IF(ISBLANK(AR268),"",VLOOKUP(AR268,ComboValue!$N$2:$O$68,2,FALSE) &amp; ",") &amp; IF(ISBLANK(AS268),"",VLOOKUP(AS268,ComboValue!$N$2:$O$68,2,FALSE) &amp; ",") &amp; IF(ISBLANK(AT268),"",VLOOKUP(AT268,ComboValue!$N$2:$O$68,2,FALSE) &amp; ",")</f>
        <v/>
      </c>
      <c r="AZ268" s="162" t="str">
        <f t="shared" si="172"/>
        <v/>
      </c>
      <c r="BA268" s="120"/>
      <c r="BB268" s="135" t="str">
        <f t="shared" si="173"/>
        <v/>
      </c>
      <c r="BC268" s="136" t="str">
        <f t="shared" si="174"/>
        <v/>
      </c>
      <c r="BD268" s="136" t="str">
        <f t="shared" si="175"/>
        <v/>
      </c>
      <c r="BE268" s="136" t="str">
        <f t="shared" si="176"/>
        <v/>
      </c>
      <c r="BF268" s="136" t="str">
        <f t="shared" si="177"/>
        <v/>
      </c>
      <c r="BG268" s="136" t="str">
        <f t="shared" si="178"/>
        <v/>
      </c>
      <c r="BH268" s="136" t="str">
        <f t="shared" si="179"/>
        <v/>
      </c>
      <c r="BI268" s="136" t="str">
        <f t="shared" si="180"/>
        <v/>
      </c>
      <c r="BJ268" s="136" t="str">
        <f t="shared" si="181"/>
        <v/>
      </c>
      <c r="BK268" s="136" t="str">
        <f t="shared" si="182"/>
        <v/>
      </c>
      <c r="BL268" s="136" t="str">
        <f t="shared" si="183"/>
        <v/>
      </c>
      <c r="BM268" s="136" t="str">
        <f t="shared" si="184"/>
        <v/>
      </c>
      <c r="BN268" s="136" t="str">
        <f t="shared" si="185"/>
        <v/>
      </c>
      <c r="BO268" s="136" t="str">
        <f t="shared" si="186"/>
        <v/>
      </c>
      <c r="BP268" s="136" t="str">
        <f t="shared" si="187"/>
        <v/>
      </c>
      <c r="BQ268" s="136" t="str">
        <f t="shared" si="188"/>
        <v/>
      </c>
      <c r="BR268" s="136" t="str">
        <f t="shared" si="189"/>
        <v/>
      </c>
      <c r="BS268" s="136" t="str">
        <f t="shared" si="190"/>
        <v/>
      </c>
      <c r="BT268" s="136" t="str">
        <f t="shared" si="191"/>
        <v/>
      </c>
      <c r="BU268" s="136" t="str">
        <f t="shared" si="192"/>
        <v/>
      </c>
      <c r="BV268" s="136" t="str">
        <f t="shared" si="193"/>
        <v/>
      </c>
      <c r="BW268" s="136" t="str">
        <f t="shared" si="194"/>
        <v/>
      </c>
      <c r="BX268" s="136" t="str">
        <f t="shared" si="195"/>
        <v/>
      </c>
      <c r="BY268" s="136" t="str">
        <f t="shared" si="196"/>
        <v/>
      </c>
      <c r="BZ268" s="136" t="str">
        <f t="shared" si="197"/>
        <v/>
      </c>
      <c r="CA268" s="137" t="str">
        <f t="shared" si="198"/>
        <v/>
      </c>
      <c r="CB268" s="135" t="str">
        <f t="shared" si="199"/>
        <v/>
      </c>
      <c r="CC268" s="136" t="str">
        <f t="shared" si="200"/>
        <v/>
      </c>
      <c r="CD268" s="136" t="str">
        <f t="shared" si="201"/>
        <v/>
      </c>
      <c r="CE268" s="136" t="str">
        <f t="shared" si="202"/>
        <v/>
      </c>
      <c r="CF268" s="136" t="str">
        <f t="shared" si="203"/>
        <v/>
      </c>
      <c r="CG268" s="136" t="str">
        <f t="shared" si="204"/>
        <v/>
      </c>
      <c r="CH268" s="136" t="str">
        <f t="shared" si="205"/>
        <v/>
      </c>
      <c r="CI268" s="136" t="str">
        <f t="shared" si="206"/>
        <v/>
      </c>
      <c r="CJ268" s="136" t="str">
        <f t="shared" si="207"/>
        <v/>
      </c>
      <c r="CK268" s="137" t="str">
        <f t="shared" si="208"/>
        <v/>
      </c>
      <c r="CL268" s="135" t="str">
        <f t="shared" si="209"/>
        <v/>
      </c>
      <c r="CM268" s="136" t="str">
        <f t="shared" si="210"/>
        <v/>
      </c>
      <c r="CN268" s="136" t="str">
        <f t="shared" si="211"/>
        <v/>
      </c>
      <c r="CO268" s="137" t="str">
        <f t="shared" si="212"/>
        <v/>
      </c>
      <c r="CP268" s="120"/>
      <c r="CQ268" s="120"/>
      <c r="CR268" s="120"/>
      <c r="CS268" s="120"/>
      <c r="CT268" s="120"/>
      <c r="CU268" s="120"/>
      <c r="CV268" s="120"/>
      <c r="CW268" s="120"/>
      <c r="CX268" s="120"/>
      <c r="CY268" s="120"/>
      <c r="CZ268" s="120"/>
      <c r="DA268" s="120"/>
      <c r="DB268" s="120"/>
    </row>
    <row r="269" spans="1:106" ht="17.399999999999999" thickTop="1" thickBot="1" x14ac:dyDescent="0.45">
      <c r="A269" s="7">
        <v>264</v>
      </c>
      <c r="B269" s="10"/>
      <c r="C269" s="11"/>
      <c r="D269" s="11"/>
      <c r="E269" s="11"/>
      <c r="F269" s="11"/>
      <c r="G269" s="11"/>
      <c r="H269" s="11"/>
      <c r="I269" s="11"/>
      <c r="J269" s="11"/>
      <c r="K269" s="11"/>
      <c r="L269" s="10"/>
      <c r="M269" s="10"/>
      <c r="N269" s="10"/>
      <c r="O269" s="209" t="str">
        <f xml:space="preserve"> IF(ISBLANK(L269),"",VLOOKUP(L269,ComboValue!$E$3:$I$15,5,FALSE))</f>
        <v/>
      </c>
      <c r="P269" s="10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35" t="str">
        <f xml:space="preserve"> IF(ISBLANK(C269),"",VLOOKUP(C269,ComboValue!$B$2:$C$11,2,FALSE) &amp; ",") &amp; IF(ISBLANK(D269),"",VLOOKUP(D269,ComboValue!$B$2:$C$11,2,FALSE) &amp; ",") &amp; IF(ISBLANK(E269),"",VLOOKUP(E269,ComboValue!$B$2:$C$11,2,FALSE) &amp; ",") &amp; IF(ISBLANK(F269),"",VLOOKUP(F269,ComboValue!$B$2:$C$11,2,FALSE) &amp; ",") &amp; IF(ISBLANK(G269),"",VLOOKUP(G269,ComboValue!$B$2:$C$11,2,FALSE) &amp; ",") &amp; IF(ISBLANK(H269),"",VLOOKUP(H269,ComboValue!$B$2:$C$11,2,FALSE) &amp; ",") &amp; IF(ISBLANK(I269),"",VLOOKUP(I269,ComboValue!$B$2:$C$11,2,FALSE) &amp; ",") &amp; IF(ISBLANK(J269),"",VLOOKUP(J269,ComboValue!$B$2:$C$11,2,FALSE) &amp; ",") &amp; IF(ISBLANK(K269),"",VLOOKUP(K269,ComboValue!$B$2:$C$11,2,FALSE) &amp; ",")</f>
        <v/>
      </c>
      <c r="AV269" s="136" t="str">
        <f t="shared" si="171"/>
        <v>Tous_Nl</v>
      </c>
      <c r="AW269" s="136" t="str">
        <f>IF(ISBLANK(L269),"",VLOOKUP(L269,ComboValue!$E$2:$G$15,3,FALSE))</f>
        <v/>
      </c>
      <c r="AX269" s="136" t="str">
        <f>IF(ISBLANK(M269),"",VLOOKUP(M269,ComboValue!$K$2:$L$5,2,FALSE))</f>
        <v/>
      </c>
      <c r="AY269" s="161" t="str">
        <f>IF(ISBLANK(Q269),"",VLOOKUP(Q269,ComboValue!$N$2:$O$68,2,FALSE) &amp; ",") &amp; IF(ISBLANK(R269),"",VLOOKUP(R269,ComboValue!$N$2:$O$68,2,FALSE) &amp; ",") &amp; IF(ISBLANK(S269),"",VLOOKUP(S269,ComboValue!$N$2:$O$68,2,FALSE) &amp; ",") &amp; IF(ISBLANK(T269),"",VLOOKUP(T269,ComboValue!$N$2:$O$68,2,FALSE) &amp; ",") &amp; IF(ISBLANK(U269),"",VLOOKUP(U269,ComboValue!$N$2:$O$68,2,FALSE) &amp; ",") &amp; IF(ISBLANK(V269),"",VLOOKUP(V269,ComboValue!$N$2:$O$68,2,FALSE) &amp; ",") &amp; IF(ISBLANK(W269),"",VLOOKUP(W269,ComboValue!$N$2:$O$68,2,FALSE) &amp; ",") &amp; IF(ISBLANK(X269),"",VLOOKUP(X269,ComboValue!$N$2:$O$68,2,FALSE) &amp; ",") &amp; IF(ISBLANK(Y269),"",VLOOKUP(Y269,ComboValue!$N$2:$O$68,2,FALSE) &amp; ",") &amp; IF(ISBLANK(Z269),"",VLOOKUP(Z269,ComboValue!$N$2:$O$68,2,FALSE) &amp; ",") &amp; IF(ISBLANK(AA269),"",VLOOKUP(AA269,ComboValue!$N$2:$O$68,2,FALSE) &amp; ",") &amp; IF(ISBLANK(AB269),"",VLOOKUP(AB269,ComboValue!$N$2:$O$68,2,FALSE) &amp; ",") &amp; IF(ISBLANK(AC269),"",VLOOKUP(AC269,ComboValue!$N$2:$O$68,2,FALSE) &amp; ",") &amp; IF(ISBLANK(AD269),"",VLOOKUP(AD269,ComboValue!$N$2:$O$68,2,FALSE) &amp; ",") &amp; IF(ISBLANK(AE269),"",VLOOKUP(AE269,ComboValue!$N$2:$O$68,2,FALSE) &amp; ",") &amp; IF(ISBLANK(AF269),"",VLOOKUP(AF269,ComboValue!$N$2:$O$68,2,FALSE) &amp; ",") &amp; IF(ISBLANK(AG269),"",VLOOKUP(AG269,ComboValue!$N$2:$O$68,2,FALSE) &amp; ",") &amp; IF(ISBLANK(AH269),"",VLOOKUP(AH269,ComboValue!$N$2:$O$68,2,FALSE) &amp; ",") &amp; IF(ISBLANK(AI269),"",VLOOKUP(AI269,ComboValue!$N$2:$O$68,2,FALSE) &amp; ",") &amp; IF(ISBLANK(AJ269),"",VLOOKUP(AJ269,ComboValue!$N$2:$O$68,2,FALSE) &amp; ",") &amp; IF(ISBLANK(AK269),"",VLOOKUP(AK269,ComboValue!$N$2:$O$68,2,FALSE) &amp; ",") &amp; IF(ISBLANK(AL269),"",VLOOKUP(AL269,ComboValue!$N$2:$O$68,2,FALSE) &amp; ",") &amp; IF(ISBLANK(AM269),"",VLOOKUP(AM269,ComboValue!$N$2:$O$68,2,FALSE) &amp; ",") &amp; IF(ISBLANK(AN269),"",VLOOKUP(AN269,ComboValue!$N$2:$O$68,2,FALSE) &amp; ",") &amp; IF(ISBLANK(AO269),"",VLOOKUP(AO269,ComboValue!$N$2:$O$68,2,FALSE) &amp; ",") &amp; IF(ISBLANK(AP269),"",VLOOKUP(AP269,ComboValue!$N$2:$O$68,2,FALSE) &amp; ",") &amp; IF(ISBLANK(AQ269),"",VLOOKUP(AQ269,ComboValue!$N$2:$O$68,2,FALSE) &amp; ",") &amp; IF(ISBLANK(AR269),"",VLOOKUP(AR269,ComboValue!$N$2:$O$68,2,FALSE) &amp; ",") &amp; IF(ISBLANK(AS269),"",VLOOKUP(AS269,ComboValue!$N$2:$O$68,2,FALSE) &amp; ",") &amp; IF(ISBLANK(AT269),"",VLOOKUP(AT269,ComboValue!$N$2:$O$68,2,FALSE) &amp; ",")</f>
        <v/>
      </c>
      <c r="AZ269" s="162" t="str">
        <f t="shared" si="172"/>
        <v/>
      </c>
      <c r="BA269" s="120"/>
      <c r="BB269" s="135" t="str">
        <f t="shared" si="173"/>
        <v/>
      </c>
      <c r="BC269" s="136" t="str">
        <f t="shared" si="174"/>
        <v/>
      </c>
      <c r="BD269" s="136" t="str">
        <f t="shared" si="175"/>
        <v/>
      </c>
      <c r="BE269" s="136" t="str">
        <f t="shared" si="176"/>
        <v/>
      </c>
      <c r="BF269" s="136" t="str">
        <f t="shared" si="177"/>
        <v/>
      </c>
      <c r="BG269" s="136" t="str">
        <f t="shared" si="178"/>
        <v/>
      </c>
      <c r="BH269" s="136" t="str">
        <f t="shared" si="179"/>
        <v/>
      </c>
      <c r="BI269" s="136" t="str">
        <f t="shared" si="180"/>
        <v/>
      </c>
      <c r="BJ269" s="136" t="str">
        <f t="shared" si="181"/>
        <v/>
      </c>
      <c r="BK269" s="136" t="str">
        <f t="shared" si="182"/>
        <v/>
      </c>
      <c r="BL269" s="136" t="str">
        <f t="shared" si="183"/>
        <v/>
      </c>
      <c r="BM269" s="136" t="str">
        <f t="shared" si="184"/>
        <v/>
      </c>
      <c r="BN269" s="136" t="str">
        <f t="shared" si="185"/>
        <v/>
      </c>
      <c r="BO269" s="136" t="str">
        <f t="shared" si="186"/>
        <v/>
      </c>
      <c r="BP269" s="136" t="str">
        <f t="shared" si="187"/>
        <v/>
      </c>
      <c r="BQ269" s="136" t="str">
        <f t="shared" si="188"/>
        <v/>
      </c>
      <c r="BR269" s="136" t="str">
        <f t="shared" si="189"/>
        <v/>
      </c>
      <c r="BS269" s="136" t="str">
        <f t="shared" si="190"/>
        <v/>
      </c>
      <c r="BT269" s="136" t="str">
        <f t="shared" si="191"/>
        <v/>
      </c>
      <c r="BU269" s="136" t="str">
        <f t="shared" si="192"/>
        <v/>
      </c>
      <c r="BV269" s="136" t="str">
        <f t="shared" si="193"/>
        <v/>
      </c>
      <c r="BW269" s="136" t="str">
        <f t="shared" si="194"/>
        <v/>
      </c>
      <c r="BX269" s="136" t="str">
        <f t="shared" si="195"/>
        <v/>
      </c>
      <c r="BY269" s="136" t="str">
        <f t="shared" si="196"/>
        <v/>
      </c>
      <c r="BZ269" s="136" t="str">
        <f t="shared" si="197"/>
        <v/>
      </c>
      <c r="CA269" s="137" t="str">
        <f t="shared" si="198"/>
        <v/>
      </c>
      <c r="CB269" s="135" t="str">
        <f t="shared" si="199"/>
        <v/>
      </c>
      <c r="CC269" s="136" t="str">
        <f t="shared" si="200"/>
        <v/>
      </c>
      <c r="CD269" s="136" t="str">
        <f t="shared" si="201"/>
        <v/>
      </c>
      <c r="CE269" s="136" t="str">
        <f t="shared" si="202"/>
        <v/>
      </c>
      <c r="CF269" s="136" t="str">
        <f t="shared" si="203"/>
        <v/>
      </c>
      <c r="CG269" s="136" t="str">
        <f t="shared" si="204"/>
        <v/>
      </c>
      <c r="CH269" s="136" t="str">
        <f t="shared" si="205"/>
        <v/>
      </c>
      <c r="CI269" s="136" t="str">
        <f t="shared" si="206"/>
        <v/>
      </c>
      <c r="CJ269" s="136" t="str">
        <f t="shared" si="207"/>
        <v/>
      </c>
      <c r="CK269" s="137" t="str">
        <f t="shared" si="208"/>
        <v/>
      </c>
      <c r="CL269" s="135" t="str">
        <f t="shared" si="209"/>
        <v/>
      </c>
      <c r="CM269" s="136" t="str">
        <f t="shared" si="210"/>
        <v/>
      </c>
      <c r="CN269" s="136" t="str">
        <f t="shared" si="211"/>
        <v/>
      </c>
      <c r="CO269" s="137" t="str">
        <f t="shared" si="212"/>
        <v/>
      </c>
      <c r="CP269" s="120"/>
      <c r="CQ269" s="120"/>
      <c r="CR269" s="120"/>
      <c r="CS269" s="120"/>
      <c r="CT269" s="120"/>
      <c r="CU269" s="120"/>
      <c r="CV269" s="120"/>
      <c r="CW269" s="120"/>
      <c r="CX269" s="120"/>
      <c r="CY269" s="120"/>
      <c r="CZ269" s="120"/>
      <c r="DA269" s="120"/>
      <c r="DB269" s="120"/>
    </row>
    <row r="270" spans="1:106" ht="17.399999999999999" thickTop="1" thickBot="1" x14ac:dyDescent="0.45">
      <c r="A270" s="7">
        <v>265</v>
      </c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10"/>
      <c r="M270" s="10"/>
      <c r="N270" s="10"/>
      <c r="O270" s="209" t="str">
        <f xml:space="preserve"> IF(ISBLANK(L270),"",VLOOKUP(L270,ComboValue!$E$3:$I$15,5,FALSE))</f>
        <v/>
      </c>
      <c r="P270" s="10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35" t="str">
        <f xml:space="preserve"> IF(ISBLANK(C270),"",VLOOKUP(C270,ComboValue!$B$2:$C$11,2,FALSE) &amp; ",") &amp; IF(ISBLANK(D270),"",VLOOKUP(D270,ComboValue!$B$2:$C$11,2,FALSE) &amp; ",") &amp; IF(ISBLANK(E270),"",VLOOKUP(E270,ComboValue!$B$2:$C$11,2,FALSE) &amp; ",") &amp; IF(ISBLANK(F270),"",VLOOKUP(F270,ComboValue!$B$2:$C$11,2,FALSE) &amp; ",") &amp; IF(ISBLANK(G270),"",VLOOKUP(G270,ComboValue!$B$2:$C$11,2,FALSE) &amp; ",") &amp; IF(ISBLANK(H270),"",VLOOKUP(H270,ComboValue!$B$2:$C$11,2,FALSE) &amp; ",") &amp; IF(ISBLANK(I270),"",VLOOKUP(I270,ComboValue!$B$2:$C$11,2,FALSE) &amp; ",") &amp; IF(ISBLANK(J270),"",VLOOKUP(J270,ComboValue!$B$2:$C$11,2,FALSE) &amp; ",") &amp; IF(ISBLANK(K270),"",VLOOKUP(K270,ComboValue!$B$2:$C$11,2,FALSE) &amp; ",")</f>
        <v/>
      </c>
      <c r="AV270" s="136" t="str">
        <f t="shared" si="171"/>
        <v>Tous_Nl</v>
      </c>
      <c r="AW270" s="136" t="str">
        <f>IF(ISBLANK(L270),"",VLOOKUP(L270,ComboValue!$E$2:$G$15,3,FALSE))</f>
        <v/>
      </c>
      <c r="AX270" s="136" t="str">
        <f>IF(ISBLANK(M270),"",VLOOKUP(M270,ComboValue!$K$2:$L$5,2,FALSE))</f>
        <v/>
      </c>
      <c r="AY270" s="161" t="str">
        <f>IF(ISBLANK(Q270),"",VLOOKUP(Q270,ComboValue!$N$2:$O$68,2,FALSE) &amp; ",") &amp; IF(ISBLANK(R270),"",VLOOKUP(R270,ComboValue!$N$2:$O$68,2,FALSE) &amp; ",") &amp; IF(ISBLANK(S270),"",VLOOKUP(S270,ComboValue!$N$2:$O$68,2,FALSE) &amp; ",") &amp; IF(ISBLANK(T270),"",VLOOKUP(T270,ComboValue!$N$2:$O$68,2,FALSE) &amp; ",") &amp; IF(ISBLANK(U270),"",VLOOKUP(U270,ComboValue!$N$2:$O$68,2,FALSE) &amp; ",") &amp; IF(ISBLANK(V270),"",VLOOKUP(V270,ComboValue!$N$2:$O$68,2,FALSE) &amp; ",") &amp; IF(ISBLANK(W270),"",VLOOKUP(W270,ComboValue!$N$2:$O$68,2,FALSE) &amp; ",") &amp; IF(ISBLANK(X270),"",VLOOKUP(X270,ComboValue!$N$2:$O$68,2,FALSE) &amp; ",") &amp; IF(ISBLANK(Y270),"",VLOOKUP(Y270,ComboValue!$N$2:$O$68,2,FALSE) &amp; ",") &amp; IF(ISBLANK(Z270),"",VLOOKUP(Z270,ComboValue!$N$2:$O$68,2,FALSE) &amp; ",") &amp; IF(ISBLANK(AA270),"",VLOOKUP(AA270,ComboValue!$N$2:$O$68,2,FALSE) &amp; ",") &amp; IF(ISBLANK(AB270),"",VLOOKUP(AB270,ComboValue!$N$2:$O$68,2,FALSE) &amp; ",") &amp; IF(ISBLANK(AC270),"",VLOOKUP(AC270,ComboValue!$N$2:$O$68,2,FALSE) &amp; ",") &amp; IF(ISBLANK(AD270),"",VLOOKUP(AD270,ComboValue!$N$2:$O$68,2,FALSE) &amp; ",") &amp; IF(ISBLANK(AE270),"",VLOOKUP(AE270,ComboValue!$N$2:$O$68,2,FALSE) &amp; ",") &amp; IF(ISBLANK(AF270),"",VLOOKUP(AF270,ComboValue!$N$2:$O$68,2,FALSE) &amp; ",") &amp; IF(ISBLANK(AG270),"",VLOOKUP(AG270,ComboValue!$N$2:$O$68,2,FALSE) &amp; ",") &amp; IF(ISBLANK(AH270),"",VLOOKUP(AH270,ComboValue!$N$2:$O$68,2,FALSE) &amp; ",") &amp; IF(ISBLANK(AI270),"",VLOOKUP(AI270,ComboValue!$N$2:$O$68,2,FALSE) &amp; ",") &amp; IF(ISBLANK(AJ270),"",VLOOKUP(AJ270,ComboValue!$N$2:$O$68,2,FALSE) &amp; ",") &amp; IF(ISBLANK(AK270),"",VLOOKUP(AK270,ComboValue!$N$2:$O$68,2,FALSE) &amp; ",") &amp; IF(ISBLANK(AL270),"",VLOOKUP(AL270,ComboValue!$N$2:$O$68,2,FALSE) &amp; ",") &amp; IF(ISBLANK(AM270),"",VLOOKUP(AM270,ComboValue!$N$2:$O$68,2,FALSE) &amp; ",") &amp; IF(ISBLANK(AN270),"",VLOOKUP(AN270,ComboValue!$N$2:$O$68,2,FALSE) &amp; ",") &amp; IF(ISBLANK(AO270),"",VLOOKUP(AO270,ComboValue!$N$2:$O$68,2,FALSE) &amp; ",") &amp; IF(ISBLANK(AP270),"",VLOOKUP(AP270,ComboValue!$N$2:$O$68,2,FALSE) &amp; ",") &amp; IF(ISBLANK(AQ270),"",VLOOKUP(AQ270,ComboValue!$N$2:$O$68,2,FALSE) &amp; ",") &amp; IF(ISBLANK(AR270),"",VLOOKUP(AR270,ComboValue!$N$2:$O$68,2,FALSE) &amp; ",") &amp; IF(ISBLANK(AS270),"",VLOOKUP(AS270,ComboValue!$N$2:$O$68,2,FALSE) &amp; ",") &amp; IF(ISBLANK(AT270),"",VLOOKUP(AT270,ComboValue!$N$2:$O$68,2,FALSE) &amp; ",")</f>
        <v/>
      </c>
      <c r="AZ270" s="162" t="str">
        <f t="shared" si="172"/>
        <v/>
      </c>
      <c r="BA270" s="120"/>
      <c r="BB270" s="135" t="str">
        <f t="shared" si="173"/>
        <v/>
      </c>
      <c r="BC270" s="136" t="str">
        <f t="shared" si="174"/>
        <v/>
      </c>
      <c r="BD270" s="136" t="str">
        <f t="shared" si="175"/>
        <v/>
      </c>
      <c r="BE270" s="136" t="str">
        <f t="shared" si="176"/>
        <v/>
      </c>
      <c r="BF270" s="136" t="str">
        <f t="shared" si="177"/>
        <v/>
      </c>
      <c r="BG270" s="136" t="str">
        <f t="shared" si="178"/>
        <v/>
      </c>
      <c r="BH270" s="136" t="str">
        <f t="shared" si="179"/>
        <v/>
      </c>
      <c r="BI270" s="136" t="str">
        <f t="shared" si="180"/>
        <v/>
      </c>
      <c r="BJ270" s="136" t="str">
        <f t="shared" si="181"/>
        <v/>
      </c>
      <c r="BK270" s="136" t="str">
        <f t="shared" si="182"/>
        <v/>
      </c>
      <c r="BL270" s="136" t="str">
        <f t="shared" si="183"/>
        <v/>
      </c>
      <c r="BM270" s="136" t="str">
        <f t="shared" si="184"/>
        <v/>
      </c>
      <c r="BN270" s="136" t="str">
        <f t="shared" si="185"/>
        <v/>
      </c>
      <c r="BO270" s="136" t="str">
        <f t="shared" si="186"/>
        <v/>
      </c>
      <c r="BP270" s="136" t="str">
        <f t="shared" si="187"/>
        <v/>
      </c>
      <c r="BQ270" s="136" t="str">
        <f t="shared" si="188"/>
        <v/>
      </c>
      <c r="BR270" s="136" t="str">
        <f t="shared" si="189"/>
        <v/>
      </c>
      <c r="BS270" s="136" t="str">
        <f t="shared" si="190"/>
        <v/>
      </c>
      <c r="BT270" s="136" t="str">
        <f t="shared" si="191"/>
        <v/>
      </c>
      <c r="BU270" s="136" t="str">
        <f t="shared" si="192"/>
        <v/>
      </c>
      <c r="BV270" s="136" t="str">
        <f t="shared" si="193"/>
        <v/>
      </c>
      <c r="BW270" s="136" t="str">
        <f t="shared" si="194"/>
        <v/>
      </c>
      <c r="BX270" s="136" t="str">
        <f t="shared" si="195"/>
        <v/>
      </c>
      <c r="BY270" s="136" t="str">
        <f t="shared" si="196"/>
        <v/>
      </c>
      <c r="BZ270" s="136" t="str">
        <f t="shared" si="197"/>
        <v/>
      </c>
      <c r="CA270" s="137" t="str">
        <f t="shared" si="198"/>
        <v/>
      </c>
      <c r="CB270" s="135" t="str">
        <f t="shared" si="199"/>
        <v/>
      </c>
      <c r="CC270" s="136" t="str">
        <f t="shared" si="200"/>
        <v/>
      </c>
      <c r="CD270" s="136" t="str">
        <f t="shared" si="201"/>
        <v/>
      </c>
      <c r="CE270" s="136" t="str">
        <f t="shared" si="202"/>
        <v/>
      </c>
      <c r="CF270" s="136" t="str">
        <f t="shared" si="203"/>
        <v/>
      </c>
      <c r="CG270" s="136" t="str">
        <f t="shared" si="204"/>
        <v/>
      </c>
      <c r="CH270" s="136" t="str">
        <f t="shared" si="205"/>
        <v/>
      </c>
      <c r="CI270" s="136" t="str">
        <f t="shared" si="206"/>
        <v/>
      </c>
      <c r="CJ270" s="136" t="str">
        <f t="shared" si="207"/>
        <v/>
      </c>
      <c r="CK270" s="137" t="str">
        <f t="shared" si="208"/>
        <v/>
      </c>
      <c r="CL270" s="135" t="str">
        <f t="shared" si="209"/>
        <v/>
      </c>
      <c r="CM270" s="136" t="str">
        <f t="shared" si="210"/>
        <v/>
      </c>
      <c r="CN270" s="136" t="str">
        <f t="shared" si="211"/>
        <v/>
      </c>
      <c r="CO270" s="137" t="str">
        <f t="shared" si="212"/>
        <v/>
      </c>
      <c r="CP270" s="120"/>
      <c r="CQ270" s="120"/>
      <c r="CR270" s="120"/>
      <c r="CS270" s="120"/>
      <c r="CT270" s="120"/>
      <c r="CU270" s="120"/>
      <c r="CV270" s="120"/>
      <c r="CW270" s="120"/>
      <c r="CX270" s="120"/>
      <c r="CY270" s="120"/>
      <c r="CZ270" s="120"/>
      <c r="DA270" s="120"/>
      <c r="DB270" s="120"/>
    </row>
    <row r="271" spans="1:106" ht="17.399999999999999" thickTop="1" thickBot="1" x14ac:dyDescent="0.45">
      <c r="A271" s="7">
        <v>266</v>
      </c>
      <c r="B271" s="10"/>
      <c r="C271" s="11"/>
      <c r="D271" s="11"/>
      <c r="E271" s="11"/>
      <c r="F271" s="11"/>
      <c r="G271" s="11"/>
      <c r="H271" s="11"/>
      <c r="I271" s="11"/>
      <c r="J271" s="11"/>
      <c r="K271" s="11"/>
      <c r="L271" s="10"/>
      <c r="M271" s="10"/>
      <c r="N271" s="10"/>
      <c r="O271" s="209" t="str">
        <f xml:space="preserve"> IF(ISBLANK(L271),"",VLOOKUP(L271,ComboValue!$E$3:$I$15,5,FALSE))</f>
        <v/>
      </c>
      <c r="P271" s="10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35" t="str">
        <f xml:space="preserve"> IF(ISBLANK(C271),"",VLOOKUP(C271,ComboValue!$B$2:$C$11,2,FALSE) &amp; ",") &amp; IF(ISBLANK(D271),"",VLOOKUP(D271,ComboValue!$B$2:$C$11,2,FALSE) &amp; ",") &amp; IF(ISBLANK(E271),"",VLOOKUP(E271,ComboValue!$B$2:$C$11,2,FALSE) &amp; ",") &amp; IF(ISBLANK(F271),"",VLOOKUP(F271,ComboValue!$B$2:$C$11,2,FALSE) &amp; ",") &amp; IF(ISBLANK(G271),"",VLOOKUP(G271,ComboValue!$B$2:$C$11,2,FALSE) &amp; ",") &amp; IF(ISBLANK(H271),"",VLOOKUP(H271,ComboValue!$B$2:$C$11,2,FALSE) &amp; ",") &amp; IF(ISBLANK(I271),"",VLOOKUP(I271,ComboValue!$B$2:$C$11,2,FALSE) &amp; ",") &amp; IF(ISBLANK(J271),"",VLOOKUP(J271,ComboValue!$B$2:$C$11,2,FALSE) &amp; ",") &amp; IF(ISBLANK(K271),"",VLOOKUP(K271,ComboValue!$B$2:$C$11,2,FALSE) &amp; ",")</f>
        <v/>
      </c>
      <c r="AV271" s="136" t="str">
        <f t="shared" si="171"/>
        <v>Tous_Nl</v>
      </c>
      <c r="AW271" s="136" t="str">
        <f>IF(ISBLANK(L271),"",VLOOKUP(L271,ComboValue!$E$2:$G$15,3,FALSE))</f>
        <v/>
      </c>
      <c r="AX271" s="136" t="str">
        <f>IF(ISBLANK(M271),"",VLOOKUP(M271,ComboValue!$K$2:$L$5,2,FALSE))</f>
        <v/>
      </c>
      <c r="AY271" s="161" t="str">
        <f>IF(ISBLANK(Q271),"",VLOOKUP(Q271,ComboValue!$N$2:$O$68,2,FALSE) &amp; ",") &amp; IF(ISBLANK(R271),"",VLOOKUP(R271,ComboValue!$N$2:$O$68,2,FALSE) &amp; ",") &amp; IF(ISBLANK(S271),"",VLOOKUP(S271,ComboValue!$N$2:$O$68,2,FALSE) &amp; ",") &amp; IF(ISBLANK(T271),"",VLOOKUP(T271,ComboValue!$N$2:$O$68,2,FALSE) &amp; ",") &amp; IF(ISBLANK(U271),"",VLOOKUP(U271,ComboValue!$N$2:$O$68,2,FALSE) &amp; ",") &amp; IF(ISBLANK(V271),"",VLOOKUP(V271,ComboValue!$N$2:$O$68,2,FALSE) &amp; ",") &amp; IF(ISBLANK(W271),"",VLOOKUP(W271,ComboValue!$N$2:$O$68,2,FALSE) &amp; ",") &amp; IF(ISBLANK(X271),"",VLOOKUP(X271,ComboValue!$N$2:$O$68,2,FALSE) &amp; ",") &amp; IF(ISBLANK(Y271),"",VLOOKUP(Y271,ComboValue!$N$2:$O$68,2,FALSE) &amp; ",") &amp; IF(ISBLANK(Z271),"",VLOOKUP(Z271,ComboValue!$N$2:$O$68,2,FALSE) &amp; ",") &amp; IF(ISBLANK(AA271),"",VLOOKUP(AA271,ComboValue!$N$2:$O$68,2,FALSE) &amp; ",") &amp; IF(ISBLANK(AB271),"",VLOOKUP(AB271,ComboValue!$N$2:$O$68,2,FALSE) &amp; ",") &amp; IF(ISBLANK(AC271),"",VLOOKUP(AC271,ComboValue!$N$2:$O$68,2,FALSE) &amp; ",") &amp; IF(ISBLANK(AD271),"",VLOOKUP(AD271,ComboValue!$N$2:$O$68,2,FALSE) &amp; ",") &amp; IF(ISBLANK(AE271),"",VLOOKUP(AE271,ComboValue!$N$2:$O$68,2,FALSE) &amp; ",") &amp; IF(ISBLANK(AF271),"",VLOOKUP(AF271,ComboValue!$N$2:$O$68,2,FALSE) &amp; ",") &amp; IF(ISBLANK(AG271),"",VLOOKUP(AG271,ComboValue!$N$2:$O$68,2,FALSE) &amp; ",") &amp; IF(ISBLANK(AH271),"",VLOOKUP(AH271,ComboValue!$N$2:$O$68,2,FALSE) &amp; ",") &amp; IF(ISBLANK(AI271),"",VLOOKUP(AI271,ComboValue!$N$2:$O$68,2,FALSE) &amp; ",") &amp; IF(ISBLANK(AJ271),"",VLOOKUP(AJ271,ComboValue!$N$2:$O$68,2,FALSE) &amp; ",") &amp; IF(ISBLANK(AK271),"",VLOOKUP(AK271,ComboValue!$N$2:$O$68,2,FALSE) &amp; ",") &amp; IF(ISBLANK(AL271),"",VLOOKUP(AL271,ComboValue!$N$2:$O$68,2,FALSE) &amp; ",") &amp; IF(ISBLANK(AM271),"",VLOOKUP(AM271,ComboValue!$N$2:$O$68,2,FALSE) &amp; ",") &amp; IF(ISBLANK(AN271),"",VLOOKUP(AN271,ComboValue!$N$2:$O$68,2,FALSE) &amp; ",") &amp; IF(ISBLANK(AO271),"",VLOOKUP(AO271,ComboValue!$N$2:$O$68,2,FALSE) &amp; ",") &amp; IF(ISBLANK(AP271),"",VLOOKUP(AP271,ComboValue!$N$2:$O$68,2,FALSE) &amp; ",") &amp; IF(ISBLANK(AQ271),"",VLOOKUP(AQ271,ComboValue!$N$2:$O$68,2,FALSE) &amp; ",") &amp; IF(ISBLANK(AR271),"",VLOOKUP(AR271,ComboValue!$N$2:$O$68,2,FALSE) &amp; ",") &amp; IF(ISBLANK(AS271),"",VLOOKUP(AS271,ComboValue!$N$2:$O$68,2,FALSE) &amp; ",") &amp; IF(ISBLANK(AT271),"",VLOOKUP(AT271,ComboValue!$N$2:$O$68,2,FALSE) &amp; ",")</f>
        <v/>
      </c>
      <c r="AZ271" s="162" t="str">
        <f t="shared" si="172"/>
        <v/>
      </c>
      <c r="BA271" s="120"/>
      <c r="BB271" s="135" t="str">
        <f t="shared" si="173"/>
        <v/>
      </c>
      <c r="BC271" s="136" t="str">
        <f t="shared" si="174"/>
        <v/>
      </c>
      <c r="BD271" s="136" t="str">
        <f t="shared" si="175"/>
        <v/>
      </c>
      <c r="BE271" s="136" t="str">
        <f t="shared" si="176"/>
        <v/>
      </c>
      <c r="BF271" s="136" t="str">
        <f t="shared" si="177"/>
        <v/>
      </c>
      <c r="BG271" s="136" t="str">
        <f t="shared" si="178"/>
        <v/>
      </c>
      <c r="BH271" s="136" t="str">
        <f t="shared" si="179"/>
        <v/>
      </c>
      <c r="BI271" s="136" t="str">
        <f t="shared" si="180"/>
        <v/>
      </c>
      <c r="BJ271" s="136" t="str">
        <f t="shared" si="181"/>
        <v/>
      </c>
      <c r="BK271" s="136" t="str">
        <f t="shared" si="182"/>
        <v/>
      </c>
      <c r="BL271" s="136" t="str">
        <f t="shared" si="183"/>
        <v/>
      </c>
      <c r="BM271" s="136" t="str">
        <f t="shared" si="184"/>
        <v/>
      </c>
      <c r="BN271" s="136" t="str">
        <f t="shared" si="185"/>
        <v/>
      </c>
      <c r="BO271" s="136" t="str">
        <f t="shared" si="186"/>
        <v/>
      </c>
      <c r="BP271" s="136" t="str">
        <f t="shared" si="187"/>
        <v/>
      </c>
      <c r="BQ271" s="136" t="str">
        <f t="shared" si="188"/>
        <v/>
      </c>
      <c r="BR271" s="136" t="str">
        <f t="shared" si="189"/>
        <v/>
      </c>
      <c r="BS271" s="136" t="str">
        <f t="shared" si="190"/>
        <v/>
      </c>
      <c r="BT271" s="136" t="str">
        <f t="shared" si="191"/>
        <v/>
      </c>
      <c r="BU271" s="136" t="str">
        <f t="shared" si="192"/>
        <v/>
      </c>
      <c r="BV271" s="136" t="str">
        <f t="shared" si="193"/>
        <v/>
      </c>
      <c r="BW271" s="136" t="str">
        <f t="shared" si="194"/>
        <v/>
      </c>
      <c r="BX271" s="136" t="str">
        <f t="shared" si="195"/>
        <v/>
      </c>
      <c r="BY271" s="136" t="str">
        <f t="shared" si="196"/>
        <v/>
      </c>
      <c r="BZ271" s="136" t="str">
        <f t="shared" si="197"/>
        <v/>
      </c>
      <c r="CA271" s="137" t="str">
        <f t="shared" si="198"/>
        <v/>
      </c>
      <c r="CB271" s="135" t="str">
        <f t="shared" si="199"/>
        <v/>
      </c>
      <c r="CC271" s="136" t="str">
        <f t="shared" si="200"/>
        <v/>
      </c>
      <c r="CD271" s="136" t="str">
        <f t="shared" si="201"/>
        <v/>
      </c>
      <c r="CE271" s="136" t="str">
        <f t="shared" si="202"/>
        <v/>
      </c>
      <c r="CF271" s="136" t="str">
        <f t="shared" si="203"/>
        <v/>
      </c>
      <c r="CG271" s="136" t="str">
        <f t="shared" si="204"/>
        <v/>
      </c>
      <c r="CH271" s="136" t="str">
        <f t="shared" si="205"/>
        <v/>
      </c>
      <c r="CI271" s="136" t="str">
        <f t="shared" si="206"/>
        <v/>
      </c>
      <c r="CJ271" s="136" t="str">
        <f t="shared" si="207"/>
        <v/>
      </c>
      <c r="CK271" s="137" t="str">
        <f t="shared" si="208"/>
        <v/>
      </c>
      <c r="CL271" s="135" t="str">
        <f t="shared" si="209"/>
        <v/>
      </c>
      <c r="CM271" s="136" t="str">
        <f t="shared" si="210"/>
        <v/>
      </c>
      <c r="CN271" s="136" t="str">
        <f t="shared" si="211"/>
        <v/>
      </c>
      <c r="CO271" s="137" t="str">
        <f t="shared" si="212"/>
        <v/>
      </c>
      <c r="CP271" s="120"/>
      <c r="CQ271" s="120"/>
      <c r="CR271" s="120"/>
      <c r="CS271" s="120"/>
      <c r="CT271" s="120"/>
      <c r="CU271" s="120"/>
      <c r="CV271" s="120"/>
      <c r="CW271" s="120"/>
      <c r="CX271" s="120"/>
      <c r="CY271" s="120"/>
      <c r="CZ271" s="120"/>
      <c r="DA271" s="120"/>
      <c r="DB271" s="120"/>
    </row>
    <row r="272" spans="1:106" ht="17.399999999999999" thickTop="1" thickBot="1" x14ac:dyDescent="0.45">
      <c r="A272" s="7">
        <v>267</v>
      </c>
      <c r="B272" s="10"/>
      <c r="C272" s="11"/>
      <c r="D272" s="11"/>
      <c r="E272" s="11"/>
      <c r="F272" s="11"/>
      <c r="G272" s="11"/>
      <c r="H272" s="11"/>
      <c r="I272" s="11"/>
      <c r="J272" s="11"/>
      <c r="K272" s="11"/>
      <c r="L272" s="10"/>
      <c r="M272" s="10"/>
      <c r="N272" s="10"/>
      <c r="O272" s="209" t="str">
        <f xml:space="preserve"> IF(ISBLANK(L272),"",VLOOKUP(L272,ComboValue!$E$3:$I$15,5,FALSE))</f>
        <v/>
      </c>
      <c r="P272" s="10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35" t="str">
        <f xml:space="preserve"> IF(ISBLANK(C272),"",VLOOKUP(C272,ComboValue!$B$2:$C$11,2,FALSE) &amp; ",") &amp; IF(ISBLANK(D272),"",VLOOKUP(D272,ComboValue!$B$2:$C$11,2,FALSE) &amp; ",") &amp; IF(ISBLANK(E272),"",VLOOKUP(E272,ComboValue!$B$2:$C$11,2,FALSE) &amp; ",") &amp; IF(ISBLANK(F272),"",VLOOKUP(F272,ComboValue!$B$2:$C$11,2,FALSE) &amp; ",") &amp; IF(ISBLANK(G272),"",VLOOKUP(G272,ComboValue!$B$2:$C$11,2,FALSE) &amp; ",") &amp; IF(ISBLANK(H272),"",VLOOKUP(H272,ComboValue!$B$2:$C$11,2,FALSE) &amp; ",") &amp; IF(ISBLANK(I272),"",VLOOKUP(I272,ComboValue!$B$2:$C$11,2,FALSE) &amp; ",") &amp; IF(ISBLANK(J272),"",VLOOKUP(J272,ComboValue!$B$2:$C$11,2,FALSE) &amp; ",") &amp; IF(ISBLANK(K272),"",VLOOKUP(K272,ComboValue!$B$2:$C$11,2,FALSE) &amp; ",")</f>
        <v/>
      </c>
      <c r="AV272" s="136" t="str">
        <f t="shared" si="171"/>
        <v>Tous_Nl</v>
      </c>
      <c r="AW272" s="136" t="str">
        <f>IF(ISBLANK(L272),"",VLOOKUP(L272,ComboValue!$E$2:$G$15,3,FALSE))</f>
        <v/>
      </c>
      <c r="AX272" s="136" t="str">
        <f>IF(ISBLANK(M272),"",VLOOKUP(M272,ComboValue!$K$2:$L$5,2,FALSE))</f>
        <v/>
      </c>
      <c r="AY272" s="161" t="str">
        <f>IF(ISBLANK(Q272),"",VLOOKUP(Q272,ComboValue!$N$2:$O$68,2,FALSE) &amp; ",") &amp; IF(ISBLANK(R272),"",VLOOKUP(R272,ComboValue!$N$2:$O$68,2,FALSE) &amp; ",") &amp; IF(ISBLANK(S272),"",VLOOKUP(S272,ComboValue!$N$2:$O$68,2,FALSE) &amp; ",") &amp; IF(ISBLANK(T272),"",VLOOKUP(T272,ComboValue!$N$2:$O$68,2,FALSE) &amp; ",") &amp; IF(ISBLANK(U272),"",VLOOKUP(U272,ComboValue!$N$2:$O$68,2,FALSE) &amp; ",") &amp; IF(ISBLANK(V272),"",VLOOKUP(V272,ComboValue!$N$2:$O$68,2,FALSE) &amp; ",") &amp; IF(ISBLANK(W272),"",VLOOKUP(W272,ComboValue!$N$2:$O$68,2,FALSE) &amp; ",") &amp; IF(ISBLANK(X272),"",VLOOKUP(X272,ComboValue!$N$2:$O$68,2,FALSE) &amp; ",") &amp; IF(ISBLANK(Y272),"",VLOOKUP(Y272,ComboValue!$N$2:$O$68,2,FALSE) &amp; ",") &amp; IF(ISBLANK(Z272),"",VLOOKUP(Z272,ComboValue!$N$2:$O$68,2,FALSE) &amp; ",") &amp; IF(ISBLANK(AA272),"",VLOOKUP(AA272,ComboValue!$N$2:$O$68,2,FALSE) &amp; ",") &amp; IF(ISBLANK(AB272),"",VLOOKUP(AB272,ComboValue!$N$2:$O$68,2,FALSE) &amp; ",") &amp; IF(ISBLANK(AC272),"",VLOOKUP(AC272,ComboValue!$N$2:$O$68,2,FALSE) &amp; ",") &amp; IF(ISBLANK(AD272),"",VLOOKUP(AD272,ComboValue!$N$2:$O$68,2,FALSE) &amp; ",") &amp; IF(ISBLANK(AE272),"",VLOOKUP(AE272,ComboValue!$N$2:$O$68,2,FALSE) &amp; ",") &amp; IF(ISBLANK(AF272),"",VLOOKUP(AF272,ComboValue!$N$2:$O$68,2,FALSE) &amp; ",") &amp; IF(ISBLANK(AG272),"",VLOOKUP(AG272,ComboValue!$N$2:$O$68,2,FALSE) &amp; ",") &amp; IF(ISBLANK(AH272),"",VLOOKUP(AH272,ComboValue!$N$2:$O$68,2,FALSE) &amp; ",") &amp; IF(ISBLANK(AI272),"",VLOOKUP(AI272,ComboValue!$N$2:$O$68,2,FALSE) &amp; ",") &amp; IF(ISBLANK(AJ272),"",VLOOKUP(AJ272,ComboValue!$N$2:$O$68,2,FALSE) &amp; ",") &amp; IF(ISBLANK(AK272),"",VLOOKUP(AK272,ComboValue!$N$2:$O$68,2,FALSE) &amp; ",") &amp; IF(ISBLANK(AL272),"",VLOOKUP(AL272,ComboValue!$N$2:$O$68,2,FALSE) &amp; ",") &amp; IF(ISBLANK(AM272),"",VLOOKUP(AM272,ComboValue!$N$2:$O$68,2,FALSE) &amp; ",") &amp; IF(ISBLANK(AN272),"",VLOOKUP(AN272,ComboValue!$N$2:$O$68,2,FALSE) &amp; ",") &amp; IF(ISBLANK(AO272),"",VLOOKUP(AO272,ComboValue!$N$2:$O$68,2,FALSE) &amp; ",") &amp; IF(ISBLANK(AP272),"",VLOOKUP(AP272,ComboValue!$N$2:$O$68,2,FALSE) &amp; ",") &amp; IF(ISBLANK(AQ272),"",VLOOKUP(AQ272,ComboValue!$N$2:$O$68,2,FALSE) &amp; ",") &amp; IF(ISBLANK(AR272),"",VLOOKUP(AR272,ComboValue!$N$2:$O$68,2,FALSE) &amp; ",") &amp; IF(ISBLANK(AS272),"",VLOOKUP(AS272,ComboValue!$N$2:$O$68,2,FALSE) &amp; ",") &amp; IF(ISBLANK(AT272),"",VLOOKUP(AT272,ComboValue!$N$2:$O$68,2,FALSE) &amp; ",")</f>
        <v/>
      </c>
      <c r="AZ272" s="162" t="str">
        <f t="shared" si="172"/>
        <v/>
      </c>
      <c r="BA272" s="120"/>
      <c r="BB272" s="135" t="str">
        <f t="shared" si="173"/>
        <v/>
      </c>
      <c r="BC272" s="136" t="str">
        <f t="shared" si="174"/>
        <v/>
      </c>
      <c r="BD272" s="136" t="str">
        <f t="shared" si="175"/>
        <v/>
      </c>
      <c r="BE272" s="136" t="str">
        <f t="shared" si="176"/>
        <v/>
      </c>
      <c r="BF272" s="136" t="str">
        <f t="shared" si="177"/>
        <v/>
      </c>
      <c r="BG272" s="136" t="str">
        <f t="shared" si="178"/>
        <v/>
      </c>
      <c r="BH272" s="136" t="str">
        <f t="shared" si="179"/>
        <v/>
      </c>
      <c r="BI272" s="136" t="str">
        <f t="shared" si="180"/>
        <v/>
      </c>
      <c r="BJ272" s="136" t="str">
        <f t="shared" si="181"/>
        <v/>
      </c>
      <c r="BK272" s="136" t="str">
        <f t="shared" si="182"/>
        <v/>
      </c>
      <c r="BL272" s="136" t="str">
        <f t="shared" si="183"/>
        <v/>
      </c>
      <c r="BM272" s="136" t="str">
        <f t="shared" si="184"/>
        <v/>
      </c>
      <c r="BN272" s="136" t="str">
        <f t="shared" si="185"/>
        <v/>
      </c>
      <c r="BO272" s="136" t="str">
        <f t="shared" si="186"/>
        <v/>
      </c>
      <c r="BP272" s="136" t="str">
        <f t="shared" si="187"/>
        <v/>
      </c>
      <c r="BQ272" s="136" t="str">
        <f t="shared" si="188"/>
        <v/>
      </c>
      <c r="BR272" s="136" t="str">
        <f t="shared" si="189"/>
        <v/>
      </c>
      <c r="BS272" s="136" t="str">
        <f t="shared" si="190"/>
        <v/>
      </c>
      <c r="BT272" s="136" t="str">
        <f t="shared" si="191"/>
        <v/>
      </c>
      <c r="BU272" s="136" t="str">
        <f t="shared" si="192"/>
        <v/>
      </c>
      <c r="BV272" s="136" t="str">
        <f t="shared" si="193"/>
        <v/>
      </c>
      <c r="BW272" s="136" t="str">
        <f t="shared" si="194"/>
        <v/>
      </c>
      <c r="BX272" s="136" t="str">
        <f t="shared" si="195"/>
        <v/>
      </c>
      <c r="BY272" s="136" t="str">
        <f t="shared" si="196"/>
        <v/>
      </c>
      <c r="BZ272" s="136" t="str">
        <f t="shared" si="197"/>
        <v/>
      </c>
      <c r="CA272" s="137" t="str">
        <f t="shared" si="198"/>
        <v/>
      </c>
      <c r="CB272" s="135" t="str">
        <f t="shared" si="199"/>
        <v/>
      </c>
      <c r="CC272" s="136" t="str">
        <f t="shared" si="200"/>
        <v/>
      </c>
      <c r="CD272" s="136" t="str">
        <f t="shared" si="201"/>
        <v/>
      </c>
      <c r="CE272" s="136" t="str">
        <f t="shared" si="202"/>
        <v/>
      </c>
      <c r="CF272" s="136" t="str">
        <f t="shared" si="203"/>
        <v/>
      </c>
      <c r="CG272" s="136" t="str">
        <f t="shared" si="204"/>
        <v/>
      </c>
      <c r="CH272" s="136" t="str">
        <f t="shared" si="205"/>
        <v/>
      </c>
      <c r="CI272" s="136" t="str">
        <f t="shared" si="206"/>
        <v/>
      </c>
      <c r="CJ272" s="136" t="str">
        <f t="shared" si="207"/>
        <v/>
      </c>
      <c r="CK272" s="137" t="str">
        <f t="shared" si="208"/>
        <v/>
      </c>
      <c r="CL272" s="135" t="str">
        <f t="shared" si="209"/>
        <v/>
      </c>
      <c r="CM272" s="136" t="str">
        <f t="shared" si="210"/>
        <v/>
      </c>
      <c r="CN272" s="136" t="str">
        <f t="shared" si="211"/>
        <v/>
      </c>
      <c r="CO272" s="137" t="str">
        <f t="shared" si="212"/>
        <v/>
      </c>
      <c r="CP272" s="120"/>
      <c r="CQ272" s="120"/>
      <c r="CR272" s="120"/>
      <c r="CS272" s="120"/>
      <c r="CT272" s="120"/>
      <c r="CU272" s="120"/>
      <c r="CV272" s="120"/>
      <c r="CW272" s="120"/>
      <c r="CX272" s="120"/>
      <c r="CY272" s="120"/>
      <c r="CZ272" s="120"/>
      <c r="DA272" s="120"/>
      <c r="DB272" s="120"/>
    </row>
    <row r="273" spans="1:106" ht="17.399999999999999" thickTop="1" thickBot="1" x14ac:dyDescent="0.45">
      <c r="A273" s="7">
        <v>268</v>
      </c>
      <c r="B273" s="10"/>
      <c r="C273" s="11"/>
      <c r="D273" s="11"/>
      <c r="E273" s="11"/>
      <c r="F273" s="11"/>
      <c r="G273" s="11"/>
      <c r="H273" s="11"/>
      <c r="I273" s="11"/>
      <c r="J273" s="11"/>
      <c r="K273" s="11"/>
      <c r="L273" s="10"/>
      <c r="M273" s="10"/>
      <c r="N273" s="10"/>
      <c r="O273" s="209" t="str">
        <f xml:space="preserve"> IF(ISBLANK(L273),"",VLOOKUP(L273,ComboValue!$E$3:$I$15,5,FALSE))</f>
        <v/>
      </c>
      <c r="P273" s="10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35" t="str">
        <f xml:space="preserve"> IF(ISBLANK(C273),"",VLOOKUP(C273,ComboValue!$B$2:$C$11,2,FALSE) &amp; ",") &amp; IF(ISBLANK(D273),"",VLOOKUP(D273,ComboValue!$B$2:$C$11,2,FALSE) &amp; ",") &amp; IF(ISBLANK(E273),"",VLOOKUP(E273,ComboValue!$B$2:$C$11,2,FALSE) &amp; ",") &amp; IF(ISBLANK(F273),"",VLOOKUP(F273,ComboValue!$B$2:$C$11,2,FALSE) &amp; ",") &amp; IF(ISBLANK(G273),"",VLOOKUP(G273,ComboValue!$B$2:$C$11,2,FALSE) &amp; ",") &amp; IF(ISBLANK(H273),"",VLOOKUP(H273,ComboValue!$B$2:$C$11,2,FALSE) &amp; ",") &amp; IF(ISBLANK(I273),"",VLOOKUP(I273,ComboValue!$B$2:$C$11,2,FALSE) &amp; ",") &amp; IF(ISBLANK(J273),"",VLOOKUP(J273,ComboValue!$B$2:$C$11,2,FALSE) &amp; ",") &amp; IF(ISBLANK(K273),"",VLOOKUP(K273,ComboValue!$B$2:$C$11,2,FALSE) &amp; ",")</f>
        <v/>
      </c>
      <c r="AV273" s="136" t="str">
        <f t="shared" si="171"/>
        <v>Tous_Nl</v>
      </c>
      <c r="AW273" s="136" t="str">
        <f>IF(ISBLANK(L273),"",VLOOKUP(L273,ComboValue!$E$2:$G$15,3,FALSE))</f>
        <v/>
      </c>
      <c r="AX273" s="136" t="str">
        <f>IF(ISBLANK(M273),"",VLOOKUP(M273,ComboValue!$K$2:$L$5,2,FALSE))</f>
        <v/>
      </c>
      <c r="AY273" s="161" t="str">
        <f>IF(ISBLANK(Q273),"",VLOOKUP(Q273,ComboValue!$N$2:$O$68,2,FALSE) &amp; ",") &amp; IF(ISBLANK(R273),"",VLOOKUP(R273,ComboValue!$N$2:$O$68,2,FALSE) &amp; ",") &amp; IF(ISBLANK(S273),"",VLOOKUP(S273,ComboValue!$N$2:$O$68,2,FALSE) &amp; ",") &amp; IF(ISBLANK(T273),"",VLOOKUP(T273,ComboValue!$N$2:$O$68,2,FALSE) &amp; ",") &amp; IF(ISBLANK(U273),"",VLOOKUP(U273,ComboValue!$N$2:$O$68,2,FALSE) &amp; ",") &amp; IF(ISBLANK(V273),"",VLOOKUP(V273,ComboValue!$N$2:$O$68,2,FALSE) &amp; ",") &amp; IF(ISBLANK(W273),"",VLOOKUP(W273,ComboValue!$N$2:$O$68,2,FALSE) &amp; ",") &amp; IF(ISBLANK(X273),"",VLOOKUP(X273,ComboValue!$N$2:$O$68,2,FALSE) &amp; ",") &amp; IF(ISBLANK(Y273),"",VLOOKUP(Y273,ComboValue!$N$2:$O$68,2,FALSE) &amp; ",") &amp; IF(ISBLANK(Z273),"",VLOOKUP(Z273,ComboValue!$N$2:$O$68,2,FALSE) &amp; ",") &amp; IF(ISBLANK(AA273),"",VLOOKUP(AA273,ComboValue!$N$2:$O$68,2,FALSE) &amp; ",") &amp; IF(ISBLANK(AB273),"",VLOOKUP(AB273,ComboValue!$N$2:$O$68,2,FALSE) &amp; ",") &amp; IF(ISBLANK(AC273),"",VLOOKUP(AC273,ComboValue!$N$2:$O$68,2,FALSE) &amp; ",") &amp; IF(ISBLANK(AD273),"",VLOOKUP(AD273,ComboValue!$N$2:$O$68,2,FALSE) &amp; ",") &amp; IF(ISBLANK(AE273),"",VLOOKUP(AE273,ComboValue!$N$2:$O$68,2,FALSE) &amp; ",") &amp; IF(ISBLANK(AF273),"",VLOOKUP(AF273,ComboValue!$N$2:$O$68,2,FALSE) &amp; ",") &amp; IF(ISBLANK(AG273),"",VLOOKUP(AG273,ComboValue!$N$2:$O$68,2,FALSE) &amp; ",") &amp; IF(ISBLANK(AH273),"",VLOOKUP(AH273,ComboValue!$N$2:$O$68,2,FALSE) &amp; ",") &amp; IF(ISBLANK(AI273),"",VLOOKUP(AI273,ComboValue!$N$2:$O$68,2,FALSE) &amp; ",") &amp; IF(ISBLANK(AJ273),"",VLOOKUP(AJ273,ComboValue!$N$2:$O$68,2,FALSE) &amp; ",") &amp; IF(ISBLANK(AK273),"",VLOOKUP(AK273,ComboValue!$N$2:$O$68,2,FALSE) &amp; ",") &amp; IF(ISBLANK(AL273),"",VLOOKUP(AL273,ComboValue!$N$2:$O$68,2,FALSE) &amp; ",") &amp; IF(ISBLANK(AM273),"",VLOOKUP(AM273,ComboValue!$N$2:$O$68,2,FALSE) &amp; ",") &amp; IF(ISBLANK(AN273),"",VLOOKUP(AN273,ComboValue!$N$2:$O$68,2,FALSE) &amp; ",") &amp; IF(ISBLANK(AO273),"",VLOOKUP(AO273,ComboValue!$N$2:$O$68,2,FALSE) &amp; ",") &amp; IF(ISBLANK(AP273),"",VLOOKUP(AP273,ComboValue!$N$2:$O$68,2,FALSE) &amp; ",") &amp; IF(ISBLANK(AQ273),"",VLOOKUP(AQ273,ComboValue!$N$2:$O$68,2,FALSE) &amp; ",") &amp; IF(ISBLANK(AR273),"",VLOOKUP(AR273,ComboValue!$N$2:$O$68,2,FALSE) &amp; ",") &amp; IF(ISBLANK(AS273),"",VLOOKUP(AS273,ComboValue!$N$2:$O$68,2,FALSE) &amp; ",") &amp; IF(ISBLANK(AT273),"",VLOOKUP(AT273,ComboValue!$N$2:$O$68,2,FALSE) &amp; ",")</f>
        <v/>
      </c>
      <c r="AZ273" s="162" t="str">
        <f t="shared" si="172"/>
        <v/>
      </c>
      <c r="BA273" s="120"/>
      <c r="BB273" s="135" t="str">
        <f t="shared" si="173"/>
        <v/>
      </c>
      <c r="BC273" s="136" t="str">
        <f t="shared" si="174"/>
        <v/>
      </c>
      <c r="BD273" s="136" t="str">
        <f t="shared" si="175"/>
        <v/>
      </c>
      <c r="BE273" s="136" t="str">
        <f t="shared" si="176"/>
        <v/>
      </c>
      <c r="BF273" s="136" t="str">
        <f t="shared" si="177"/>
        <v/>
      </c>
      <c r="BG273" s="136" t="str">
        <f t="shared" si="178"/>
        <v/>
      </c>
      <c r="BH273" s="136" t="str">
        <f t="shared" si="179"/>
        <v/>
      </c>
      <c r="BI273" s="136" t="str">
        <f t="shared" si="180"/>
        <v/>
      </c>
      <c r="BJ273" s="136" t="str">
        <f t="shared" si="181"/>
        <v/>
      </c>
      <c r="BK273" s="136" t="str">
        <f t="shared" si="182"/>
        <v/>
      </c>
      <c r="BL273" s="136" t="str">
        <f t="shared" si="183"/>
        <v/>
      </c>
      <c r="BM273" s="136" t="str">
        <f t="shared" si="184"/>
        <v/>
      </c>
      <c r="BN273" s="136" t="str">
        <f t="shared" si="185"/>
        <v/>
      </c>
      <c r="BO273" s="136" t="str">
        <f t="shared" si="186"/>
        <v/>
      </c>
      <c r="BP273" s="136" t="str">
        <f t="shared" si="187"/>
        <v/>
      </c>
      <c r="BQ273" s="136" t="str">
        <f t="shared" si="188"/>
        <v/>
      </c>
      <c r="BR273" s="136" t="str">
        <f t="shared" si="189"/>
        <v/>
      </c>
      <c r="BS273" s="136" t="str">
        <f t="shared" si="190"/>
        <v/>
      </c>
      <c r="BT273" s="136" t="str">
        <f t="shared" si="191"/>
        <v/>
      </c>
      <c r="BU273" s="136" t="str">
        <f t="shared" si="192"/>
        <v/>
      </c>
      <c r="BV273" s="136" t="str">
        <f t="shared" si="193"/>
        <v/>
      </c>
      <c r="BW273" s="136" t="str">
        <f t="shared" si="194"/>
        <v/>
      </c>
      <c r="BX273" s="136" t="str">
        <f t="shared" si="195"/>
        <v/>
      </c>
      <c r="BY273" s="136" t="str">
        <f t="shared" si="196"/>
        <v/>
      </c>
      <c r="BZ273" s="136" t="str">
        <f t="shared" si="197"/>
        <v/>
      </c>
      <c r="CA273" s="137" t="str">
        <f t="shared" si="198"/>
        <v/>
      </c>
      <c r="CB273" s="135" t="str">
        <f t="shared" si="199"/>
        <v/>
      </c>
      <c r="CC273" s="136" t="str">
        <f t="shared" si="200"/>
        <v/>
      </c>
      <c r="CD273" s="136" t="str">
        <f t="shared" si="201"/>
        <v/>
      </c>
      <c r="CE273" s="136" t="str">
        <f t="shared" si="202"/>
        <v/>
      </c>
      <c r="CF273" s="136" t="str">
        <f t="shared" si="203"/>
        <v/>
      </c>
      <c r="CG273" s="136" t="str">
        <f t="shared" si="204"/>
        <v/>
      </c>
      <c r="CH273" s="136" t="str">
        <f t="shared" si="205"/>
        <v/>
      </c>
      <c r="CI273" s="136" t="str">
        <f t="shared" si="206"/>
        <v/>
      </c>
      <c r="CJ273" s="136" t="str">
        <f t="shared" si="207"/>
        <v/>
      </c>
      <c r="CK273" s="137" t="str">
        <f t="shared" si="208"/>
        <v/>
      </c>
      <c r="CL273" s="135" t="str">
        <f t="shared" si="209"/>
        <v/>
      </c>
      <c r="CM273" s="136" t="str">
        <f t="shared" si="210"/>
        <v/>
      </c>
      <c r="CN273" s="136" t="str">
        <f t="shared" si="211"/>
        <v/>
      </c>
      <c r="CO273" s="137" t="str">
        <f t="shared" si="212"/>
        <v/>
      </c>
      <c r="CP273" s="120"/>
      <c r="CQ273" s="120"/>
      <c r="CR273" s="120"/>
      <c r="CS273" s="120"/>
      <c r="CT273" s="120"/>
      <c r="CU273" s="120"/>
      <c r="CV273" s="120"/>
      <c r="CW273" s="120"/>
      <c r="CX273" s="120"/>
      <c r="CY273" s="120"/>
      <c r="CZ273" s="120"/>
      <c r="DA273" s="120"/>
      <c r="DB273" s="120"/>
    </row>
    <row r="274" spans="1:106" ht="17.399999999999999" thickTop="1" thickBot="1" x14ac:dyDescent="0.45">
      <c r="A274" s="7">
        <v>269</v>
      </c>
      <c r="B274" s="10"/>
      <c r="C274" s="11"/>
      <c r="D274" s="11"/>
      <c r="E274" s="11"/>
      <c r="F274" s="11"/>
      <c r="G274" s="11"/>
      <c r="H274" s="11"/>
      <c r="I274" s="11"/>
      <c r="J274" s="11"/>
      <c r="K274" s="11"/>
      <c r="L274" s="10"/>
      <c r="M274" s="10"/>
      <c r="N274" s="10"/>
      <c r="O274" s="209" t="str">
        <f xml:space="preserve"> IF(ISBLANK(L274),"",VLOOKUP(L274,ComboValue!$E$3:$I$15,5,FALSE))</f>
        <v/>
      </c>
      <c r="P274" s="10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35" t="str">
        <f xml:space="preserve"> IF(ISBLANK(C274),"",VLOOKUP(C274,ComboValue!$B$2:$C$11,2,FALSE) &amp; ",") &amp; IF(ISBLANK(D274),"",VLOOKUP(D274,ComboValue!$B$2:$C$11,2,FALSE) &amp; ",") &amp; IF(ISBLANK(E274),"",VLOOKUP(E274,ComboValue!$B$2:$C$11,2,FALSE) &amp; ",") &amp; IF(ISBLANK(F274),"",VLOOKUP(F274,ComboValue!$B$2:$C$11,2,FALSE) &amp; ",") &amp; IF(ISBLANK(G274),"",VLOOKUP(G274,ComboValue!$B$2:$C$11,2,FALSE) &amp; ",") &amp; IF(ISBLANK(H274),"",VLOOKUP(H274,ComboValue!$B$2:$C$11,2,FALSE) &amp; ",") &amp; IF(ISBLANK(I274),"",VLOOKUP(I274,ComboValue!$B$2:$C$11,2,FALSE) &amp; ",") &amp; IF(ISBLANK(J274),"",VLOOKUP(J274,ComboValue!$B$2:$C$11,2,FALSE) &amp; ",") &amp; IF(ISBLANK(K274),"",VLOOKUP(K274,ComboValue!$B$2:$C$11,2,FALSE) &amp; ",")</f>
        <v/>
      </c>
      <c r="AV274" s="136" t="str">
        <f t="shared" si="171"/>
        <v>Tous_Nl</v>
      </c>
      <c r="AW274" s="136" t="str">
        <f>IF(ISBLANK(L274),"",VLOOKUP(L274,ComboValue!$E$2:$G$15,3,FALSE))</f>
        <v/>
      </c>
      <c r="AX274" s="136" t="str">
        <f>IF(ISBLANK(M274),"",VLOOKUP(M274,ComboValue!$K$2:$L$5,2,FALSE))</f>
        <v/>
      </c>
      <c r="AY274" s="161" t="str">
        <f>IF(ISBLANK(Q274),"",VLOOKUP(Q274,ComboValue!$N$2:$O$68,2,FALSE) &amp; ",") &amp; IF(ISBLANK(R274),"",VLOOKUP(R274,ComboValue!$N$2:$O$68,2,FALSE) &amp; ",") &amp; IF(ISBLANK(S274),"",VLOOKUP(S274,ComboValue!$N$2:$O$68,2,FALSE) &amp; ",") &amp; IF(ISBLANK(T274),"",VLOOKUP(T274,ComboValue!$N$2:$O$68,2,FALSE) &amp; ",") &amp; IF(ISBLANK(U274),"",VLOOKUP(U274,ComboValue!$N$2:$O$68,2,FALSE) &amp; ",") &amp; IF(ISBLANK(V274),"",VLOOKUP(V274,ComboValue!$N$2:$O$68,2,FALSE) &amp; ",") &amp; IF(ISBLANK(W274),"",VLOOKUP(W274,ComboValue!$N$2:$O$68,2,FALSE) &amp; ",") &amp; IF(ISBLANK(X274),"",VLOOKUP(X274,ComboValue!$N$2:$O$68,2,FALSE) &amp; ",") &amp; IF(ISBLANK(Y274),"",VLOOKUP(Y274,ComboValue!$N$2:$O$68,2,FALSE) &amp; ",") &amp; IF(ISBLANK(Z274),"",VLOOKUP(Z274,ComboValue!$N$2:$O$68,2,FALSE) &amp; ",") &amp; IF(ISBLANK(AA274),"",VLOOKUP(AA274,ComboValue!$N$2:$O$68,2,FALSE) &amp; ",") &amp; IF(ISBLANK(AB274),"",VLOOKUP(AB274,ComboValue!$N$2:$O$68,2,FALSE) &amp; ",") &amp; IF(ISBLANK(AC274),"",VLOOKUP(AC274,ComboValue!$N$2:$O$68,2,FALSE) &amp; ",") &amp; IF(ISBLANK(AD274),"",VLOOKUP(AD274,ComboValue!$N$2:$O$68,2,FALSE) &amp; ",") &amp; IF(ISBLANK(AE274),"",VLOOKUP(AE274,ComboValue!$N$2:$O$68,2,FALSE) &amp; ",") &amp; IF(ISBLANK(AF274),"",VLOOKUP(AF274,ComboValue!$N$2:$O$68,2,FALSE) &amp; ",") &amp; IF(ISBLANK(AG274),"",VLOOKUP(AG274,ComboValue!$N$2:$O$68,2,FALSE) &amp; ",") &amp; IF(ISBLANK(AH274),"",VLOOKUP(AH274,ComboValue!$N$2:$O$68,2,FALSE) &amp; ",") &amp; IF(ISBLANK(AI274),"",VLOOKUP(AI274,ComboValue!$N$2:$O$68,2,FALSE) &amp; ",") &amp; IF(ISBLANK(AJ274),"",VLOOKUP(AJ274,ComboValue!$N$2:$O$68,2,FALSE) &amp; ",") &amp; IF(ISBLANK(AK274),"",VLOOKUP(AK274,ComboValue!$N$2:$O$68,2,FALSE) &amp; ",") &amp; IF(ISBLANK(AL274),"",VLOOKUP(AL274,ComboValue!$N$2:$O$68,2,FALSE) &amp; ",") &amp; IF(ISBLANK(AM274),"",VLOOKUP(AM274,ComboValue!$N$2:$O$68,2,FALSE) &amp; ",") &amp; IF(ISBLANK(AN274),"",VLOOKUP(AN274,ComboValue!$N$2:$O$68,2,FALSE) &amp; ",") &amp; IF(ISBLANK(AO274),"",VLOOKUP(AO274,ComboValue!$N$2:$O$68,2,FALSE) &amp; ",") &amp; IF(ISBLANK(AP274),"",VLOOKUP(AP274,ComboValue!$N$2:$O$68,2,FALSE) &amp; ",") &amp; IF(ISBLANK(AQ274),"",VLOOKUP(AQ274,ComboValue!$N$2:$O$68,2,FALSE) &amp; ",") &amp; IF(ISBLANK(AR274),"",VLOOKUP(AR274,ComboValue!$N$2:$O$68,2,FALSE) &amp; ",") &amp; IF(ISBLANK(AS274),"",VLOOKUP(AS274,ComboValue!$N$2:$O$68,2,FALSE) &amp; ",") &amp; IF(ISBLANK(AT274),"",VLOOKUP(AT274,ComboValue!$N$2:$O$68,2,FALSE) &amp; ",")</f>
        <v/>
      </c>
      <c r="AZ274" s="162" t="str">
        <f t="shared" si="172"/>
        <v/>
      </c>
      <c r="BA274" s="120"/>
      <c r="BB274" s="135" t="str">
        <f t="shared" si="173"/>
        <v/>
      </c>
      <c r="BC274" s="136" t="str">
        <f t="shared" si="174"/>
        <v/>
      </c>
      <c r="BD274" s="136" t="str">
        <f t="shared" si="175"/>
        <v/>
      </c>
      <c r="BE274" s="136" t="str">
        <f t="shared" si="176"/>
        <v/>
      </c>
      <c r="BF274" s="136" t="str">
        <f t="shared" si="177"/>
        <v/>
      </c>
      <c r="BG274" s="136" t="str">
        <f t="shared" si="178"/>
        <v/>
      </c>
      <c r="BH274" s="136" t="str">
        <f t="shared" si="179"/>
        <v/>
      </c>
      <c r="BI274" s="136" t="str">
        <f t="shared" si="180"/>
        <v/>
      </c>
      <c r="BJ274" s="136" t="str">
        <f t="shared" si="181"/>
        <v/>
      </c>
      <c r="BK274" s="136" t="str">
        <f t="shared" si="182"/>
        <v/>
      </c>
      <c r="BL274" s="136" t="str">
        <f t="shared" si="183"/>
        <v/>
      </c>
      <c r="BM274" s="136" t="str">
        <f t="shared" si="184"/>
        <v/>
      </c>
      <c r="BN274" s="136" t="str">
        <f t="shared" si="185"/>
        <v/>
      </c>
      <c r="BO274" s="136" t="str">
        <f t="shared" si="186"/>
        <v/>
      </c>
      <c r="BP274" s="136" t="str">
        <f t="shared" si="187"/>
        <v/>
      </c>
      <c r="BQ274" s="136" t="str">
        <f t="shared" si="188"/>
        <v/>
      </c>
      <c r="BR274" s="136" t="str">
        <f t="shared" si="189"/>
        <v/>
      </c>
      <c r="BS274" s="136" t="str">
        <f t="shared" si="190"/>
        <v/>
      </c>
      <c r="BT274" s="136" t="str">
        <f t="shared" si="191"/>
        <v/>
      </c>
      <c r="BU274" s="136" t="str">
        <f t="shared" si="192"/>
        <v/>
      </c>
      <c r="BV274" s="136" t="str">
        <f t="shared" si="193"/>
        <v/>
      </c>
      <c r="BW274" s="136" t="str">
        <f t="shared" si="194"/>
        <v/>
      </c>
      <c r="BX274" s="136" t="str">
        <f t="shared" si="195"/>
        <v/>
      </c>
      <c r="BY274" s="136" t="str">
        <f t="shared" si="196"/>
        <v/>
      </c>
      <c r="BZ274" s="136" t="str">
        <f t="shared" si="197"/>
        <v/>
      </c>
      <c r="CA274" s="137" t="str">
        <f t="shared" si="198"/>
        <v/>
      </c>
      <c r="CB274" s="135" t="str">
        <f t="shared" si="199"/>
        <v/>
      </c>
      <c r="CC274" s="136" t="str">
        <f t="shared" si="200"/>
        <v/>
      </c>
      <c r="CD274" s="136" t="str">
        <f t="shared" si="201"/>
        <v/>
      </c>
      <c r="CE274" s="136" t="str">
        <f t="shared" si="202"/>
        <v/>
      </c>
      <c r="CF274" s="136" t="str">
        <f t="shared" si="203"/>
        <v/>
      </c>
      <c r="CG274" s="136" t="str">
        <f t="shared" si="204"/>
        <v/>
      </c>
      <c r="CH274" s="136" t="str">
        <f t="shared" si="205"/>
        <v/>
      </c>
      <c r="CI274" s="136" t="str">
        <f t="shared" si="206"/>
        <v/>
      </c>
      <c r="CJ274" s="136" t="str">
        <f t="shared" si="207"/>
        <v/>
      </c>
      <c r="CK274" s="137" t="str">
        <f t="shared" si="208"/>
        <v/>
      </c>
      <c r="CL274" s="135" t="str">
        <f t="shared" si="209"/>
        <v/>
      </c>
      <c r="CM274" s="136" t="str">
        <f t="shared" si="210"/>
        <v/>
      </c>
      <c r="CN274" s="136" t="str">
        <f t="shared" si="211"/>
        <v/>
      </c>
      <c r="CO274" s="137" t="str">
        <f t="shared" si="212"/>
        <v/>
      </c>
      <c r="CP274" s="120"/>
      <c r="CQ274" s="120"/>
      <c r="CR274" s="120"/>
      <c r="CS274" s="120"/>
      <c r="CT274" s="120"/>
      <c r="CU274" s="120"/>
      <c r="CV274" s="120"/>
      <c r="CW274" s="120"/>
      <c r="CX274" s="120"/>
      <c r="CY274" s="120"/>
      <c r="CZ274" s="120"/>
      <c r="DA274" s="120"/>
      <c r="DB274" s="120"/>
    </row>
    <row r="275" spans="1:106" ht="17.399999999999999" thickTop="1" thickBot="1" x14ac:dyDescent="0.45">
      <c r="A275" s="7">
        <v>270</v>
      </c>
      <c r="B275" s="10"/>
      <c r="C275" s="11"/>
      <c r="D275" s="11"/>
      <c r="E275" s="11"/>
      <c r="F275" s="11"/>
      <c r="G275" s="11"/>
      <c r="H275" s="11"/>
      <c r="I275" s="11"/>
      <c r="J275" s="11"/>
      <c r="K275" s="11"/>
      <c r="L275" s="10"/>
      <c r="M275" s="10"/>
      <c r="N275" s="10"/>
      <c r="O275" s="209" t="str">
        <f xml:space="preserve"> IF(ISBLANK(L275),"",VLOOKUP(L275,ComboValue!$E$3:$I$15,5,FALSE))</f>
        <v/>
      </c>
      <c r="P275" s="10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35" t="str">
        <f xml:space="preserve"> IF(ISBLANK(C275),"",VLOOKUP(C275,ComboValue!$B$2:$C$11,2,FALSE) &amp; ",") &amp; IF(ISBLANK(D275),"",VLOOKUP(D275,ComboValue!$B$2:$C$11,2,FALSE) &amp; ",") &amp; IF(ISBLANK(E275),"",VLOOKUP(E275,ComboValue!$B$2:$C$11,2,FALSE) &amp; ",") &amp; IF(ISBLANK(F275),"",VLOOKUP(F275,ComboValue!$B$2:$C$11,2,FALSE) &amp; ",") &amp; IF(ISBLANK(G275),"",VLOOKUP(G275,ComboValue!$B$2:$C$11,2,FALSE) &amp; ",") &amp; IF(ISBLANK(H275),"",VLOOKUP(H275,ComboValue!$B$2:$C$11,2,FALSE) &amp; ",") &amp; IF(ISBLANK(I275),"",VLOOKUP(I275,ComboValue!$B$2:$C$11,2,FALSE) &amp; ",") &amp; IF(ISBLANK(J275),"",VLOOKUP(J275,ComboValue!$B$2:$C$11,2,FALSE) &amp; ",") &amp; IF(ISBLANK(K275),"",VLOOKUP(K275,ComboValue!$B$2:$C$11,2,FALSE) &amp; ",")</f>
        <v/>
      </c>
      <c r="AV275" s="136" t="str">
        <f t="shared" si="171"/>
        <v>Tous_Nl</v>
      </c>
      <c r="AW275" s="136" t="str">
        <f>IF(ISBLANK(L275),"",VLOOKUP(L275,ComboValue!$E$2:$G$15,3,FALSE))</f>
        <v/>
      </c>
      <c r="AX275" s="136" t="str">
        <f>IF(ISBLANK(M275),"",VLOOKUP(M275,ComboValue!$K$2:$L$5,2,FALSE))</f>
        <v/>
      </c>
      <c r="AY275" s="161" t="str">
        <f>IF(ISBLANK(Q275),"",VLOOKUP(Q275,ComboValue!$N$2:$O$68,2,FALSE) &amp; ",") &amp; IF(ISBLANK(R275),"",VLOOKUP(R275,ComboValue!$N$2:$O$68,2,FALSE) &amp; ",") &amp; IF(ISBLANK(S275),"",VLOOKUP(S275,ComboValue!$N$2:$O$68,2,FALSE) &amp; ",") &amp; IF(ISBLANK(T275),"",VLOOKUP(T275,ComboValue!$N$2:$O$68,2,FALSE) &amp; ",") &amp; IF(ISBLANK(U275),"",VLOOKUP(U275,ComboValue!$N$2:$O$68,2,FALSE) &amp; ",") &amp; IF(ISBLANK(V275),"",VLOOKUP(V275,ComboValue!$N$2:$O$68,2,FALSE) &amp; ",") &amp; IF(ISBLANK(W275),"",VLOOKUP(W275,ComboValue!$N$2:$O$68,2,FALSE) &amp; ",") &amp; IF(ISBLANK(X275),"",VLOOKUP(X275,ComboValue!$N$2:$O$68,2,FALSE) &amp; ",") &amp; IF(ISBLANK(Y275),"",VLOOKUP(Y275,ComboValue!$N$2:$O$68,2,FALSE) &amp; ",") &amp; IF(ISBLANK(Z275),"",VLOOKUP(Z275,ComboValue!$N$2:$O$68,2,FALSE) &amp; ",") &amp; IF(ISBLANK(AA275),"",VLOOKUP(AA275,ComboValue!$N$2:$O$68,2,FALSE) &amp; ",") &amp; IF(ISBLANK(AB275),"",VLOOKUP(AB275,ComboValue!$N$2:$O$68,2,FALSE) &amp; ",") &amp; IF(ISBLANK(AC275),"",VLOOKUP(AC275,ComboValue!$N$2:$O$68,2,FALSE) &amp; ",") &amp; IF(ISBLANK(AD275),"",VLOOKUP(AD275,ComboValue!$N$2:$O$68,2,FALSE) &amp; ",") &amp; IF(ISBLANK(AE275),"",VLOOKUP(AE275,ComboValue!$N$2:$O$68,2,FALSE) &amp; ",") &amp; IF(ISBLANK(AF275),"",VLOOKUP(AF275,ComboValue!$N$2:$O$68,2,FALSE) &amp; ",") &amp; IF(ISBLANK(AG275),"",VLOOKUP(AG275,ComboValue!$N$2:$O$68,2,FALSE) &amp; ",") &amp; IF(ISBLANK(AH275),"",VLOOKUP(AH275,ComboValue!$N$2:$O$68,2,FALSE) &amp; ",") &amp; IF(ISBLANK(AI275),"",VLOOKUP(AI275,ComboValue!$N$2:$O$68,2,FALSE) &amp; ",") &amp; IF(ISBLANK(AJ275),"",VLOOKUP(AJ275,ComboValue!$N$2:$O$68,2,FALSE) &amp; ",") &amp; IF(ISBLANK(AK275),"",VLOOKUP(AK275,ComboValue!$N$2:$O$68,2,FALSE) &amp; ",") &amp; IF(ISBLANK(AL275),"",VLOOKUP(AL275,ComboValue!$N$2:$O$68,2,FALSE) &amp; ",") &amp; IF(ISBLANK(AM275),"",VLOOKUP(AM275,ComboValue!$N$2:$O$68,2,FALSE) &amp; ",") &amp; IF(ISBLANK(AN275),"",VLOOKUP(AN275,ComboValue!$N$2:$O$68,2,FALSE) &amp; ",") &amp; IF(ISBLANK(AO275),"",VLOOKUP(AO275,ComboValue!$N$2:$O$68,2,FALSE) &amp; ",") &amp; IF(ISBLANK(AP275),"",VLOOKUP(AP275,ComboValue!$N$2:$O$68,2,FALSE) &amp; ",") &amp; IF(ISBLANK(AQ275),"",VLOOKUP(AQ275,ComboValue!$N$2:$O$68,2,FALSE) &amp; ",") &amp; IF(ISBLANK(AR275),"",VLOOKUP(AR275,ComboValue!$N$2:$O$68,2,FALSE) &amp; ",") &amp; IF(ISBLANK(AS275),"",VLOOKUP(AS275,ComboValue!$N$2:$O$68,2,FALSE) &amp; ",") &amp; IF(ISBLANK(AT275),"",VLOOKUP(AT275,ComboValue!$N$2:$O$68,2,FALSE) &amp; ",")</f>
        <v/>
      </c>
      <c r="AZ275" s="162" t="str">
        <f t="shared" si="172"/>
        <v/>
      </c>
      <c r="BA275" s="120"/>
      <c r="BB275" s="135" t="str">
        <f t="shared" si="173"/>
        <v/>
      </c>
      <c r="BC275" s="136" t="str">
        <f t="shared" si="174"/>
        <v/>
      </c>
      <c r="BD275" s="136" t="str">
        <f t="shared" si="175"/>
        <v/>
      </c>
      <c r="BE275" s="136" t="str">
        <f t="shared" si="176"/>
        <v/>
      </c>
      <c r="BF275" s="136" t="str">
        <f t="shared" si="177"/>
        <v/>
      </c>
      <c r="BG275" s="136" t="str">
        <f t="shared" si="178"/>
        <v/>
      </c>
      <c r="BH275" s="136" t="str">
        <f t="shared" si="179"/>
        <v/>
      </c>
      <c r="BI275" s="136" t="str">
        <f t="shared" si="180"/>
        <v/>
      </c>
      <c r="BJ275" s="136" t="str">
        <f t="shared" si="181"/>
        <v/>
      </c>
      <c r="BK275" s="136" t="str">
        <f t="shared" si="182"/>
        <v/>
      </c>
      <c r="BL275" s="136" t="str">
        <f t="shared" si="183"/>
        <v/>
      </c>
      <c r="BM275" s="136" t="str">
        <f t="shared" si="184"/>
        <v/>
      </c>
      <c r="BN275" s="136" t="str">
        <f t="shared" si="185"/>
        <v/>
      </c>
      <c r="BO275" s="136" t="str">
        <f t="shared" si="186"/>
        <v/>
      </c>
      <c r="BP275" s="136" t="str">
        <f t="shared" si="187"/>
        <v/>
      </c>
      <c r="BQ275" s="136" t="str">
        <f t="shared" si="188"/>
        <v/>
      </c>
      <c r="BR275" s="136" t="str">
        <f t="shared" si="189"/>
        <v/>
      </c>
      <c r="BS275" s="136" t="str">
        <f t="shared" si="190"/>
        <v/>
      </c>
      <c r="BT275" s="136" t="str">
        <f t="shared" si="191"/>
        <v/>
      </c>
      <c r="BU275" s="136" t="str">
        <f t="shared" si="192"/>
        <v/>
      </c>
      <c r="BV275" s="136" t="str">
        <f t="shared" si="193"/>
        <v/>
      </c>
      <c r="BW275" s="136" t="str">
        <f t="shared" si="194"/>
        <v/>
      </c>
      <c r="BX275" s="136" t="str">
        <f t="shared" si="195"/>
        <v/>
      </c>
      <c r="BY275" s="136" t="str">
        <f t="shared" si="196"/>
        <v/>
      </c>
      <c r="BZ275" s="136" t="str">
        <f t="shared" si="197"/>
        <v/>
      </c>
      <c r="CA275" s="137" t="str">
        <f t="shared" si="198"/>
        <v/>
      </c>
      <c r="CB275" s="135" t="str">
        <f t="shared" si="199"/>
        <v/>
      </c>
      <c r="CC275" s="136" t="str">
        <f t="shared" si="200"/>
        <v/>
      </c>
      <c r="CD275" s="136" t="str">
        <f t="shared" si="201"/>
        <v/>
      </c>
      <c r="CE275" s="136" t="str">
        <f t="shared" si="202"/>
        <v/>
      </c>
      <c r="CF275" s="136" t="str">
        <f t="shared" si="203"/>
        <v/>
      </c>
      <c r="CG275" s="136" t="str">
        <f t="shared" si="204"/>
        <v/>
      </c>
      <c r="CH275" s="136" t="str">
        <f t="shared" si="205"/>
        <v/>
      </c>
      <c r="CI275" s="136" t="str">
        <f t="shared" si="206"/>
        <v/>
      </c>
      <c r="CJ275" s="136" t="str">
        <f t="shared" si="207"/>
        <v/>
      </c>
      <c r="CK275" s="137" t="str">
        <f t="shared" si="208"/>
        <v/>
      </c>
      <c r="CL275" s="135" t="str">
        <f t="shared" si="209"/>
        <v/>
      </c>
      <c r="CM275" s="136" t="str">
        <f t="shared" si="210"/>
        <v/>
      </c>
      <c r="CN275" s="136" t="str">
        <f t="shared" si="211"/>
        <v/>
      </c>
      <c r="CO275" s="137" t="str">
        <f t="shared" si="212"/>
        <v/>
      </c>
      <c r="CP275" s="120"/>
      <c r="CQ275" s="120"/>
      <c r="CR275" s="120"/>
      <c r="CS275" s="120"/>
      <c r="CT275" s="120"/>
      <c r="CU275" s="120"/>
      <c r="CV275" s="120"/>
      <c r="CW275" s="120"/>
      <c r="CX275" s="120"/>
      <c r="CY275" s="120"/>
      <c r="CZ275" s="120"/>
      <c r="DA275" s="120"/>
      <c r="DB275" s="120"/>
    </row>
    <row r="276" spans="1:106" ht="17.399999999999999" thickTop="1" thickBot="1" x14ac:dyDescent="0.45">
      <c r="A276" s="7">
        <v>271</v>
      </c>
      <c r="B276" s="10"/>
      <c r="C276" s="11"/>
      <c r="D276" s="11"/>
      <c r="E276" s="11"/>
      <c r="F276" s="11"/>
      <c r="G276" s="11"/>
      <c r="H276" s="11"/>
      <c r="I276" s="11"/>
      <c r="J276" s="11"/>
      <c r="K276" s="11"/>
      <c r="L276" s="10"/>
      <c r="M276" s="10"/>
      <c r="N276" s="10"/>
      <c r="O276" s="209" t="str">
        <f xml:space="preserve"> IF(ISBLANK(L276),"",VLOOKUP(L276,ComboValue!$E$3:$I$15,5,FALSE))</f>
        <v/>
      </c>
      <c r="P276" s="10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35" t="str">
        <f xml:space="preserve"> IF(ISBLANK(C276),"",VLOOKUP(C276,ComboValue!$B$2:$C$11,2,FALSE) &amp; ",") &amp; IF(ISBLANK(D276),"",VLOOKUP(D276,ComboValue!$B$2:$C$11,2,FALSE) &amp; ",") &amp; IF(ISBLANK(E276),"",VLOOKUP(E276,ComboValue!$B$2:$C$11,2,FALSE) &amp; ",") &amp; IF(ISBLANK(F276),"",VLOOKUP(F276,ComboValue!$B$2:$C$11,2,FALSE) &amp; ",") &amp; IF(ISBLANK(G276),"",VLOOKUP(G276,ComboValue!$B$2:$C$11,2,FALSE) &amp; ",") &amp; IF(ISBLANK(H276),"",VLOOKUP(H276,ComboValue!$B$2:$C$11,2,FALSE) &amp; ",") &amp; IF(ISBLANK(I276),"",VLOOKUP(I276,ComboValue!$B$2:$C$11,2,FALSE) &amp; ",") &amp; IF(ISBLANK(J276),"",VLOOKUP(J276,ComboValue!$B$2:$C$11,2,FALSE) &amp; ",") &amp; IF(ISBLANK(K276),"",VLOOKUP(K276,ComboValue!$B$2:$C$11,2,FALSE) &amp; ",")</f>
        <v/>
      </c>
      <c r="AV276" s="136" t="str">
        <f t="shared" si="171"/>
        <v>Tous_Nl</v>
      </c>
      <c r="AW276" s="136" t="str">
        <f>IF(ISBLANK(L276),"",VLOOKUP(L276,ComboValue!$E$2:$G$15,3,FALSE))</f>
        <v/>
      </c>
      <c r="AX276" s="136" t="str">
        <f>IF(ISBLANK(M276),"",VLOOKUP(M276,ComboValue!$K$2:$L$5,2,FALSE))</f>
        <v/>
      </c>
      <c r="AY276" s="161" t="str">
        <f>IF(ISBLANK(Q276),"",VLOOKUP(Q276,ComboValue!$N$2:$O$68,2,FALSE) &amp; ",") &amp; IF(ISBLANK(R276),"",VLOOKUP(R276,ComboValue!$N$2:$O$68,2,FALSE) &amp; ",") &amp; IF(ISBLANK(S276),"",VLOOKUP(S276,ComboValue!$N$2:$O$68,2,FALSE) &amp; ",") &amp; IF(ISBLANK(T276),"",VLOOKUP(T276,ComboValue!$N$2:$O$68,2,FALSE) &amp; ",") &amp; IF(ISBLANK(U276),"",VLOOKUP(U276,ComboValue!$N$2:$O$68,2,FALSE) &amp; ",") &amp; IF(ISBLANK(V276),"",VLOOKUP(V276,ComboValue!$N$2:$O$68,2,FALSE) &amp; ",") &amp; IF(ISBLANK(W276),"",VLOOKUP(W276,ComboValue!$N$2:$O$68,2,FALSE) &amp; ",") &amp; IF(ISBLANK(X276),"",VLOOKUP(X276,ComboValue!$N$2:$O$68,2,FALSE) &amp; ",") &amp; IF(ISBLANK(Y276),"",VLOOKUP(Y276,ComboValue!$N$2:$O$68,2,FALSE) &amp; ",") &amp; IF(ISBLANK(Z276),"",VLOOKUP(Z276,ComboValue!$N$2:$O$68,2,FALSE) &amp; ",") &amp; IF(ISBLANK(AA276),"",VLOOKUP(AA276,ComboValue!$N$2:$O$68,2,FALSE) &amp; ",") &amp; IF(ISBLANK(AB276),"",VLOOKUP(AB276,ComboValue!$N$2:$O$68,2,FALSE) &amp; ",") &amp; IF(ISBLANK(AC276),"",VLOOKUP(AC276,ComboValue!$N$2:$O$68,2,FALSE) &amp; ",") &amp; IF(ISBLANK(AD276),"",VLOOKUP(AD276,ComboValue!$N$2:$O$68,2,FALSE) &amp; ",") &amp; IF(ISBLANK(AE276),"",VLOOKUP(AE276,ComboValue!$N$2:$O$68,2,FALSE) &amp; ",") &amp; IF(ISBLANK(AF276),"",VLOOKUP(AF276,ComboValue!$N$2:$O$68,2,FALSE) &amp; ",") &amp; IF(ISBLANK(AG276),"",VLOOKUP(AG276,ComboValue!$N$2:$O$68,2,FALSE) &amp; ",") &amp; IF(ISBLANK(AH276),"",VLOOKUP(AH276,ComboValue!$N$2:$O$68,2,FALSE) &amp; ",") &amp; IF(ISBLANK(AI276),"",VLOOKUP(AI276,ComboValue!$N$2:$O$68,2,FALSE) &amp; ",") &amp; IF(ISBLANK(AJ276),"",VLOOKUP(AJ276,ComboValue!$N$2:$O$68,2,FALSE) &amp; ",") &amp; IF(ISBLANK(AK276),"",VLOOKUP(AK276,ComboValue!$N$2:$O$68,2,FALSE) &amp; ",") &amp; IF(ISBLANK(AL276),"",VLOOKUP(AL276,ComboValue!$N$2:$O$68,2,FALSE) &amp; ",") &amp; IF(ISBLANK(AM276),"",VLOOKUP(AM276,ComboValue!$N$2:$O$68,2,FALSE) &amp; ",") &amp; IF(ISBLANK(AN276),"",VLOOKUP(AN276,ComboValue!$N$2:$O$68,2,FALSE) &amp; ",") &amp; IF(ISBLANK(AO276),"",VLOOKUP(AO276,ComboValue!$N$2:$O$68,2,FALSE) &amp; ",") &amp; IF(ISBLANK(AP276),"",VLOOKUP(AP276,ComboValue!$N$2:$O$68,2,FALSE) &amp; ",") &amp; IF(ISBLANK(AQ276),"",VLOOKUP(AQ276,ComboValue!$N$2:$O$68,2,FALSE) &amp; ",") &amp; IF(ISBLANK(AR276),"",VLOOKUP(AR276,ComboValue!$N$2:$O$68,2,FALSE) &amp; ",") &amp; IF(ISBLANK(AS276),"",VLOOKUP(AS276,ComboValue!$N$2:$O$68,2,FALSE) &amp; ",") &amp; IF(ISBLANK(AT276),"",VLOOKUP(AT276,ComboValue!$N$2:$O$68,2,FALSE) &amp; ",")</f>
        <v/>
      </c>
      <c r="AZ276" s="162" t="str">
        <f t="shared" si="172"/>
        <v/>
      </c>
      <c r="BA276" s="120"/>
      <c r="BB276" s="135" t="str">
        <f t="shared" si="173"/>
        <v/>
      </c>
      <c r="BC276" s="136" t="str">
        <f t="shared" si="174"/>
        <v/>
      </c>
      <c r="BD276" s="136" t="str">
        <f t="shared" si="175"/>
        <v/>
      </c>
      <c r="BE276" s="136" t="str">
        <f t="shared" si="176"/>
        <v/>
      </c>
      <c r="BF276" s="136" t="str">
        <f t="shared" si="177"/>
        <v/>
      </c>
      <c r="BG276" s="136" t="str">
        <f t="shared" si="178"/>
        <v/>
      </c>
      <c r="BH276" s="136" t="str">
        <f t="shared" si="179"/>
        <v/>
      </c>
      <c r="BI276" s="136" t="str">
        <f t="shared" si="180"/>
        <v/>
      </c>
      <c r="BJ276" s="136" t="str">
        <f t="shared" si="181"/>
        <v/>
      </c>
      <c r="BK276" s="136" t="str">
        <f t="shared" si="182"/>
        <v/>
      </c>
      <c r="BL276" s="136" t="str">
        <f t="shared" si="183"/>
        <v/>
      </c>
      <c r="BM276" s="136" t="str">
        <f t="shared" si="184"/>
        <v/>
      </c>
      <c r="BN276" s="136" t="str">
        <f t="shared" si="185"/>
        <v/>
      </c>
      <c r="BO276" s="136" t="str">
        <f t="shared" si="186"/>
        <v/>
      </c>
      <c r="BP276" s="136" t="str">
        <f t="shared" si="187"/>
        <v/>
      </c>
      <c r="BQ276" s="136" t="str">
        <f t="shared" si="188"/>
        <v/>
      </c>
      <c r="BR276" s="136" t="str">
        <f t="shared" si="189"/>
        <v/>
      </c>
      <c r="BS276" s="136" t="str">
        <f t="shared" si="190"/>
        <v/>
      </c>
      <c r="BT276" s="136" t="str">
        <f t="shared" si="191"/>
        <v/>
      </c>
      <c r="BU276" s="136" t="str">
        <f t="shared" si="192"/>
        <v/>
      </c>
      <c r="BV276" s="136" t="str">
        <f t="shared" si="193"/>
        <v/>
      </c>
      <c r="BW276" s="136" t="str">
        <f t="shared" si="194"/>
        <v/>
      </c>
      <c r="BX276" s="136" t="str">
        <f t="shared" si="195"/>
        <v/>
      </c>
      <c r="BY276" s="136" t="str">
        <f t="shared" si="196"/>
        <v/>
      </c>
      <c r="BZ276" s="136" t="str">
        <f t="shared" si="197"/>
        <v/>
      </c>
      <c r="CA276" s="137" t="str">
        <f t="shared" si="198"/>
        <v/>
      </c>
      <c r="CB276" s="135" t="str">
        <f t="shared" si="199"/>
        <v/>
      </c>
      <c r="CC276" s="136" t="str">
        <f t="shared" si="200"/>
        <v/>
      </c>
      <c r="CD276" s="136" t="str">
        <f t="shared" si="201"/>
        <v/>
      </c>
      <c r="CE276" s="136" t="str">
        <f t="shared" si="202"/>
        <v/>
      </c>
      <c r="CF276" s="136" t="str">
        <f t="shared" si="203"/>
        <v/>
      </c>
      <c r="CG276" s="136" t="str">
        <f t="shared" si="204"/>
        <v/>
      </c>
      <c r="CH276" s="136" t="str">
        <f t="shared" si="205"/>
        <v/>
      </c>
      <c r="CI276" s="136" t="str">
        <f t="shared" si="206"/>
        <v/>
      </c>
      <c r="CJ276" s="136" t="str">
        <f t="shared" si="207"/>
        <v/>
      </c>
      <c r="CK276" s="137" t="str">
        <f t="shared" si="208"/>
        <v/>
      </c>
      <c r="CL276" s="135" t="str">
        <f t="shared" si="209"/>
        <v/>
      </c>
      <c r="CM276" s="136" t="str">
        <f t="shared" si="210"/>
        <v/>
      </c>
      <c r="CN276" s="136" t="str">
        <f t="shared" si="211"/>
        <v/>
      </c>
      <c r="CO276" s="137" t="str">
        <f t="shared" si="212"/>
        <v/>
      </c>
      <c r="CP276" s="120"/>
      <c r="CQ276" s="120"/>
      <c r="CR276" s="120"/>
      <c r="CS276" s="120"/>
      <c r="CT276" s="120"/>
      <c r="CU276" s="120"/>
      <c r="CV276" s="120"/>
      <c r="CW276" s="120"/>
      <c r="CX276" s="120"/>
      <c r="CY276" s="120"/>
      <c r="CZ276" s="120"/>
      <c r="DA276" s="120"/>
      <c r="DB276" s="120"/>
    </row>
    <row r="277" spans="1:106" ht="17.399999999999999" thickTop="1" thickBot="1" x14ac:dyDescent="0.45">
      <c r="A277" s="7">
        <v>272</v>
      </c>
      <c r="B277" s="10"/>
      <c r="C277" s="11"/>
      <c r="D277" s="11"/>
      <c r="E277" s="11"/>
      <c r="F277" s="11"/>
      <c r="G277" s="11"/>
      <c r="H277" s="11"/>
      <c r="I277" s="11"/>
      <c r="J277" s="11"/>
      <c r="K277" s="11"/>
      <c r="L277" s="10"/>
      <c r="M277" s="10"/>
      <c r="N277" s="10"/>
      <c r="O277" s="209" t="str">
        <f xml:space="preserve"> IF(ISBLANK(L277),"",VLOOKUP(L277,ComboValue!$E$3:$I$15,5,FALSE))</f>
        <v/>
      </c>
      <c r="P277" s="10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35" t="str">
        <f xml:space="preserve"> IF(ISBLANK(C277),"",VLOOKUP(C277,ComboValue!$B$2:$C$11,2,FALSE) &amp; ",") &amp; IF(ISBLANK(D277),"",VLOOKUP(D277,ComboValue!$B$2:$C$11,2,FALSE) &amp; ",") &amp; IF(ISBLANK(E277),"",VLOOKUP(E277,ComboValue!$B$2:$C$11,2,FALSE) &amp; ",") &amp; IF(ISBLANK(F277),"",VLOOKUP(F277,ComboValue!$B$2:$C$11,2,FALSE) &amp; ",") &amp; IF(ISBLANK(G277),"",VLOOKUP(G277,ComboValue!$B$2:$C$11,2,FALSE) &amp; ",") &amp; IF(ISBLANK(H277),"",VLOOKUP(H277,ComboValue!$B$2:$C$11,2,FALSE) &amp; ",") &amp; IF(ISBLANK(I277),"",VLOOKUP(I277,ComboValue!$B$2:$C$11,2,FALSE) &amp; ",") &amp; IF(ISBLANK(J277),"",VLOOKUP(J277,ComboValue!$B$2:$C$11,2,FALSE) &amp; ",") &amp; IF(ISBLANK(K277),"",VLOOKUP(K277,ComboValue!$B$2:$C$11,2,FALSE) &amp; ",")</f>
        <v/>
      </c>
      <c r="AV277" s="136" t="str">
        <f t="shared" si="171"/>
        <v>Tous_Nl</v>
      </c>
      <c r="AW277" s="136" t="str">
        <f>IF(ISBLANK(L277),"",VLOOKUP(L277,ComboValue!$E$2:$G$15,3,FALSE))</f>
        <v/>
      </c>
      <c r="AX277" s="136" t="str">
        <f>IF(ISBLANK(M277),"",VLOOKUP(M277,ComboValue!$K$2:$L$5,2,FALSE))</f>
        <v/>
      </c>
      <c r="AY277" s="161" t="str">
        <f>IF(ISBLANK(Q277),"",VLOOKUP(Q277,ComboValue!$N$2:$O$68,2,FALSE) &amp; ",") &amp; IF(ISBLANK(R277),"",VLOOKUP(R277,ComboValue!$N$2:$O$68,2,FALSE) &amp; ",") &amp; IF(ISBLANK(S277),"",VLOOKUP(S277,ComboValue!$N$2:$O$68,2,FALSE) &amp; ",") &amp; IF(ISBLANK(T277),"",VLOOKUP(T277,ComboValue!$N$2:$O$68,2,FALSE) &amp; ",") &amp; IF(ISBLANK(U277),"",VLOOKUP(U277,ComboValue!$N$2:$O$68,2,FALSE) &amp; ",") &amp; IF(ISBLANK(V277),"",VLOOKUP(V277,ComboValue!$N$2:$O$68,2,FALSE) &amp; ",") &amp; IF(ISBLANK(W277),"",VLOOKUP(W277,ComboValue!$N$2:$O$68,2,FALSE) &amp; ",") &amp; IF(ISBLANK(X277),"",VLOOKUP(X277,ComboValue!$N$2:$O$68,2,FALSE) &amp; ",") &amp; IF(ISBLANK(Y277),"",VLOOKUP(Y277,ComboValue!$N$2:$O$68,2,FALSE) &amp; ",") &amp; IF(ISBLANK(Z277),"",VLOOKUP(Z277,ComboValue!$N$2:$O$68,2,FALSE) &amp; ",") &amp; IF(ISBLANK(AA277),"",VLOOKUP(AA277,ComboValue!$N$2:$O$68,2,FALSE) &amp; ",") &amp; IF(ISBLANK(AB277),"",VLOOKUP(AB277,ComboValue!$N$2:$O$68,2,FALSE) &amp; ",") &amp; IF(ISBLANK(AC277),"",VLOOKUP(AC277,ComboValue!$N$2:$O$68,2,FALSE) &amp; ",") &amp; IF(ISBLANK(AD277),"",VLOOKUP(AD277,ComboValue!$N$2:$O$68,2,FALSE) &amp; ",") &amp; IF(ISBLANK(AE277),"",VLOOKUP(AE277,ComboValue!$N$2:$O$68,2,FALSE) &amp; ",") &amp; IF(ISBLANK(AF277),"",VLOOKUP(AF277,ComboValue!$N$2:$O$68,2,FALSE) &amp; ",") &amp; IF(ISBLANK(AG277),"",VLOOKUP(AG277,ComboValue!$N$2:$O$68,2,FALSE) &amp; ",") &amp; IF(ISBLANK(AH277),"",VLOOKUP(AH277,ComboValue!$N$2:$O$68,2,FALSE) &amp; ",") &amp; IF(ISBLANK(AI277),"",VLOOKUP(AI277,ComboValue!$N$2:$O$68,2,FALSE) &amp; ",") &amp; IF(ISBLANK(AJ277),"",VLOOKUP(AJ277,ComboValue!$N$2:$O$68,2,FALSE) &amp; ",") &amp; IF(ISBLANK(AK277),"",VLOOKUP(AK277,ComboValue!$N$2:$O$68,2,FALSE) &amp; ",") &amp; IF(ISBLANK(AL277),"",VLOOKUP(AL277,ComboValue!$N$2:$O$68,2,FALSE) &amp; ",") &amp; IF(ISBLANK(AM277),"",VLOOKUP(AM277,ComboValue!$N$2:$O$68,2,FALSE) &amp; ",") &amp; IF(ISBLANK(AN277),"",VLOOKUP(AN277,ComboValue!$N$2:$O$68,2,FALSE) &amp; ",") &amp; IF(ISBLANK(AO277),"",VLOOKUP(AO277,ComboValue!$N$2:$O$68,2,FALSE) &amp; ",") &amp; IF(ISBLANK(AP277),"",VLOOKUP(AP277,ComboValue!$N$2:$O$68,2,FALSE) &amp; ",") &amp; IF(ISBLANK(AQ277),"",VLOOKUP(AQ277,ComboValue!$N$2:$O$68,2,FALSE) &amp; ",") &amp; IF(ISBLANK(AR277),"",VLOOKUP(AR277,ComboValue!$N$2:$O$68,2,FALSE) &amp; ",") &amp; IF(ISBLANK(AS277),"",VLOOKUP(AS277,ComboValue!$N$2:$O$68,2,FALSE) &amp; ",") &amp; IF(ISBLANK(AT277),"",VLOOKUP(AT277,ComboValue!$N$2:$O$68,2,FALSE) &amp; ",")</f>
        <v/>
      </c>
      <c r="AZ277" s="162" t="str">
        <f t="shared" si="172"/>
        <v/>
      </c>
      <c r="BA277" s="120"/>
      <c r="BB277" s="135" t="str">
        <f t="shared" si="173"/>
        <v/>
      </c>
      <c r="BC277" s="136" t="str">
        <f t="shared" si="174"/>
        <v/>
      </c>
      <c r="BD277" s="136" t="str">
        <f t="shared" si="175"/>
        <v/>
      </c>
      <c r="BE277" s="136" t="str">
        <f t="shared" si="176"/>
        <v/>
      </c>
      <c r="BF277" s="136" t="str">
        <f t="shared" si="177"/>
        <v/>
      </c>
      <c r="BG277" s="136" t="str">
        <f t="shared" si="178"/>
        <v/>
      </c>
      <c r="BH277" s="136" t="str">
        <f t="shared" si="179"/>
        <v/>
      </c>
      <c r="BI277" s="136" t="str">
        <f t="shared" si="180"/>
        <v/>
      </c>
      <c r="BJ277" s="136" t="str">
        <f t="shared" si="181"/>
        <v/>
      </c>
      <c r="BK277" s="136" t="str">
        <f t="shared" si="182"/>
        <v/>
      </c>
      <c r="BL277" s="136" t="str">
        <f t="shared" si="183"/>
        <v/>
      </c>
      <c r="BM277" s="136" t="str">
        <f t="shared" si="184"/>
        <v/>
      </c>
      <c r="BN277" s="136" t="str">
        <f t="shared" si="185"/>
        <v/>
      </c>
      <c r="BO277" s="136" t="str">
        <f t="shared" si="186"/>
        <v/>
      </c>
      <c r="BP277" s="136" t="str">
        <f t="shared" si="187"/>
        <v/>
      </c>
      <c r="BQ277" s="136" t="str">
        <f t="shared" si="188"/>
        <v/>
      </c>
      <c r="BR277" s="136" t="str">
        <f t="shared" si="189"/>
        <v/>
      </c>
      <c r="BS277" s="136" t="str">
        <f t="shared" si="190"/>
        <v/>
      </c>
      <c r="BT277" s="136" t="str">
        <f t="shared" si="191"/>
        <v/>
      </c>
      <c r="BU277" s="136" t="str">
        <f t="shared" si="192"/>
        <v/>
      </c>
      <c r="BV277" s="136" t="str">
        <f t="shared" si="193"/>
        <v/>
      </c>
      <c r="BW277" s="136" t="str">
        <f t="shared" si="194"/>
        <v/>
      </c>
      <c r="BX277" s="136" t="str">
        <f t="shared" si="195"/>
        <v/>
      </c>
      <c r="BY277" s="136" t="str">
        <f t="shared" si="196"/>
        <v/>
      </c>
      <c r="BZ277" s="136" t="str">
        <f t="shared" si="197"/>
        <v/>
      </c>
      <c r="CA277" s="137" t="str">
        <f t="shared" si="198"/>
        <v/>
      </c>
      <c r="CB277" s="135" t="str">
        <f t="shared" si="199"/>
        <v/>
      </c>
      <c r="CC277" s="136" t="str">
        <f t="shared" si="200"/>
        <v/>
      </c>
      <c r="CD277" s="136" t="str">
        <f t="shared" si="201"/>
        <v/>
      </c>
      <c r="CE277" s="136" t="str">
        <f t="shared" si="202"/>
        <v/>
      </c>
      <c r="CF277" s="136" t="str">
        <f t="shared" si="203"/>
        <v/>
      </c>
      <c r="CG277" s="136" t="str">
        <f t="shared" si="204"/>
        <v/>
      </c>
      <c r="CH277" s="136" t="str">
        <f t="shared" si="205"/>
        <v/>
      </c>
      <c r="CI277" s="136" t="str">
        <f t="shared" si="206"/>
        <v/>
      </c>
      <c r="CJ277" s="136" t="str">
        <f t="shared" si="207"/>
        <v/>
      </c>
      <c r="CK277" s="137" t="str">
        <f t="shared" si="208"/>
        <v/>
      </c>
      <c r="CL277" s="135" t="str">
        <f t="shared" si="209"/>
        <v/>
      </c>
      <c r="CM277" s="136" t="str">
        <f t="shared" si="210"/>
        <v/>
      </c>
      <c r="CN277" s="136" t="str">
        <f t="shared" si="211"/>
        <v/>
      </c>
      <c r="CO277" s="137" t="str">
        <f t="shared" si="212"/>
        <v/>
      </c>
      <c r="CP277" s="120"/>
      <c r="CQ277" s="120"/>
      <c r="CR277" s="120"/>
      <c r="CS277" s="120"/>
      <c r="CT277" s="120"/>
      <c r="CU277" s="120"/>
      <c r="CV277" s="120"/>
      <c r="CW277" s="120"/>
      <c r="CX277" s="120"/>
      <c r="CY277" s="120"/>
      <c r="CZ277" s="120"/>
      <c r="DA277" s="120"/>
      <c r="DB277" s="120"/>
    </row>
    <row r="278" spans="1:106" ht="17.399999999999999" thickTop="1" thickBot="1" x14ac:dyDescent="0.45">
      <c r="A278" s="7">
        <v>273</v>
      </c>
      <c r="B278" s="10"/>
      <c r="C278" s="11"/>
      <c r="D278" s="11"/>
      <c r="E278" s="11"/>
      <c r="F278" s="11"/>
      <c r="G278" s="11"/>
      <c r="H278" s="11"/>
      <c r="I278" s="11"/>
      <c r="J278" s="11"/>
      <c r="K278" s="11"/>
      <c r="L278" s="10"/>
      <c r="M278" s="10"/>
      <c r="N278" s="10"/>
      <c r="O278" s="209" t="str">
        <f xml:space="preserve"> IF(ISBLANK(L278),"",VLOOKUP(L278,ComboValue!$E$3:$I$15,5,FALSE))</f>
        <v/>
      </c>
      <c r="P278" s="10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35" t="str">
        <f xml:space="preserve"> IF(ISBLANK(C278),"",VLOOKUP(C278,ComboValue!$B$2:$C$11,2,FALSE) &amp; ",") &amp; IF(ISBLANK(D278),"",VLOOKUP(D278,ComboValue!$B$2:$C$11,2,FALSE) &amp; ",") &amp; IF(ISBLANK(E278),"",VLOOKUP(E278,ComboValue!$B$2:$C$11,2,FALSE) &amp; ",") &amp; IF(ISBLANK(F278),"",VLOOKUP(F278,ComboValue!$B$2:$C$11,2,FALSE) &amp; ",") &amp; IF(ISBLANK(G278),"",VLOOKUP(G278,ComboValue!$B$2:$C$11,2,FALSE) &amp; ",") &amp; IF(ISBLANK(H278),"",VLOOKUP(H278,ComboValue!$B$2:$C$11,2,FALSE) &amp; ",") &amp; IF(ISBLANK(I278),"",VLOOKUP(I278,ComboValue!$B$2:$C$11,2,FALSE) &amp; ",") &amp; IF(ISBLANK(J278),"",VLOOKUP(J278,ComboValue!$B$2:$C$11,2,FALSE) &amp; ",") &amp; IF(ISBLANK(K278),"",VLOOKUP(K278,ComboValue!$B$2:$C$11,2,FALSE) &amp; ",")</f>
        <v/>
      </c>
      <c r="AV278" s="136" t="str">
        <f t="shared" si="171"/>
        <v>Tous_Nl</v>
      </c>
      <c r="AW278" s="136" t="str">
        <f>IF(ISBLANK(L278),"",VLOOKUP(L278,ComboValue!$E$2:$G$15,3,FALSE))</f>
        <v/>
      </c>
      <c r="AX278" s="136" t="str">
        <f>IF(ISBLANK(M278),"",VLOOKUP(M278,ComboValue!$K$2:$L$5,2,FALSE))</f>
        <v/>
      </c>
      <c r="AY278" s="161" t="str">
        <f>IF(ISBLANK(Q278),"",VLOOKUP(Q278,ComboValue!$N$2:$O$68,2,FALSE) &amp; ",") &amp; IF(ISBLANK(R278),"",VLOOKUP(R278,ComboValue!$N$2:$O$68,2,FALSE) &amp; ",") &amp; IF(ISBLANK(S278),"",VLOOKUP(S278,ComboValue!$N$2:$O$68,2,FALSE) &amp; ",") &amp; IF(ISBLANK(T278),"",VLOOKUP(T278,ComboValue!$N$2:$O$68,2,FALSE) &amp; ",") &amp; IF(ISBLANK(U278),"",VLOOKUP(U278,ComboValue!$N$2:$O$68,2,FALSE) &amp; ",") &amp; IF(ISBLANK(V278),"",VLOOKUP(V278,ComboValue!$N$2:$O$68,2,FALSE) &amp; ",") &amp; IF(ISBLANK(W278),"",VLOOKUP(W278,ComboValue!$N$2:$O$68,2,FALSE) &amp; ",") &amp; IF(ISBLANK(X278),"",VLOOKUP(X278,ComboValue!$N$2:$O$68,2,FALSE) &amp; ",") &amp; IF(ISBLANK(Y278),"",VLOOKUP(Y278,ComboValue!$N$2:$O$68,2,FALSE) &amp; ",") &amp; IF(ISBLANK(Z278),"",VLOOKUP(Z278,ComboValue!$N$2:$O$68,2,FALSE) &amp; ",") &amp; IF(ISBLANK(AA278),"",VLOOKUP(AA278,ComboValue!$N$2:$O$68,2,FALSE) &amp; ",") &amp; IF(ISBLANK(AB278),"",VLOOKUP(AB278,ComboValue!$N$2:$O$68,2,FALSE) &amp; ",") &amp; IF(ISBLANK(AC278),"",VLOOKUP(AC278,ComboValue!$N$2:$O$68,2,FALSE) &amp; ",") &amp; IF(ISBLANK(AD278),"",VLOOKUP(AD278,ComboValue!$N$2:$O$68,2,FALSE) &amp; ",") &amp; IF(ISBLANK(AE278),"",VLOOKUP(AE278,ComboValue!$N$2:$O$68,2,FALSE) &amp; ",") &amp; IF(ISBLANK(AF278),"",VLOOKUP(AF278,ComboValue!$N$2:$O$68,2,FALSE) &amp; ",") &amp; IF(ISBLANK(AG278),"",VLOOKUP(AG278,ComboValue!$N$2:$O$68,2,FALSE) &amp; ",") &amp; IF(ISBLANK(AH278),"",VLOOKUP(AH278,ComboValue!$N$2:$O$68,2,FALSE) &amp; ",") &amp; IF(ISBLANK(AI278),"",VLOOKUP(AI278,ComboValue!$N$2:$O$68,2,FALSE) &amp; ",") &amp; IF(ISBLANK(AJ278),"",VLOOKUP(AJ278,ComboValue!$N$2:$O$68,2,FALSE) &amp; ",") &amp; IF(ISBLANK(AK278),"",VLOOKUP(AK278,ComboValue!$N$2:$O$68,2,FALSE) &amp; ",") &amp; IF(ISBLANK(AL278),"",VLOOKUP(AL278,ComboValue!$N$2:$O$68,2,FALSE) &amp; ",") &amp; IF(ISBLANK(AM278),"",VLOOKUP(AM278,ComboValue!$N$2:$O$68,2,FALSE) &amp; ",") &amp; IF(ISBLANK(AN278),"",VLOOKUP(AN278,ComboValue!$N$2:$O$68,2,FALSE) &amp; ",") &amp; IF(ISBLANK(AO278),"",VLOOKUP(AO278,ComboValue!$N$2:$O$68,2,FALSE) &amp; ",") &amp; IF(ISBLANK(AP278),"",VLOOKUP(AP278,ComboValue!$N$2:$O$68,2,FALSE) &amp; ",") &amp; IF(ISBLANK(AQ278),"",VLOOKUP(AQ278,ComboValue!$N$2:$O$68,2,FALSE) &amp; ",") &amp; IF(ISBLANK(AR278),"",VLOOKUP(AR278,ComboValue!$N$2:$O$68,2,FALSE) &amp; ",") &amp; IF(ISBLANK(AS278),"",VLOOKUP(AS278,ComboValue!$N$2:$O$68,2,FALSE) &amp; ",") &amp; IF(ISBLANK(AT278),"",VLOOKUP(AT278,ComboValue!$N$2:$O$68,2,FALSE) &amp; ",")</f>
        <v/>
      </c>
      <c r="AZ278" s="162" t="str">
        <f t="shared" si="172"/>
        <v/>
      </c>
      <c r="BA278" s="120"/>
      <c r="BB278" s="135" t="str">
        <f t="shared" si="173"/>
        <v/>
      </c>
      <c r="BC278" s="136" t="str">
        <f t="shared" si="174"/>
        <v/>
      </c>
      <c r="BD278" s="136" t="str">
        <f t="shared" si="175"/>
        <v/>
      </c>
      <c r="BE278" s="136" t="str">
        <f t="shared" si="176"/>
        <v/>
      </c>
      <c r="BF278" s="136" t="str">
        <f t="shared" si="177"/>
        <v/>
      </c>
      <c r="BG278" s="136" t="str">
        <f t="shared" si="178"/>
        <v/>
      </c>
      <c r="BH278" s="136" t="str">
        <f t="shared" si="179"/>
        <v/>
      </c>
      <c r="BI278" s="136" t="str">
        <f t="shared" si="180"/>
        <v/>
      </c>
      <c r="BJ278" s="136" t="str">
        <f t="shared" si="181"/>
        <v/>
      </c>
      <c r="BK278" s="136" t="str">
        <f t="shared" si="182"/>
        <v/>
      </c>
      <c r="BL278" s="136" t="str">
        <f t="shared" si="183"/>
        <v/>
      </c>
      <c r="BM278" s="136" t="str">
        <f t="shared" si="184"/>
        <v/>
      </c>
      <c r="BN278" s="136" t="str">
        <f t="shared" si="185"/>
        <v/>
      </c>
      <c r="BO278" s="136" t="str">
        <f t="shared" si="186"/>
        <v/>
      </c>
      <c r="BP278" s="136" t="str">
        <f t="shared" si="187"/>
        <v/>
      </c>
      <c r="BQ278" s="136" t="str">
        <f t="shared" si="188"/>
        <v/>
      </c>
      <c r="BR278" s="136" t="str">
        <f t="shared" si="189"/>
        <v/>
      </c>
      <c r="BS278" s="136" t="str">
        <f t="shared" si="190"/>
        <v/>
      </c>
      <c r="BT278" s="136" t="str">
        <f t="shared" si="191"/>
        <v/>
      </c>
      <c r="BU278" s="136" t="str">
        <f t="shared" si="192"/>
        <v/>
      </c>
      <c r="BV278" s="136" t="str">
        <f t="shared" si="193"/>
        <v/>
      </c>
      <c r="BW278" s="136" t="str">
        <f t="shared" si="194"/>
        <v/>
      </c>
      <c r="BX278" s="136" t="str">
        <f t="shared" si="195"/>
        <v/>
      </c>
      <c r="BY278" s="136" t="str">
        <f t="shared" si="196"/>
        <v/>
      </c>
      <c r="BZ278" s="136" t="str">
        <f t="shared" si="197"/>
        <v/>
      </c>
      <c r="CA278" s="137" t="str">
        <f t="shared" si="198"/>
        <v/>
      </c>
      <c r="CB278" s="135" t="str">
        <f t="shared" si="199"/>
        <v/>
      </c>
      <c r="CC278" s="136" t="str">
        <f t="shared" si="200"/>
        <v/>
      </c>
      <c r="CD278" s="136" t="str">
        <f t="shared" si="201"/>
        <v/>
      </c>
      <c r="CE278" s="136" t="str">
        <f t="shared" si="202"/>
        <v/>
      </c>
      <c r="CF278" s="136" t="str">
        <f t="shared" si="203"/>
        <v/>
      </c>
      <c r="CG278" s="136" t="str">
        <f t="shared" si="204"/>
        <v/>
      </c>
      <c r="CH278" s="136" t="str">
        <f t="shared" si="205"/>
        <v/>
      </c>
      <c r="CI278" s="136" t="str">
        <f t="shared" si="206"/>
        <v/>
      </c>
      <c r="CJ278" s="136" t="str">
        <f t="shared" si="207"/>
        <v/>
      </c>
      <c r="CK278" s="137" t="str">
        <f t="shared" si="208"/>
        <v/>
      </c>
      <c r="CL278" s="135" t="str">
        <f t="shared" si="209"/>
        <v/>
      </c>
      <c r="CM278" s="136" t="str">
        <f t="shared" si="210"/>
        <v/>
      </c>
      <c r="CN278" s="136" t="str">
        <f t="shared" si="211"/>
        <v/>
      </c>
      <c r="CO278" s="137" t="str">
        <f t="shared" si="212"/>
        <v/>
      </c>
      <c r="CP278" s="120"/>
      <c r="CQ278" s="120"/>
      <c r="CR278" s="120"/>
      <c r="CS278" s="120"/>
      <c r="CT278" s="120"/>
      <c r="CU278" s="120"/>
      <c r="CV278" s="120"/>
      <c r="CW278" s="120"/>
      <c r="CX278" s="120"/>
      <c r="CY278" s="120"/>
      <c r="CZ278" s="120"/>
      <c r="DA278" s="120"/>
      <c r="DB278" s="120"/>
    </row>
    <row r="279" spans="1:106" ht="17.399999999999999" thickTop="1" thickBot="1" x14ac:dyDescent="0.45">
      <c r="A279" s="7">
        <v>274</v>
      </c>
      <c r="B279" s="10"/>
      <c r="C279" s="11"/>
      <c r="D279" s="11"/>
      <c r="E279" s="11"/>
      <c r="F279" s="11"/>
      <c r="G279" s="11"/>
      <c r="H279" s="11"/>
      <c r="I279" s="11"/>
      <c r="J279" s="11"/>
      <c r="K279" s="11"/>
      <c r="L279" s="10"/>
      <c r="M279" s="10"/>
      <c r="N279" s="10"/>
      <c r="O279" s="209" t="str">
        <f xml:space="preserve"> IF(ISBLANK(L279),"",VLOOKUP(L279,ComboValue!$E$3:$I$15,5,FALSE))</f>
        <v/>
      </c>
      <c r="P279" s="10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35" t="str">
        <f xml:space="preserve"> IF(ISBLANK(C279),"",VLOOKUP(C279,ComboValue!$B$2:$C$11,2,FALSE) &amp; ",") &amp; IF(ISBLANK(D279),"",VLOOKUP(D279,ComboValue!$B$2:$C$11,2,FALSE) &amp; ",") &amp; IF(ISBLANK(E279),"",VLOOKUP(E279,ComboValue!$B$2:$C$11,2,FALSE) &amp; ",") &amp; IF(ISBLANK(F279),"",VLOOKUP(F279,ComboValue!$B$2:$C$11,2,FALSE) &amp; ",") &amp; IF(ISBLANK(G279),"",VLOOKUP(G279,ComboValue!$B$2:$C$11,2,FALSE) &amp; ",") &amp; IF(ISBLANK(H279),"",VLOOKUP(H279,ComboValue!$B$2:$C$11,2,FALSE) &amp; ",") &amp; IF(ISBLANK(I279),"",VLOOKUP(I279,ComboValue!$B$2:$C$11,2,FALSE) &amp; ",") &amp; IF(ISBLANK(J279),"",VLOOKUP(J279,ComboValue!$B$2:$C$11,2,FALSE) &amp; ",") &amp; IF(ISBLANK(K279),"",VLOOKUP(K279,ComboValue!$B$2:$C$11,2,FALSE) &amp; ",")</f>
        <v/>
      </c>
      <c r="AV279" s="136" t="str">
        <f t="shared" si="171"/>
        <v>Tous_Nl</v>
      </c>
      <c r="AW279" s="136" t="str">
        <f>IF(ISBLANK(L279),"",VLOOKUP(L279,ComboValue!$E$2:$G$15,3,FALSE))</f>
        <v/>
      </c>
      <c r="AX279" s="136" t="str">
        <f>IF(ISBLANK(M279),"",VLOOKUP(M279,ComboValue!$K$2:$L$5,2,FALSE))</f>
        <v/>
      </c>
      <c r="AY279" s="161" t="str">
        <f>IF(ISBLANK(Q279),"",VLOOKUP(Q279,ComboValue!$N$2:$O$68,2,FALSE) &amp; ",") &amp; IF(ISBLANK(R279),"",VLOOKUP(R279,ComboValue!$N$2:$O$68,2,FALSE) &amp; ",") &amp; IF(ISBLANK(S279),"",VLOOKUP(S279,ComboValue!$N$2:$O$68,2,FALSE) &amp; ",") &amp; IF(ISBLANK(T279),"",VLOOKUP(T279,ComboValue!$N$2:$O$68,2,FALSE) &amp; ",") &amp; IF(ISBLANK(U279),"",VLOOKUP(U279,ComboValue!$N$2:$O$68,2,FALSE) &amp; ",") &amp; IF(ISBLANK(V279),"",VLOOKUP(V279,ComboValue!$N$2:$O$68,2,FALSE) &amp; ",") &amp; IF(ISBLANK(W279),"",VLOOKUP(W279,ComboValue!$N$2:$O$68,2,FALSE) &amp; ",") &amp; IF(ISBLANK(X279),"",VLOOKUP(X279,ComboValue!$N$2:$O$68,2,FALSE) &amp; ",") &amp; IF(ISBLANK(Y279),"",VLOOKUP(Y279,ComboValue!$N$2:$O$68,2,FALSE) &amp; ",") &amp; IF(ISBLANK(Z279),"",VLOOKUP(Z279,ComboValue!$N$2:$O$68,2,FALSE) &amp; ",") &amp; IF(ISBLANK(AA279),"",VLOOKUP(AA279,ComboValue!$N$2:$O$68,2,FALSE) &amp; ",") &amp; IF(ISBLANK(AB279),"",VLOOKUP(AB279,ComboValue!$N$2:$O$68,2,FALSE) &amp; ",") &amp; IF(ISBLANK(AC279),"",VLOOKUP(AC279,ComboValue!$N$2:$O$68,2,FALSE) &amp; ",") &amp; IF(ISBLANK(AD279),"",VLOOKUP(AD279,ComboValue!$N$2:$O$68,2,FALSE) &amp; ",") &amp; IF(ISBLANK(AE279),"",VLOOKUP(AE279,ComboValue!$N$2:$O$68,2,FALSE) &amp; ",") &amp; IF(ISBLANK(AF279),"",VLOOKUP(AF279,ComboValue!$N$2:$O$68,2,FALSE) &amp; ",") &amp; IF(ISBLANK(AG279),"",VLOOKUP(AG279,ComboValue!$N$2:$O$68,2,FALSE) &amp; ",") &amp; IF(ISBLANK(AH279),"",VLOOKUP(AH279,ComboValue!$N$2:$O$68,2,FALSE) &amp; ",") &amp; IF(ISBLANK(AI279),"",VLOOKUP(AI279,ComboValue!$N$2:$O$68,2,FALSE) &amp; ",") &amp; IF(ISBLANK(AJ279),"",VLOOKUP(AJ279,ComboValue!$N$2:$O$68,2,FALSE) &amp; ",") &amp; IF(ISBLANK(AK279),"",VLOOKUP(AK279,ComboValue!$N$2:$O$68,2,FALSE) &amp; ",") &amp; IF(ISBLANK(AL279),"",VLOOKUP(AL279,ComboValue!$N$2:$O$68,2,FALSE) &amp; ",") &amp; IF(ISBLANK(AM279),"",VLOOKUP(AM279,ComboValue!$N$2:$O$68,2,FALSE) &amp; ",") &amp; IF(ISBLANK(AN279),"",VLOOKUP(AN279,ComboValue!$N$2:$O$68,2,FALSE) &amp; ",") &amp; IF(ISBLANK(AO279),"",VLOOKUP(AO279,ComboValue!$N$2:$O$68,2,FALSE) &amp; ",") &amp; IF(ISBLANK(AP279),"",VLOOKUP(AP279,ComboValue!$N$2:$O$68,2,FALSE) &amp; ",") &amp; IF(ISBLANK(AQ279),"",VLOOKUP(AQ279,ComboValue!$N$2:$O$68,2,FALSE) &amp; ",") &amp; IF(ISBLANK(AR279),"",VLOOKUP(AR279,ComboValue!$N$2:$O$68,2,FALSE) &amp; ",") &amp; IF(ISBLANK(AS279),"",VLOOKUP(AS279,ComboValue!$N$2:$O$68,2,FALSE) &amp; ",") &amp; IF(ISBLANK(AT279),"",VLOOKUP(AT279,ComboValue!$N$2:$O$68,2,FALSE) &amp; ",")</f>
        <v/>
      </c>
      <c r="AZ279" s="162" t="str">
        <f t="shared" si="172"/>
        <v/>
      </c>
      <c r="BA279" s="120"/>
      <c r="BB279" s="135" t="str">
        <f t="shared" si="173"/>
        <v/>
      </c>
      <c r="BC279" s="136" t="str">
        <f t="shared" si="174"/>
        <v/>
      </c>
      <c r="BD279" s="136" t="str">
        <f t="shared" si="175"/>
        <v/>
      </c>
      <c r="BE279" s="136" t="str">
        <f t="shared" si="176"/>
        <v/>
      </c>
      <c r="BF279" s="136" t="str">
        <f t="shared" si="177"/>
        <v/>
      </c>
      <c r="BG279" s="136" t="str">
        <f t="shared" si="178"/>
        <v/>
      </c>
      <c r="BH279" s="136" t="str">
        <f t="shared" si="179"/>
        <v/>
      </c>
      <c r="BI279" s="136" t="str">
        <f t="shared" si="180"/>
        <v/>
      </c>
      <c r="BJ279" s="136" t="str">
        <f t="shared" si="181"/>
        <v/>
      </c>
      <c r="BK279" s="136" t="str">
        <f t="shared" si="182"/>
        <v/>
      </c>
      <c r="BL279" s="136" t="str">
        <f t="shared" si="183"/>
        <v/>
      </c>
      <c r="BM279" s="136" t="str">
        <f t="shared" si="184"/>
        <v/>
      </c>
      <c r="BN279" s="136" t="str">
        <f t="shared" si="185"/>
        <v/>
      </c>
      <c r="BO279" s="136" t="str">
        <f t="shared" si="186"/>
        <v/>
      </c>
      <c r="BP279" s="136" t="str">
        <f t="shared" si="187"/>
        <v/>
      </c>
      <c r="BQ279" s="136" t="str">
        <f t="shared" si="188"/>
        <v/>
      </c>
      <c r="BR279" s="136" t="str">
        <f t="shared" si="189"/>
        <v/>
      </c>
      <c r="BS279" s="136" t="str">
        <f t="shared" si="190"/>
        <v/>
      </c>
      <c r="BT279" s="136" t="str">
        <f t="shared" si="191"/>
        <v/>
      </c>
      <c r="BU279" s="136" t="str">
        <f t="shared" si="192"/>
        <v/>
      </c>
      <c r="BV279" s="136" t="str">
        <f t="shared" si="193"/>
        <v/>
      </c>
      <c r="BW279" s="136" t="str">
        <f t="shared" si="194"/>
        <v/>
      </c>
      <c r="BX279" s="136" t="str">
        <f t="shared" si="195"/>
        <v/>
      </c>
      <c r="BY279" s="136" t="str">
        <f t="shared" si="196"/>
        <v/>
      </c>
      <c r="BZ279" s="136" t="str">
        <f t="shared" si="197"/>
        <v/>
      </c>
      <c r="CA279" s="137" t="str">
        <f t="shared" si="198"/>
        <v/>
      </c>
      <c r="CB279" s="135" t="str">
        <f t="shared" si="199"/>
        <v/>
      </c>
      <c r="CC279" s="136" t="str">
        <f t="shared" si="200"/>
        <v/>
      </c>
      <c r="CD279" s="136" t="str">
        <f t="shared" si="201"/>
        <v/>
      </c>
      <c r="CE279" s="136" t="str">
        <f t="shared" si="202"/>
        <v/>
      </c>
      <c r="CF279" s="136" t="str">
        <f t="shared" si="203"/>
        <v/>
      </c>
      <c r="CG279" s="136" t="str">
        <f t="shared" si="204"/>
        <v/>
      </c>
      <c r="CH279" s="136" t="str">
        <f t="shared" si="205"/>
        <v/>
      </c>
      <c r="CI279" s="136" t="str">
        <f t="shared" si="206"/>
        <v/>
      </c>
      <c r="CJ279" s="136" t="str">
        <f t="shared" si="207"/>
        <v/>
      </c>
      <c r="CK279" s="137" t="str">
        <f t="shared" si="208"/>
        <v/>
      </c>
      <c r="CL279" s="135" t="str">
        <f t="shared" si="209"/>
        <v/>
      </c>
      <c r="CM279" s="136" t="str">
        <f t="shared" si="210"/>
        <v/>
      </c>
      <c r="CN279" s="136" t="str">
        <f t="shared" si="211"/>
        <v/>
      </c>
      <c r="CO279" s="137" t="str">
        <f t="shared" si="212"/>
        <v/>
      </c>
      <c r="CP279" s="120"/>
      <c r="CQ279" s="120"/>
      <c r="CR279" s="120"/>
      <c r="CS279" s="120"/>
      <c r="CT279" s="120"/>
      <c r="CU279" s="120"/>
      <c r="CV279" s="120"/>
      <c r="CW279" s="120"/>
      <c r="CX279" s="120"/>
      <c r="CY279" s="120"/>
      <c r="CZ279" s="120"/>
      <c r="DA279" s="120"/>
      <c r="DB279" s="120"/>
    </row>
    <row r="280" spans="1:106" ht="17.399999999999999" thickTop="1" thickBot="1" x14ac:dyDescent="0.45">
      <c r="A280" s="7">
        <v>275</v>
      </c>
      <c r="B280" s="10"/>
      <c r="C280" s="11"/>
      <c r="D280" s="11"/>
      <c r="E280" s="11"/>
      <c r="F280" s="11"/>
      <c r="G280" s="11"/>
      <c r="H280" s="11"/>
      <c r="I280" s="11"/>
      <c r="J280" s="11"/>
      <c r="K280" s="11"/>
      <c r="L280" s="10"/>
      <c r="M280" s="10"/>
      <c r="N280" s="10"/>
      <c r="O280" s="209" t="str">
        <f xml:space="preserve"> IF(ISBLANK(L280),"",VLOOKUP(L280,ComboValue!$E$3:$I$15,5,FALSE))</f>
        <v/>
      </c>
      <c r="P280" s="10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35" t="str">
        <f xml:space="preserve"> IF(ISBLANK(C280),"",VLOOKUP(C280,ComboValue!$B$2:$C$11,2,FALSE) &amp; ",") &amp; IF(ISBLANK(D280),"",VLOOKUP(D280,ComboValue!$B$2:$C$11,2,FALSE) &amp; ",") &amp; IF(ISBLANK(E280),"",VLOOKUP(E280,ComboValue!$B$2:$C$11,2,FALSE) &amp; ",") &amp; IF(ISBLANK(F280),"",VLOOKUP(F280,ComboValue!$B$2:$C$11,2,FALSE) &amp; ",") &amp; IF(ISBLANK(G280),"",VLOOKUP(G280,ComboValue!$B$2:$C$11,2,FALSE) &amp; ",") &amp; IF(ISBLANK(H280),"",VLOOKUP(H280,ComboValue!$B$2:$C$11,2,FALSE) &amp; ",") &amp; IF(ISBLANK(I280),"",VLOOKUP(I280,ComboValue!$B$2:$C$11,2,FALSE) &amp; ",") &amp; IF(ISBLANK(J280),"",VLOOKUP(J280,ComboValue!$B$2:$C$11,2,FALSE) &amp; ",") &amp; IF(ISBLANK(K280),"",VLOOKUP(K280,ComboValue!$B$2:$C$11,2,FALSE) &amp; ",")</f>
        <v/>
      </c>
      <c r="AV280" s="136" t="str">
        <f t="shared" si="171"/>
        <v>Tous_Nl</v>
      </c>
      <c r="AW280" s="136" t="str">
        <f>IF(ISBLANK(L280),"",VLOOKUP(L280,ComboValue!$E$2:$G$15,3,FALSE))</f>
        <v/>
      </c>
      <c r="AX280" s="136" t="str">
        <f>IF(ISBLANK(M280),"",VLOOKUP(M280,ComboValue!$K$2:$L$5,2,FALSE))</f>
        <v/>
      </c>
      <c r="AY280" s="161" t="str">
        <f>IF(ISBLANK(Q280),"",VLOOKUP(Q280,ComboValue!$N$2:$O$68,2,FALSE) &amp; ",") &amp; IF(ISBLANK(R280),"",VLOOKUP(R280,ComboValue!$N$2:$O$68,2,FALSE) &amp; ",") &amp; IF(ISBLANK(S280),"",VLOOKUP(S280,ComboValue!$N$2:$O$68,2,FALSE) &amp; ",") &amp; IF(ISBLANK(T280),"",VLOOKUP(T280,ComboValue!$N$2:$O$68,2,FALSE) &amp; ",") &amp; IF(ISBLANK(U280),"",VLOOKUP(U280,ComboValue!$N$2:$O$68,2,FALSE) &amp; ",") &amp; IF(ISBLANK(V280),"",VLOOKUP(V280,ComboValue!$N$2:$O$68,2,FALSE) &amp; ",") &amp; IF(ISBLANK(W280),"",VLOOKUP(W280,ComboValue!$N$2:$O$68,2,FALSE) &amp; ",") &amp; IF(ISBLANK(X280),"",VLOOKUP(X280,ComboValue!$N$2:$O$68,2,FALSE) &amp; ",") &amp; IF(ISBLANK(Y280),"",VLOOKUP(Y280,ComboValue!$N$2:$O$68,2,FALSE) &amp; ",") &amp; IF(ISBLANK(Z280),"",VLOOKUP(Z280,ComboValue!$N$2:$O$68,2,FALSE) &amp; ",") &amp; IF(ISBLANK(AA280),"",VLOOKUP(AA280,ComboValue!$N$2:$O$68,2,FALSE) &amp; ",") &amp; IF(ISBLANK(AB280),"",VLOOKUP(AB280,ComboValue!$N$2:$O$68,2,FALSE) &amp; ",") &amp; IF(ISBLANK(AC280),"",VLOOKUP(AC280,ComboValue!$N$2:$O$68,2,FALSE) &amp; ",") &amp; IF(ISBLANK(AD280),"",VLOOKUP(AD280,ComboValue!$N$2:$O$68,2,FALSE) &amp; ",") &amp; IF(ISBLANK(AE280),"",VLOOKUP(AE280,ComboValue!$N$2:$O$68,2,FALSE) &amp; ",") &amp; IF(ISBLANK(AF280),"",VLOOKUP(AF280,ComboValue!$N$2:$O$68,2,FALSE) &amp; ",") &amp; IF(ISBLANK(AG280),"",VLOOKUP(AG280,ComboValue!$N$2:$O$68,2,FALSE) &amp; ",") &amp; IF(ISBLANK(AH280),"",VLOOKUP(AH280,ComboValue!$N$2:$O$68,2,FALSE) &amp; ",") &amp; IF(ISBLANK(AI280),"",VLOOKUP(AI280,ComboValue!$N$2:$O$68,2,FALSE) &amp; ",") &amp; IF(ISBLANK(AJ280),"",VLOOKUP(AJ280,ComboValue!$N$2:$O$68,2,FALSE) &amp; ",") &amp; IF(ISBLANK(AK280),"",VLOOKUP(AK280,ComboValue!$N$2:$O$68,2,FALSE) &amp; ",") &amp; IF(ISBLANK(AL280),"",VLOOKUP(AL280,ComboValue!$N$2:$O$68,2,FALSE) &amp; ",") &amp; IF(ISBLANK(AM280),"",VLOOKUP(AM280,ComboValue!$N$2:$O$68,2,FALSE) &amp; ",") &amp; IF(ISBLANK(AN280),"",VLOOKUP(AN280,ComboValue!$N$2:$O$68,2,FALSE) &amp; ",") &amp; IF(ISBLANK(AO280),"",VLOOKUP(AO280,ComboValue!$N$2:$O$68,2,FALSE) &amp; ",") &amp; IF(ISBLANK(AP280),"",VLOOKUP(AP280,ComboValue!$N$2:$O$68,2,FALSE) &amp; ",") &amp; IF(ISBLANK(AQ280),"",VLOOKUP(AQ280,ComboValue!$N$2:$O$68,2,FALSE) &amp; ",") &amp; IF(ISBLANK(AR280),"",VLOOKUP(AR280,ComboValue!$N$2:$O$68,2,FALSE) &amp; ",") &amp; IF(ISBLANK(AS280),"",VLOOKUP(AS280,ComboValue!$N$2:$O$68,2,FALSE) &amp; ",") &amp; IF(ISBLANK(AT280),"",VLOOKUP(AT280,ComboValue!$N$2:$O$68,2,FALSE) &amp; ",")</f>
        <v/>
      </c>
      <c r="AZ280" s="162" t="str">
        <f t="shared" si="172"/>
        <v/>
      </c>
      <c r="BA280" s="120"/>
      <c r="BB280" s="135" t="str">
        <f t="shared" si="173"/>
        <v/>
      </c>
      <c r="BC280" s="136" t="str">
        <f t="shared" si="174"/>
        <v/>
      </c>
      <c r="BD280" s="136" t="str">
        <f t="shared" si="175"/>
        <v/>
      </c>
      <c r="BE280" s="136" t="str">
        <f t="shared" si="176"/>
        <v/>
      </c>
      <c r="BF280" s="136" t="str">
        <f t="shared" si="177"/>
        <v/>
      </c>
      <c r="BG280" s="136" t="str">
        <f t="shared" si="178"/>
        <v/>
      </c>
      <c r="BH280" s="136" t="str">
        <f t="shared" si="179"/>
        <v/>
      </c>
      <c r="BI280" s="136" t="str">
        <f t="shared" si="180"/>
        <v/>
      </c>
      <c r="BJ280" s="136" t="str">
        <f t="shared" si="181"/>
        <v/>
      </c>
      <c r="BK280" s="136" t="str">
        <f t="shared" si="182"/>
        <v/>
      </c>
      <c r="BL280" s="136" t="str">
        <f t="shared" si="183"/>
        <v/>
      </c>
      <c r="BM280" s="136" t="str">
        <f t="shared" si="184"/>
        <v/>
      </c>
      <c r="BN280" s="136" t="str">
        <f t="shared" si="185"/>
        <v/>
      </c>
      <c r="BO280" s="136" t="str">
        <f t="shared" si="186"/>
        <v/>
      </c>
      <c r="BP280" s="136" t="str">
        <f t="shared" si="187"/>
        <v/>
      </c>
      <c r="BQ280" s="136" t="str">
        <f t="shared" si="188"/>
        <v/>
      </c>
      <c r="BR280" s="136" t="str">
        <f t="shared" si="189"/>
        <v/>
      </c>
      <c r="BS280" s="136" t="str">
        <f t="shared" si="190"/>
        <v/>
      </c>
      <c r="BT280" s="136" t="str">
        <f t="shared" si="191"/>
        <v/>
      </c>
      <c r="BU280" s="136" t="str">
        <f t="shared" si="192"/>
        <v/>
      </c>
      <c r="BV280" s="136" t="str">
        <f t="shared" si="193"/>
        <v/>
      </c>
      <c r="BW280" s="136" t="str">
        <f t="shared" si="194"/>
        <v/>
      </c>
      <c r="BX280" s="136" t="str">
        <f t="shared" si="195"/>
        <v/>
      </c>
      <c r="BY280" s="136" t="str">
        <f t="shared" si="196"/>
        <v/>
      </c>
      <c r="BZ280" s="136" t="str">
        <f t="shared" si="197"/>
        <v/>
      </c>
      <c r="CA280" s="137" t="str">
        <f t="shared" si="198"/>
        <v/>
      </c>
      <c r="CB280" s="135" t="str">
        <f t="shared" si="199"/>
        <v/>
      </c>
      <c r="CC280" s="136" t="str">
        <f t="shared" si="200"/>
        <v/>
      </c>
      <c r="CD280" s="136" t="str">
        <f t="shared" si="201"/>
        <v/>
      </c>
      <c r="CE280" s="136" t="str">
        <f t="shared" si="202"/>
        <v/>
      </c>
      <c r="CF280" s="136" t="str">
        <f t="shared" si="203"/>
        <v/>
      </c>
      <c r="CG280" s="136" t="str">
        <f t="shared" si="204"/>
        <v/>
      </c>
      <c r="CH280" s="136" t="str">
        <f t="shared" si="205"/>
        <v/>
      </c>
      <c r="CI280" s="136" t="str">
        <f t="shared" si="206"/>
        <v/>
      </c>
      <c r="CJ280" s="136" t="str">
        <f t="shared" si="207"/>
        <v/>
      </c>
      <c r="CK280" s="137" t="str">
        <f t="shared" si="208"/>
        <v/>
      </c>
      <c r="CL280" s="135" t="str">
        <f t="shared" si="209"/>
        <v/>
      </c>
      <c r="CM280" s="136" t="str">
        <f t="shared" si="210"/>
        <v/>
      </c>
      <c r="CN280" s="136" t="str">
        <f t="shared" si="211"/>
        <v/>
      </c>
      <c r="CO280" s="137" t="str">
        <f t="shared" si="212"/>
        <v/>
      </c>
      <c r="CP280" s="120"/>
      <c r="CQ280" s="120"/>
      <c r="CR280" s="120"/>
      <c r="CS280" s="120"/>
      <c r="CT280" s="120"/>
      <c r="CU280" s="120"/>
      <c r="CV280" s="120"/>
      <c r="CW280" s="120"/>
      <c r="CX280" s="120"/>
      <c r="CY280" s="120"/>
      <c r="CZ280" s="120"/>
      <c r="DA280" s="120"/>
      <c r="DB280" s="120"/>
    </row>
    <row r="281" spans="1:106" ht="17.399999999999999" thickTop="1" thickBot="1" x14ac:dyDescent="0.45">
      <c r="A281" s="7">
        <v>276</v>
      </c>
      <c r="B281" s="10"/>
      <c r="C281" s="11"/>
      <c r="D281" s="11"/>
      <c r="E281" s="11"/>
      <c r="F281" s="11"/>
      <c r="G281" s="11"/>
      <c r="H281" s="11"/>
      <c r="I281" s="11"/>
      <c r="J281" s="11"/>
      <c r="K281" s="11"/>
      <c r="L281" s="10"/>
      <c r="M281" s="10"/>
      <c r="N281" s="10"/>
      <c r="O281" s="209" t="str">
        <f xml:space="preserve"> IF(ISBLANK(L281),"",VLOOKUP(L281,ComboValue!$E$3:$I$15,5,FALSE))</f>
        <v/>
      </c>
      <c r="P281" s="10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35" t="str">
        <f xml:space="preserve"> IF(ISBLANK(C281),"",VLOOKUP(C281,ComboValue!$B$2:$C$11,2,FALSE) &amp; ",") &amp; IF(ISBLANK(D281),"",VLOOKUP(D281,ComboValue!$B$2:$C$11,2,FALSE) &amp; ",") &amp; IF(ISBLANK(E281),"",VLOOKUP(E281,ComboValue!$B$2:$C$11,2,FALSE) &amp; ",") &amp; IF(ISBLANK(F281),"",VLOOKUP(F281,ComboValue!$B$2:$C$11,2,FALSE) &amp; ",") &amp; IF(ISBLANK(G281),"",VLOOKUP(G281,ComboValue!$B$2:$C$11,2,FALSE) &amp; ",") &amp; IF(ISBLANK(H281),"",VLOOKUP(H281,ComboValue!$B$2:$C$11,2,FALSE) &amp; ",") &amp; IF(ISBLANK(I281),"",VLOOKUP(I281,ComboValue!$B$2:$C$11,2,FALSE) &amp; ",") &amp; IF(ISBLANK(J281),"",VLOOKUP(J281,ComboValue!$B$2:$C$11,2,FALSE) &amp; ",") &amp; IF(ISBLANK(K281),"",VLOOKUP(K281,ComboValue!$B$2:$C$11,2,FALSE) &amp; ",")</f>
        <v/>
      </c>
      <c r="AV281" s="136" t="str">
        <f t="shared" si="171"/>
        <v>Tous_Nl</v>
      </c>
      <c r="AW281" s="136" t="str">
        <f>IF(ISBLANK(L281),"",VLOOKUP(L281,ComboValue!$E$2:$G$15,3,FALSE))</f>
        <v/>
      </c>
      <c r="AX281" s="136" t="str">
        <f>IF(ISBLANK(M281),"",VLOOKUP(M281,ComboValue!$K$2:$L$5,2,FALSE))</f>
        <v/>
      </c>
      <c r="AY281" s="161" t="str">
        <f>IF(ISBLANK(Q281),"",VLOOKUP(Q281,ComboValue!$N$2:$O$68,2,FALSE) &amp; ",") &amp; IF(ISBLANK(R281),"",VLOOKUP(R281,ComboValue!$N$2:$O$68,2,FALSE) &amp; ",") &amp; IF(ISBLANK(S281),"",VLOOKUP(S281,ComboValue!$N$2:$O$68,2,FALSE) &amp; ",") &amp; IF(ISBLANK(T281),"",VLOOKUP(T281,ComboValue!$N$2:$O$68,2,FALSE) &amp; ",") &amp; IF(ISBLANK(U281),"",VLOOKUP(U281,ComboValue!$N$2:$O$68,2,FALSE) &amp; ",") &amp; IF(ISBLANK(V281),"",VLOOKUP(V281,ComboValue!$N$2:$O$68,2,FALSE) &amp; ",") &amp; IF(ISBLANK(W281),"",VLOOKUP(W281,ComboValue!$N$2:$O$68,2,FALSE) &amp; ",") &amp; IF(ISBLANK(X281),"",VLOOKUP(X281,ComboValue!$N$2:$O$68,2,FALSE) &amp; ",") &amp; IF(ISBLANK(Y281),"",VLOOKUP(Y281,ComboValue!$N$2:$O$68,2,FALSE) &amp; ",") &amp; IF(ISBLANK(Z281),"",VLOOKUP(Z281,ComboValue!$N$2:$O$68,2,FALSE) &amp; ",") &amp; IF(ISBLANK(AA281),"",VLOOKUP(AA281,ComboValue!$N$2:$O$68,2,FALSE) &amp; ",") &amp; IF(ISBLANK(AB281),"",VLOOKUP(AB281,ComboValue!$N$2:$O$68,2,FALSE) &amp; ",") &amp; IF(ISBLANK(AC281),"",VLOOKUP(AC281,ComboValue!$N$2:$O$68,2,FALSE) &amp; ",") &amp; IF(ISBLANK(AD281),"",VLOOKUP(AD281,ComboValue!$N$2:$O$68,2,FALSE) &amp; ",") &amp; IF(ISBLANK(AE281),"",VLOOKUP(AE281,ComboValue!$N$2:$O$68,2,FALSE) &amp; ",") &amp; IF(ISBLANK(AF281),"",VLOOKUP(AF281,ComboValue!$N$2:$O$68,2,FALSE) &amp; ",") &amp; IF(ISBLANK(AG281),"",VLOOKUP(AG281,ComboValue!$N$2:$O$68,2,FALSE) &amp; ",") &amp; IF(ISBLANK(AH281),"",VLOOKUP(AH281,ComboValue!$N$2:$O$68,2,FALSE) &amp; ",") &amp; IF(ISBLANK(AI281),"",VLOOKUP(AI281,ComboValue!$N$2:$O$68,2,FALSE) &amp; ",") &amp; IF(ISBLANK(AJ281),"",VLOOKUP(AJ281,ComboValue!$N$2:$O$68,2,FALSE) &amp; ",") &amp; IF(ISBLANK(AK281),"",VLOOKUP(AK281,ComboValue!$N$2:$O$68,2,FALSE) &amp; ",") &amp; IF(ISBLANK(AL281),"",VLOOKUP(AL281,ComboValue!$N$2:$O$68,2,FALSE) &amp; ",") &amp; IF(ISBLANK(AM281),"",VLOOKUP(AM281,ComboValue!$N$2:$O$68,2,FALSE) &amp; ",") &amp; IF(ISBLANK(AN281),"",VLOOKUP(AN281,ComboValue!$N$2:$O$68,2,FALSE) &amp; ",") &amp; IF(ISBLANK(AO281),"",VLOOKUP(AO281,ComboValue!$N$2:$O$68,2,FALSE) &amp; ",") &amp; IF(ISBLANK(AP281),"",VLOOKUP(AP281,ComboValue!$N$2:$O$68,2,FALSE) &amp; ",") &amp; IF(ISBLANK(AQ281),"",VLOOKUP(AQ281,ComboValue!$N$2:$O$68,2,FALSE) &amp; ",") &amp; IF(ISBLANK(AR281),"",VLOOKUP(AR281,ComboValue!$N$2:$O$68,2,FALSE) &amp; ",") &amp; IF(ISBLANK(AS281),"",VLOOKUP(AS281,ComboValue!$N$2:$O$68,2,FALSE) &amp; ",") &amp; IF(ISBLANK(AT281),"",VLOOKUP(AT281,ComboValue!$N$2:$O$68,2,FALSE) &amp; ",")</f>
        <v/>
      </c>
      <c r="AZ281" s="162" t="str">
        <f t="shared" si="172"/>
        <v/>
      </c>
      <c r="BA281" s="120"/>
      <c r="BB281" s="135" t="str">
        <f t="shared" si="173"/>
        <v/>
      </c>
      <c r="BC281" s="136" t="str">
        <f t="shared" si="174"/>
        <v/>
      </c>
      <c r="BD281" s="136" t="str">
        <f t="shared" si="175"/>
        <v/>
      </c>
      <c r="BE281" s="136" t="str">
        <f t="shared" si="176"/>
        <v/>
      </c>
      <c r="BF281" s="136" t="str">
        <f t="shared" si="177"/>
        <v/>
      </c>
      <c r="BG281" s="136" t="str">
        <f t="shared" si="178"/>
        <v/>
      </c>
      <c r="BH281" s="136" t="str">
        <f t="shared" si="179"/>
        <v/>
      </c>
      <c r="BI281" s="136" t="str">
        <f t="shared" si="180"/>
        <v/>
      </c>
      <c r="BJ281" s="136" t="str">
        <f t="shared" si="181"/>
        <v/>
      </c>
      <c r="BK281" s="136" t="str">
        <f t="shared" si="182"/>
        <v/>
      </c>
      <c r="BL281" s="136" t="str">
        <f t="shared" si="183"/>
        <v/>
      </c>
      <c r="BM281" s="136" t="str">
        <f t="shared" si="184"/>
        <v/>
      </c>
      <c r="BN281" s="136" t="str">
        <f t="shared" si="185"/>
        <v/>
      </c>
      <c r="BO281" s="136" t="str">
        <f t="shared" si="186"/>
        <v/>
      </c>
      <c r="BP281" s="136" t="str">
        <f t="shared" si="187"/>
        <v/>
      </c>
      <c r="BQ281" s="136" t="str">
        <f t="shared" si="188"/>
        <v/>
      </c>
      <c r="BR281" s="136" t="str">
        <f t="shared" si="189"/>
        <v/>
      </c>
      <c r="BS281" s="136" t="str">
        <f t="shared" si="190"/>
        <v/>
      </c>
      <c r="BT281" s="136" t="str">
        <f t="shared" si="191"/>
        <v/>
      </c>
      <c r="BU281" s="136" t="str">
        <f t="shared" si="192"/>
        <v/>
      </c>
      <c r="BV281" s="136" t="str">
        <f t="shared" si="193"/>
        <v/>
      </c>
      <c r="BW281" s="136" t="str">
        <f t="shared" si="194"/>
        <v/>
      </c>
      <c r="BX281" s="136" t="str">
        <f t="shared" si="195"/>
        <v/>
      </c>
      <c r="BY281" s="136" t="str">
        <f t="shared" si="196"/>
        <v/>
      </c>
      <c r="BZ281" s="136" t="str">
        <f t="shared" si="197"/>
        <v/>
      </c>
      <c r="CA281" s="137" t="str">
        <f t="shared" si="198"/>
        <v/>
      </c>
      <c r="CB281" s="135" t="str">
        <f t="shared" si="199"/>
        <v/>
      </c>
      <c r="CC281" s="136" t="str">
        <f t="shared" si="200"/>
        <v/>
      </c>
      <c r="CD281" s="136" t="str">
        <f t="shared" si="201"/>
        <v/>
      </c>
      <c r="CE281" s="136" t="str">
        <f t="shared" si="202"/>
        <v/>
      </c>
      <c r="CF281" s="136" t="str">
        <f t="shared" si="203"/>
        <v/>
      </c>
      <c r="CG281" s="136" t="str">
        <f t="shared" si="204"/>
        <v/>
      </c>
      <c r="CH281" s="136" t="str">
        <f t="shared" si="205"/>
        <v/>
      </c>
      <c r="CI281" s="136" t="str">
        <f t="shared" si="206"/>
        <v/>
      </c>
      <c r="CJ281" s="136" t="str">
        <f t="shared" si="207"/>
        <v/>
      </c>
      <c r="CK281" s="137" t="str">
        <f t="shared" si="208"/>
        <v/>
      </c>
      <c r="CL281" s="135" t="str">
        <f t="shared" si="209"/>
        <v/>
      </c>
      <c r="CM281" s="136" t="str">
        <f t="shared" si="210"/>
        <v/>
      </c>
      <c r="CN281" s="136" t="str">
        <f t="shared" si="211"/>
        <v/>
      </c>
      <c r="CO281" s="137" t="str">
        <f t="shared" si="212"/>
        <v/>
      </c>
      <c r="CP281" s="120"/>
      <c r="CQ281" s="120"/>
      <c r="CR281" s="120"/>
      <c r="CS281" s="120"/>
      <c r="CT281" s="120"/>
      <c r="CU281" s="120"/>
      <c r="CV281" s="120"/>
      <c r="CW281" s="120"/>
      <c r="CX281" s="120"/>
      <c r="CY281" s="120"/>
      <c r="CZ281" s="120"/>
      <c r="DA281" s="120"/>
      <c r="DB281" s="120"/>
    </row>
    <row r="282" spans="1:106" ht="17.399999999999999" thickTop="1" thickBot="1" x14ac:dyDescent="0.45">
      <c r="A282" s="7">
        <v>277</v>
      </c>
      <c r="B282" s="10"/>
      <c r="C282" s="11"/>
      <c r="D282" s="11"/>
      <c r="E282" s="11"/>
      <c r="F282" s="11"/>
      <c r="G282" s="11"/>
      <c r="H282" s="11"/>
      <c r="I282" s="11"/>
      <c r="J282" s="11"/>
      <c r="K282" s="11"/>
      <c r="L282" s="10"/>
      <c r="M282" s="10"/>
      <c r="N282" s="10"/>
      <c r="O282" s="209" t="str">
        <f xml:space="preserve"> IF(ISBLANK(L282),"",VLOOKUP(L282,ComboValue!$E$3:$I$15,5,FALSE))</f>
        <v/>
      </c>
      <c r="P282" s="10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35" t="str">
        <f xml:space="preserve"> IF(ISBLANK(C282),"",VLOOKUP(C282,ComboValue!$B$2:$C$11,2,FALSE) &amp; ",") &amp; IF(ISBLANK(D282),"",VLOOKUP(D282,ComboValue!$B$2:$C$11,2,FALSE) &amp; ",") &amp; IF(ISBLANK(E282),"",VLOOKUP(E282,ComboValue!$B$2:$C$11,2,FALSE) &amp; ",") &amp; IF(ISBLANK(F282),"",VLOOKUP(F282,ComboValue!$B$2:$C$11,2,FALSE) &amp; ",") &amp; IF(ISBLANK(G282),"",VLOOKUP(G282,ComboValue!$B$2:$C$11,2,FALSE) &amp; ",") &amp; IF(ISBLANK(H282),"",VLOOKUP(H282,ComboValue!$B$2:$C$11,2,FALSE) &amp; ",") &amp; IF(ISBLANK(I282),"",VLOOKUP(I282,ComboValue!$B$2:$C$11,2,FALSE) &amp; ",") &amp; IF(ISBLANK(J282),"",VLOOKUP(J282,ComboValue!$B$2:$C$11,2,FALSE) &amp; ",") &amp; IF(ISBLANK(K282),"",VLOOKUP(K282,ComboValue!$B$2:$C$11,2,FALSE) &amp; ",")</f>
        <v/>
      </c>
      <c r="AV282" s="136" t="str">
        <f t="shared" si="171"/>
        <v>Tous_Nl</v>
      </c>
      <c r="AW282" s="136" t="str">
        <f>IF(ISBLANK(L282),"",VLOOKUP(L282,ComboValue!$E$2:$G$15,3,FALSE))</f>
        <v/>
      </c>
      <c r="AX282" s="136" t="str">
        <f>IF(ISBLANK(M282),"",VLOOKUP(M282,ComboValue!$K$2:$L$5,2,FALSE))</f>
        <v/>
      </c>
      <c r="AY282" s="161" t="str">
        <f>IF(ISBLANK(Q282),"",VLOOKUP(Q282,ComboValue!$N$2:$O$68,2,FALSE) &amp; ",") &amp; IF(ISBLANK(R282),"",VLOOKUP(R282,ComboValue!$N$2:$O$68,2,FALSE) &amp; ",") &amp; IF(ISBLANK(S282),"",VLOOKUP(S282,ComboValue!$N$2:$O$68,2,FALSE) &amp; ",") &amp; IF(ISBLANK(T282),"",VLOOKUP(T282,ComboValue!$N$2:$O$68,2,FALSE) &amp; ",") &amp; IF(ISBLANK(U282),"",VLOOKUP(U282,ComboValue!$N$2:$O$68,2,FALSE) &amp; ",") &amp; IF(ISBLANK(V282),"",VLOOKUP(V282,ComboValue!$N$2:$O$68,2,FALSE) &amp; ",") &amp; IF(ISBLANK(W282),"",VLOOKUP(W282,ComboValue!$N$2:$O$68,2,FALSE) &amp; ",") &amp; IF(ISBLANK(X282),"",VLOOKUP(X282,ComboValue!$N$2:$O$68,2,FALSE) &amp; ",") &amp; IF(ISBLANK(Y282),"",VLOOKUP(Y282,ComboValue!$N$2:$O$68,2,FALSE) &amp; ",") &amp; IF(ISBLANK(Z282),"",VLOOKUP(Z282,ComboValue!$N$2:$O$68,2,FALSE) &amp; ",") &amp; IF(ISBLANK(AA282),"",VLOOKUP(AA282,ComboValue!$N$2:$O$68,2,FALSE) &amp; ",") &amp; IF(ISBLANK(AB282),"",VLOOKUP(AB282,ComboValue!$N$2:$O$68,2,FALSE) &amp; ",") &amp; IF(ISBLANK(AC282),"",VLOOKUP(AC282,ComboValue!$N$2:$O$68,2,FALSE) &amp; ",") &amp; IF(ISBLANK(AD282),"",VLOOKUP(AD282,ComboValue!$N$2:$O$68,2,FALSE) &amp; ",") &amp; IF(ISBLANK(AE282),"",VLOOKUP(AE282,ComboValue!$N$2:$O$68,2,FALSE) &amp; ",") &amp; IF(ISBLANK(AF282),"",VLOOKUP(AF282,ComboValue!$N$2:$O$68,2,FALSE) &amp; ",") &amp; IF(ISBLANK(AG282),"",VLOOKUP(AG282,ComboValue!$N$2:$O$68,2,FALSE) &amp; ",") &amp; IF(ISBLANK(AH282),"",VLOOKUP(AH282,ComboValue!$N$2:$O$68,2,FALSE) &amp; ",") &amp; IF(ISBLANK(AI282),"",VLOOKUP(AI282,ComboValue!$N$2:$O$68,2,FALSE) &amp; ",") &amp; IF(ISBLANK(AJ282),"",VLOOKUP(AJ282,ComboValue!$N$2:$O$68,2,FALSE) &amp; ",") &amp; IF(ISBLANK(AK282),"",VLOOKUP(AK282,ComboValue!$N$2:$O$68,2,FALSE) &amp; ",") &amp; IF(ISBLANK(AL282),"",VLOOKUP(AL282,ComboValue!$N$2:$O$68,2,FALSE) &amp; ",") &amp; IF(ISBLANK(AM282),"",VLOOKUP(AM282,ComboValue!$N$2:$O$68,2,FALSE) &amp; ",") &amp; IF(ISBLANK(AN282),"",VLOOKUP(AN282,ComboValue!$N$2:$O$68,2,FALSE) &amp; ",") &amp; IF(ISBLANK(AO282),"",VLOOKUP(AO282,ComboValue!$N$2:$O$68,2,FALSE) &amp; ",") &amp; IF(ISBLANK(AP282),"",VLOOKUP(AP282,ComboValue!$N$2:$O$68,2,FALSE) &amp; ",") &amp; IF(ISBLANK(AQ282),"",VLOOKUP(AQ282,ComboValue!$N$2:$O$68,2,FALSE) &amp; ",") &amp; IF(ISBLANK(AR282),"",VLOOKUP(AR282,ComboValue!$N$2:$O$68,2,FALSE) &amp; ",") &amp; IF(ISBLANK(AS282),"",VLOOKUP(AS282,ComboValue!$N$2:$O$68,2,FALSE) &amp; ",") &amp; IF(ISBLANK(AT282),"",VLOOKUP(AT282,ComboValue!$N$2:$O$68,2,FALSE) &amp; ",")</f>
        <v/>
      </c>
      <c r="AZ282" s="162" t="str">
        <f t="shared" si="172"/>
        <v/>
      </c>
      <c r="BA282" s="120"/>
      <c r="BB282" s="135" t="str">
        <f t="shared" si="173"/>
        <v/>
      </c>
      <c r="BC282" s="136" t="str">
        <f t="shared" si="174"/>
        <v/>
      </c>
      <c r="BD282" s="136" t="str">
        <f t="shared" si="175"/>
        <v/>
      </c>
      <c r="BE282" s="136" t="str">
        <f t="shared" si="176"/>
        <v/>
      </c>
      <c r="BF282" s="136" t="str">
        <f t="shared" si="177"/>
        <v/>
      </c>
      <c r="BG282" s="136" t="str">
        <f t="shared" si="178"/>
        <v/>
      </c>
      <c r="BH282" s="136" t="str">
        <f t="shared" si="179"/>
        <v/>
      </c>
      <c r="BI282" s="136" t="str">
        <f t="shared" si="180"/>
        <v/>
      </c>
      <c r="BJ282" s="136" t="str">
        <f t="shared" si="181"/>
        <v/>
      </c>
      <c r="BK282" s="136" t="str">
        <f t="shared" si="182"/>
        <v/>
      </c>
      <c r="BL282" s="136" t="str">
        <f t="shared" si="183"/>
        <v/>
      </c>
      <c r="BM282" s="136" t="str">
        <f t="shared" si="184"/>
        <v/>
      </c>
      <c r="BN282" s="136" t="str">
        <f t="shared" si="185"/>
        <v/>
      </c>
      <c r="BO282" s="136" t="str">
        <f t="shared" si="186"/>
        <v/>
      </c>
      <c r="BP282" s="136" t="str">
        <f t="shared" si="187"/>
        <v/>
      </c>
      <c r="BQ282" s="136" t="str">
        <f t="shared" si="188"/>
        <v/>
      </c>
      <c r="BR282" s="136" t="str">
        <f t="shared" si="189"/>
        <v/>
      </c>
      <c r="BS282" s="136" t="str">
        <f t="shared" si="190"/>
        <v/>
      </c>
      <c r="BT282" s="136" t="str">
        <f t="shared" si="191"/>
        <v/>
      </c>
      <c r="BU282" s="136" t="str">
        <f t="shared" si="192"/>
        <v/>
      </c>
      <c r="BV282" s="136" t="str">
        <f t="shared" si="193"/>
        <v/>
      </c>
      <c r="BW282" s="136" t="str">
        <f t="shared" si="194"/>
        <v/>
      </c>
      <c r="BX282" s="136" t="str">
        <f t="shared" si="195"/>
        <v/>
      </c>
      <c r="BY282" s="136" t="str">
        <f t="shared" si="196"/>
        <v/>
      </c>
      <c r="BZ282" s="136" t="str">
        <f t="shared" si="197"/>
        <v/>
      </c>
      <c r="CA282" s="137" t="str">
        <f t="shared" si="198"/>
        <v/>
      </c>
      <c r="CB282" s="135" t="str">
        <f t="shared" si="199"/>
        <v/>
      </c>
      <c r="CC282" s="136" t="str">
        <f t="shared" si="200"/>
        <v/>
      </c>
      <c r="CD282" s="136" t="str">
        <f t="shared" si="201"/>
        <v/>
      </c>
      <c r="CE282" s="136" t="str">
        <f t="shared" si="202"/>
        <v/>
      </c>
      <c r="CF282" s="136" t="str">
        <f t="shared" si="203"/>
        <v/>
      </c>
      <c r="CG282" s="136" t="str">
        <f t="shared" si="204"/>
        <v/>
      </c>
      <c r="CH282" s="136" t="str">
        <f t="shared" si="205"/>
        <v/>
      </c>
      <c r="CI282" s="136" t="str">
        <f t="shared" si="206"/>
        <v/>
      </c>
      <c r="CJ282" s="136" t="str">
        <f t="shared" si="207"/>
        <v/>
      </c>
      <c r="CK282" s="137" t="str">
        <f t="shared" si="208"/>
        <v/>
      </c>
      <c r="CL282" s="135" t="str">
        <f t="shared" si="209"/>
        <v/>
      </c>
      <c r="CM282" s="136" t="str">
        <f t="shared" si="210"/>
        <v/>
      </c>
      <c r="CN282" s="136" t="str">
        <f t="shared" si="211"/>
        <v/>
      </c>
      <c r="CO282" s="137" t="str">
        <f t="shared" si="212"/>
        <v/>
      </c>
      <c r="CP282" s="120"/>
      <c r="CQ282" s="120"/>
      <c r="CR282" s="120"/>
      <c r="CS282" s="120"/>
      <c r="CT282" s="120"/>
      <c r="CU282" s="120"/>
      <c r="CV282" s="120"/>
      <c r="CW282" s="120"/>
      <c r="CX282" s="120"/>
      <c r="CY282" s="120"/>
      <c r="CZ282" s="120"/>
      <c r="DA282" s="120"/>
      <c r="DB282" s="120"/>
    </row>
    <row r="283" spans="1:106" ht="17.399999999999999" thickTop="1" thickBot="1" x14ac:dyDescent="0.45">
      <c r="A283" s="7">
        <v>278</v>
      </c>
      <c r="B283" s="10"/>
      <c r="C283" s="11"/>
      <c r="D283" s="11"/>
      <c r="E283" s="11"/>
      <c r="F283" s="11"/>
      <c r="G283" s="11"/>
      <c r="H283" s="11"/>
      <c r="I283" s="11"/>
      <c r="J283" s="11"/>
      <c r="K283" s="11"/>
      <c r="L283" s="10"/>
      <c r="M283" s="10"/>
      <c r="N283" s="10"/>
      <c r="O283" s="209" t="str">
        <f xml:space="preserve"> IF(ISBLANK(L283),"",VLOOKUP(L283,ComboValue!$E$3:$I$15,5,FALSE))</f>
        <v/>
      </c>
      <c r="P283" s="10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35" t="str">
        <f xml:space="preserve"> IF(ISBLANK(C283),"",VLOOKUP(C283,ComboValue!$B$2:$C$11,2,FALSE) &amp; ",") &amp; IF(ISBLANK(D283),"",VLOOKUP(D283,ComboValue!$B$2:$C$11,2,FALSE) &amp; ",") &amp; IF(ISBLANK(E283),"",VLOOKUP(E283,ComboValue!$B$2:$C$11,2,FALSE) &amp; ",") &amp; IF(ISBLANK(F283),"",VLOOKUP(F283,ComboValue!$B$2:$C$11,2,FALSE) &amp; ",") &amp; IF(ISBLANK(G283),"",VLOOKUP(G283,ComboValue!$B$2:$C$11,2,FALSE) &amp; ",") &amp; IF(ISBLANK(H283),"",VLOOKUP(H283,ComboValue!$B$2:$C$11,2,FALSE) &amp; ",") &amp; IF(ISBLANK(I283),"",VLOOKUP(I283,ComboValue!$B$2:$C$11,2,FALSE) &amp; ",") &amp; IF(ISBLANK(J283),"",VLOOKUP(J283,ComboValue!$B$2:$C$11,2,FALSE) &amp; ",") &amp; IF(ISBLANK(K283),"",VLOOKUP(K283,ComboValue!$B$2:$C$11,2,FALSE) &amp; ",")</f>
        <v/>
      </c>
      <c r="AV283" s="136" t="str">
        <f t="shared" si="171"/>
        <v>Tous_Nl</v>
      </c>
      <c r="AW283" s="136" t="str">
        <f>IF(ISBLANK(L283),"",VLOOKUP(L283,ComboValue!$E$2:$G$15,3,FALSE))</f>
        <v/>
      </c>
      <c r="AX283" s="136" t="str">
        <f>IF(ISBLANK(M283),"",VLOOKUP(M283,ComboValue!$K$2:$L$5,2,FALSE))</f>
        <v/>
      </c>
      <c r="AY283" s="161" t="str">
        <f>IF(ISBLANK(Q283),"",VLOOKUP(Q283,ComboValue!$N$2:$O$68,2,FALSE) &amp; ",") &amp; IF(ISBLANK(R283),"",VLOOKUP(R283,ComboValue!$N$2:$O$68,2,FALSE) &amp; ",") &amp; IF(ISBLANK(S283),"",VLOOKUP(S283,ComboValue!$N$2:$O$68,2,FALSE) &amp; ",") &amp; IF(ISBLANK(T283),"",VLOOKUP(T283,ComboValue!$N$2:$O$68,2,FALSE) &amp; ",") &amp; IF(ISBLANK(U283),"",VLOOKUP(U283,ComboValue!$N$2:$O$68,2,FALSE) &amp; ",") &amp; IF(ISBLANK(V283),"",VLOOKUP(V283,ComboValue!$N$2:$O$68,2,FALSE) &amp; ",") &amp; IF(ISBLANK(W283),"",VLOOKUP(W283,ComboValue!$N$2:$O$68,2,FALSE) &amp; ",") &amp; IF(ISBLANK(X283),"",VLOOKUP(X283,ComboValue!$N$2:$O$68,2,FALSE) &amp; ",") &amp; IF(ISBLANK(Y283),"",VLOOKUP(Y283,ComboValue!$N$2:$O$68,2,FALSE) &amp; ",") &amp; IF(ISBLANK(Z283),"",VLOOKUP(Z283,ComboValue!$N$2:$O$68,2,FALSE) &amp; ",") &amp; IF(ISBLANK(AA283),"",VLOOKUP(AA283,ComboValue!$N$2:$O$68,2,FALSE) &amp; ",") &amp; IF(ISBLANK(AB283),"",VLOOKUP(AB283,ComboValue!$N$2:$O$68,2,FALSE) &amp; ",") &amp; IF(ISBLANK(AC283),"",VLOOKUP(AC283,ComboValue!$N$2:$O$68,2,FALSE) &amp; ",") &amp; IF(ISBLANK(AD283),"",VLOOKUP(AD283,ComboValue!$N$2:$O$68,2,FALSE) &amp; ",") &amp; IF(ISBLANK(AE283),"",VLOOKUP(AE283,ComboValue!$N$2:$O$68,2,FALSE) &amp; ",") &amp; IF(ISBLANK(AF283),"",VLOOKUP(AF283,ComboValue!$N$2:$O$68,2,FALSE) &amp; ",") &amp; IF(ISBLANK(AG283),"",VLOOKUP(AG283,ComboValue!$N$2:$O$68,2,FALSE) &amp; ",") &amp; IF(ISBLANK(AH283),"",VLOOKUP(AH283,ComboValue!$N$2:$O$68,2,FALSE) &amp; ",") &amp; IF(ISBLANK(AI283),"",VLOOKUP(AI283,ComboValue!$N$2:$O$68,2,FALSE) &amp; ",") &amp; IF(ISBLANK(AJ283),"",VLOOKUP(AJ283,ComboValue!$N$2:$O$68,2,FALSE) &amp; ",") &amp; IF(ISBLANK(AK283),"",VLOOKUP(AK283,ComboValue!$N$2:$O$68,2,FALSE) &amp; ",") &amp; IF(ISBLANK(AL283),"",VLOOKUP(AL283,ComboValue!$N$2:$O$68,2,FALSE) &amp; ",") &amp; IF(ISBLANK(AM283),"",VLOOKUP(AM283,ComboValue!$N$2:$O$68,2,FALSE) &amp; ",") &amp; IF(ISBLANK(AN283),"",VLOOKUP(AN283,ComboValue!$N$2:$O$68,2,FALSE) &amp; ",") &amp; IF(ISBLANK(AO283),"",VLOOKUP(AO283,ComboValue!$N$2:$O$68,2,FALSE) &amp; ",") &amp; IF(ISBLANK(AP283),"",VLOOKUP(AP283,ComboValue!$N$2:$O$68,2,FALSE) &amp; ",") &amp; IF(ISBLANK(AQ283),"",VLOOKUP(AQ283,ComboValue!$N$2:$O$68,2,FALSE) &amp; ",") &amp; IF(ISBLANK(AR283),"",VLOOKUP(AR283,ComboValue!$N$2:$O$68,2,FALSE) &amp; ",") &amp; IF(ISBLANK(AS283),"",VLOOKUP(AS283,ComboValue!$N$2:$O$68,2,FALSE) &amp; ",") &amp; IF(ISBLANK(AT283),"",VLOOKUP(AT283,ComboValue!$N$2:$O$68,2,FALSE) &amp; ",")</f>
        <v/>
      </c>
      <c r="AZ283" s="162" t="str">
        <f t="shared" si="172"/>
        <v/>
      </c>
      <c r="BA283" s="120"/>
      <c r="BB283" s="135" t="str">
        <f t="shared" si="173"/>
        <v/>
      </c>
      <c r="BC283" s="136" t="str">
        <f t="shared" si="174"/>
        <v/>
      </c>
      <c r="BD283" s="136" t="str">
        <f t="shared" si="175"/>
        <v/>
      </c>
      <c r="BE283" s="136" t="str">
        <f t="shared" si="176"/>
        <v/>
      </c>
      <c r="BF283" s="136" t="str">
        <f t="shared" si="177"/>
        <v/>
      </c>
      <c r="BG283" s="136" t="str">
        <f t="shared" si="178"/>
        <v/>
      </c>
      <c r="BH283" s="136" t="str">
        <f t="shared" si="179"/>
        <v/>
      </c>
      <c r="BI283" s="136" t="str">
        <f t="shared" si="180"/>
        <v/>
      </c>
      <c r="BJ283" s="136" t="str">
        <f t="shared" si="181"/>
        <v/>
      </c>
      <c r="BK283" s="136" t="str">
        <f t="shared" si="182"/>
        <v/>
      </c>
      <c r="BL283" s="136" t="str">
        <f t="shared" si="183"/>
        <v/>
      </c>
      <c r="BM283" s="136" t="str">
        <f t="shared" si="184"/>
        <v/>
      </c>
      <c r="BN283" s="136" t="str">
        <f t="shared" si="185"/>
        <v/>
      </c>
      <c r="BO283" s="136" t="str">
        <f t="shared" si="186"/>
        <v/>
      </c>
      <c r="BP283" s="136" t="str">
        <f t="shared" si="187"/>
        <v/>
      </c>
      <c r="BQ283" s="136" t="str">
        <f t="shared" si="188"/>
        <v/>
      </c>
      <c r="BR283" s="136" t="str">
        <f t="shared" si="189"/>
        <v/>
      </c>
      <c r="BS283" s="136" t="str">
        <f t="shared" si="190"/>
        <v/>
      </c>
      <c r="BT283" s="136" t="str">
        <f t="shared" si="191"/>
        <v/>
      </c>
      <c r="BU283" s="136" t="str">
        <f t="shared" si="192"/>
        <v/>
      </c>
      <c r="BV283" s="136" t="str">
        <f t="shared" si="193"/>
        <v/>
      </c>
      <c r="BW283" s="136" t="str">
        <f t="shared" si="194"/>
        <v/>
      </c>
      <c r="BX283" s="136" t="str">
        <f t="shared" si="195"/>
        <v/>
      </c>
      <c r="BY283" s="136" t="str">
        <f t="shared" si="196"/>
        <v/>
      </c>
      <c r="BZ283" s="136" t="str">
        <f t="shared" si="197"/>
        <v/>
      </c>
      <c r="CA283" s="137" t="str">
        <f t="shared" si="198"/>
        <v/>
      </c>
      <c r="CB283" s="135" t="str">
        <f t="shared" si="199"/>
        <v/>
      </c>
      <c r="CC283" s="136" t="str">
        <f t="shared" si="200"/>
        <v/>
      </c>
      <c r="CD283" s="136" t="str">
        <f t="shared" si="201"/>
        <v/>
      </c>
      <c r="CE283" s="136" t="str">
        <f t="shared" si="202"/>
        <v/>
      </c>
      <c r="CF283" s="136" t="str">
        <f t="shared" si="203"/>
        <v/>
      </c>
      <c r="CG283" s="136" t="str">
        <f t="shared" si="204"/>
        <v/>
      </c>
      <c r="CH283" s="136" t="str">
        <f t="shared" si="205"/>
        <v/>
      </c>
      <c r="CI283" s="136" t="str">
        <f t="shared" si="206"/>
        <v/>
      </c>
      <c r="CJ283" s="136" t="str">
        <f t="shared" si="207"/>
        <v/>
      </c>
      <c r="CK283" s="137" t="str">
        <f t="shared" si="208"/>
        <v/>
      </c>
      <c r="CL283" s="135" t="str">
        <f t="shared" si="209"/>
        <v/>
      </c>
      <c r="CM283" s="136" t="str">
        <f t="shared" si="210"/>
        <v/>
      </c>
      <c r="CN283" s="136" t="str">
        <f t="shared" si="211"/>
        <v/>
      </c>
      <c r="CO283" s="137" t="str">
        <f t="shared" si="212"/>
        <v/>
      </c>
      <c r="CP283" s="120"/>
      <c r="CQ283" s="120"/>
      <c r="CR283" s="120"/>
      <c r="CS283" s="120"/>
      <c r="CT283" s="120"/>
      <c r="CU283" s="120"/>
      <c r="CV283" s="120"/>
      <c r="CW283" s="120"/>
      <c r="CX283" s="120"/>
      <c r="CY283" s="120"/>
      <c r="CZ283" s="120"/>
      <c r="DA283" s="120"/>
      <c r="DB283" s="120"/>
    </row>
    <row r="284" spans="1:106" ht="17.399999999999999" thickTop="1" thickBot="1" x14ac:dyDescent="0.45">
      <c r="A284" s="7">
        <v>279</v>
      </c>
      <c r="B284" s="10"/>
      <c r="C284" s="11"/>
      <c r="D284" s="11"/>
      <c r="E284" s="11"/>
      <c r="F284" s="11"/>
      <c r="G284" s="11"/>
      <c r="H284" s="11"/>
      <c r="I284" s="11"/>
      <c r="J284" s="11"/>
      <c r="K284" s="11"/>
      <c r="L284" s="10"/>
      <c r="M284" s="10"/>
      <c r="N284" s="10"/>
      <c r="O284" s="209" t="str">
        <f xml:space="preserve"> IF(ISBLANK(L284),"",VLOOKUP(L284,ComboValue!$E$3:$I$15,5,FALSE))</f>
        <v/>
      </c>
      <c r="P284" s="10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35" t="str">
        <f xml:space="preserve"> IF(ISBLANK(C284),"",VLOOKUP(C284,ComboValue!$B$2:$C$11,2,FALSE) &amp; ",") &amp; IF(ISBLANK(D284),"",VLOOKUP(D284,ComboValue!$B$2:$C$11,2,FALSE) &amp; ",") &amp; IF(ISBLANK(E284),"",VLOOKUP(E284,ComboValue!$B$2:$C$11,2,FALSE) &amp; ",") &amp; IF(ISBLANK(F284),"",VLOOKUP(F284,ComboValue!$B$2:$C$11,2,FALSE) &amp; ",") &amp; IF(ISBLANK(G284),"",VLOOKUP(G284,ComboValue!$B$2:$C$11,2,FALSE) &amp; ",") &amp; IF(ISBLANK(H284),"",VLOOKUP(H284,ComboValue!$B$2:$C$11,2,FALSE) &amp; ",") &amp; IF(ISBLANK(I284),"",VLOOKUP(I284,ComboValue!$B$2:$C$11,2,FALSE) &amp; ",") &amp; IF(ISBLANK(J284),"",VLOOKUP(J284,ComboValue!$B$2:$C$11,2,FALSE) &amp; ",") &amp; IF(ISBLANK(K284),"",VLOOKUP(K284,ComboValue!$B$2:$C$11,2,FALSE) &amp; ",")</f>
        <v/>
      </c>
      <c r="AV284" s="136" t="str">
        <f t="shared" si="171"/>
        <v>Tous_Nl</v>
      </c>
      <c r="AW284" s="136" t="str">
        <f>IF(ISBLANK(L284),"",VLOOKUP(L284,ComboValue!$E$2:$G$15,3,FALSE))</f>
        <v/>
      </c>
      <c r="AX284" s="136" t="str">
        <f>IF(ISBLANK(M284),"",VLOOKUP(M284,ComboValue!$K$2:$L$5,2,FALSE))</f>
        <v/>
      </c>
      <c r="AY284" s="161" t="str">
        <f>IF(ISBLANK(Q284),"",VLOOKUP(Q284,ComboValue!$N$2:$O$68,2,FALSE) &amp; ",") &amp; IF(ISBLANK(R284),"",VLOOKUP(R284,ComboValue!$N$2:$O$68,2,FALSE) &amp; ",") &amp; IF(ISBLANK(S284),"",VLOOKUP(S284,ComboValue!$N$2:$O$68,2,FALSE) &amp; ",") &amp; IF(ISBLANK(T284),"",VLOOKUP(T284,ComboValue!$N$2:$O$68,2,FALSE) &amp; ",") &amp; IF(ISBLANK(U284),"",VLOOKUP(U284,ComboValue!$N$2:$O$68,2,FALSE) &amp; ",") &amp; IF(ISBLANK(V284),"",VLOOKUP(V284,ComboValue!$N$2:$O$68,2,FALSE) &amp; ",") &amp; IF(ISBLANK(W284),"",VLOOKUP(W284,ComboValue!$N$2:$O$68,2,FALSE) &amp; ",") &amp; IF(ISBLANK(X284),"",VLOOKUP(X284,ComboValue!$N$2:$O$68,2,FALSE) &amp; ",") &amp; IF(ISBLANK(Y284),"",VLOOKUP(Y284,ComboValue!$N$2:$O$68,2,FALSE) &amp; ",") &amp; IF(ISBLANK(Z284),"",VLOOKUP(Z284,ComboValue!$N$2:$O$68,2,FALSE) &amp; ",") &amp; IF(ISBLANK(AA284),"",VLOOKUP(AA284,ComboValue!$N$2:$O$68,2,FALSE) &amp; ",") &amp; IF(ISBLANK(AB284),"",VLOOKUP(AB284,ComboValue!$N$2:$O$68,2,FALSE) &amp; ",") &amp; IF(ISBLANK(AC284),"",VLOOKUP(AC284,ComboValue!$N$2:$O$68,2,FALSE) &amp; ",") &amp; IF(ISBLANK(AD284),"",VLOOKUP(AD284,ComboValue!$N$2:$O$68,2,FALSE) &amp; ",") &amp; IF(ISBLANK(AE284),"",VLOOKUP(AE284,ComboValue!$N$2:$O$68,2,FALSE) &amp; ",") &amp; IF(ISBLANK(AF284),"",VLOOKUP(AF284,ComboValue!$N$2:$O$68,2,FALSE) &amp; ",") &amp; IF(ISBLANK(AG284),"",VLOOKUP(AG284,ComboValue!$N$2:$O$68,2,FALSE) &amp; ",") &amp; IF(ISBLANK(AH284),"",VLOOKUP(AH284,ComboValue!$N$2:$O$68,2,FALSE) &amp; ",") &amp; IF(ISBLANK(AI284),"",VLOOKUP(AI284,ComboValue!$N$2:$O$68,2,FALSE) &amp; ",") &amp; IF(ISBLANK(AJ284),"",VLOOKUP(AJ284,ComboValue!$N$2:$O$68,2,FALSE) &amp; ",") &amp; IF(ISBLANK(AK284),"",VLOOKUP(AK284,ComboValue!$N$2:$O$68,2,FALSE) &amp; ",") &amp; IF(ISBLANK(AL284),"",VLOOKUP(AL284,ComboValue!$N$2:$O$68,2,FALSE) &amp; ",") &amp; IF(ISBLANK(AM284),"",VLOOKUP(AM284,ComboValue!$N$2:$O$68,2,FALSE) &amp; ",") &amp; IF(ISBLANK(AN284),"",VLOOKUP(AN284,ComboValue!$N$2:$O$68,2,FALSE) &amp; ",") &amp; IF(ISBLANK(AO284),"",VLOOKUP(AO284,ComboValue!$N$2:$O$68,2,FALSE) &amp; ",") &amp; IF(ISBLANK(AP284),"",VLOOKUP(AP284,ComboValue!$N$2:$O$68,2,FALSE) &amp; ",") &amp; IF(ISBLANK(AQ284),"",VLOOKUP(AQ284,ComboValue!$N$2:$O$68,2,FALSE) &amp; ",") &amp; IF(ISBLANK(AR284),"",VLOOKUP(AR284,ComboValue!$N$2:$O$68,2,FALSE) &amp; ",") &amp; IF(ISBLANK(AS284),"",VLOOKUP(AS284,ComboValue!$N$2:$O$68,2,FALSE) &amp; ",") &amp; IF(ISBLANK(AT284),"",VLOOKUP(AT284,ComboValue!$N$2:$O$68,2,FALSE) &amp; ",")</f>
        <v/>
      </c>
      <c r="AZ284" s="162" t="str">
        <f t="shared" si="172"/>
        <v/>
      </c>
      <c r="BA284" s="120"/>
      <c r="BB284" s="135" t="str">
        <f t="shared" si="173"/>
        <v/>
      </c>
      <c r="BC284" s="136" t="str">
        <f t="shared" si="174"/>
        <v/>
      </c>
      <c r="BD284" s="136" t="str">
        <f t="shared" si="175"/>
        <v/>
      </c>
      <c r="BE284" s="136" t="str">
        <f t="shared" si="176"/>
        <v/>
      </c>
      <c r="BF284" s="136" t="str">
        <f t="shared" si="177"/>
        <v/>
      </c>
      <c r="BG284" s="136" t="str">
        <f t="shared" si="178"/>
        <v/>
      </c>
      <c r="BH284" s="136" t="str">
        <f t="shared" si="179"/>
        <v/>
      </c>
      <c r="BI284" s="136" t="str">
        <f t="shared" si="180"/>
        <v/>
      </c>
      <c r="BJ284" s="136" t="str">
        <f t="shared" si="181"/>
        <v/>
      </c>
      <c r="BK284" s="136" t="str">
        <f t="shared" si="182"/>
        <v/>
      </c>
      <c r="BL284" s="136" t="str">
        <f t="shared" si="183"/>
        <v/>
      </c>
      <c r="BM284" s="136" t="str">
        <f t="shared" si="184"/>
        <v/>
      </c>
      <c r="BN284" s="136" t="str">
        <f t="shared" si="185"/>
        <v/>
      </c>
      <c r="BO284" s="136" t="str">
        <f t="shared" si="186"/>
        <v/>
      </c>
      <c r="BP284" s="136" t="str">
        <f t="shared" si="187"/>
        <v/>
      </c>
      <c r="BQ284" s="136" t="str">
        <f t="shared" si="188"/>
        <v/>
      </c>
      <c r="BR284" s="136" t="str">
        <f t="shared" si="189"/>
        <v/>
      </c>
      <c r="BS284" s="136" t="str">
        <f t="shared" si="190"/>
        <v/>
      </c>
      <c r="BT284" s="136" t="str">
        <f t="shared" si="191"/>
        <v/>
      </c>
      <c r="BU284" s="136" t="str">
        <f t="shared" si="192"/>
        <v/>
      </c>
      <c r="BV284" s="136" t="str">
        <f t="shared" si="193"/>
        <v/>
      </c>
      <c r="BW284" s="136" t="str">
        <f t="shared" si="194"/>
        <v/>
      </c>
      <c r="BX284" s="136" t="str">
        <f t="shared" si="195"/>
        <v/>
      </c>
      <c r="BY284" s="136" t="str">
        <f t="shared" si="196"/>
        <v/>
      </c>
      <c r="BZ284" s="136" t="str">
        <f t="shared" si="197"/>
        <v/>
      </c>
      <c r="CA284" s="137" t="str">
        <f t="shared" si="198"/>
        <v/>
      </c>
      <c r="CB284" s="135" t="str">
        <f t="shared" si="199"/>
        <v/>
      </c>
      <c r="CC284" s="136" t="str">
        <f t="shared" si="200"/>
        <v/>
      </c>
      <c r="CD284" s="136" t="str">
        <f t="shared" si="201"/>
        <v/>
      </c>
      <c r="CE284" s="136" t="str">
        <f t="shared" si="202"/>
        <v/>
      </c>
      <c r="CF284" s="136" t="str">
        <f t="shared" si="203"/>
        <v/>
      </c>
      <c r="CG284" s="136" t="str">
        <f t="shared" si="204"/>
        <v/>
      </c>
      <c r="CH284" s="136" t="str">
        <f t="shared" si="205"/>
        <v/>
      </c>
      <c r="CI284" s="136" t="str">
        <f t="shared" si="206"/>
        <v/>
      </c>
      <c r="CJ284" s="136" t="str">
        <f t="shared" si="207"/>
        <v/>
      </c>
      <c r="CK284" s="137" t="str">
        <f t="shared" si="208"/>
        <v/>
      </c>
      <c r="CL284" s="135" t="str">
        <f t="shared" si="209"/>
        <v/>
      </c>
      <c r="CM284" s="136" t="str">
        <f t="shared" si="210"/>
        <v/>
      </c>
      <c r="CN284" s="136" t="str">
        <f t="shared" si="211"/>
        <v/>
      </c>
      <c r="CO284" s="137" t="str">
        <f t="shared" si="212"/>
        <v/>
      </c>
      <c r="CP284" s="120"/>
      <c r="CQ284" s="120"/>
      <c r="CR284" s="120"/>
      <c r="CS284" s="120"/>
      <c r="CT284" s="120"/>
      <c r="CU284" s="120"/>
      <c r="CV284" s="120"/>
      <c r="CW284" s="120"/>
      <c r="CX284" s="120"/>
      <c r="CY284" s="120"/>
      <c r="CZ284" s="120"/>
      <c r="DA284" s="120"/>
      <c r="DB284" s="120"/>
    </row>
    <row r="285" spans="1:106" ht="17.399999999999999" thickTop="1" thickBot="1" x14ac:dyDescent="0.45">
      <c r="A285" s="7">
        <v>280</v>
      </c>
      <c r="B285" s="10"/>
      <c r="C285" s="11"/>
      <c r="D285" s="11"/>
      <c r="E285" s="11"/>
      <c r="F285" s="11"/>
      <c r="G285" s="11"/>
      <c r="H285" s="11"/>
      <c r="I285" s="11"/>
      <c r="J285" s="11"/>
      <c r="K285" s="11"/>
      <c r="L285" s="10"/>
      <c r="M285" s="10"/>
      <c r="N285" s="10"/>
      <c r="O285" s="209" t="str">
        <f xml:space="preserve"> IF(ISBLANK(L285),"",VLOOKUP(L285,ComboValue!$E$3:$I$15,5,FALSE))</f>
        <v/>
      </c>
      <c r="P285" s="10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35" t="str">
        <f xml:space="preserve"> IF(ISBLANK(C285),"",VLOOKUP(C285,ComboValue!$B$2:$C$11,2,FALSE) &amp; ",") &amp; IF(ISBLANK(D285),"",VLOOKUP(D285,ComboValue!$B$2:$C$11,2,FALSE) &amp; ",") &amp; IF(ISBLANK(E285),"",VLOOKUP(E285,ComboValue!$B$2:$C$11,2,FALSE) &amp; ",") &amp; IF(ISBLANK(F285),"",VLOOKUP(F285,ComboValue!$B$2:$C$11,2,FALSE) &amp; ",") &amp; IF(ISBLANK(G285),"",VLOOKUP(G285,ComboValue!$B$2:$C$11,2,FALSE) &amp; ",") &amp; IF(ISBLANK(H285),"",VLOOKUP(H285,ComboValue!$B$2:$C$11,2,FALSE) &amp; ",") &amp; IF(ISBLANK(I285),"",VLOOKUP(I285,ComboValue!$B$2:$C$11,2,FALSE) &amp; ",") &amp; IF(ISBLANK(J285),"",VLOOKUP(J285,ComboValue!$B$2:$C$11,2,FALSE) &amp; ",") &amp; IF(ISBLANK(K285),"",VLOOKUP(K285,ComboValue!$B$2:$C$11,2,FALSE) &amp; ",")</f>
        <v/>
      </c>
      <c r="AV285" s="136" t="str">
        <f t="shared" si="171"/>
        <v>Tous_Nl</v>
      </c>
      <c r="AW285" s="136" t="str">
        <f>IF(ISBLANK(L285),"",VLOOKUP(L285,ComboValue!$E$2:$G$15,3,FALSE))</f>
        <v/>
      </c>
      <c r="AX285" s="136" t="str">
        <f>IF(ISBLANK(M285),"",VLOOKUP(M285,ComboValue!$K$2:$L$5,2,FALSE))</f>
        <v/>
      </c>
      <c r="AY285" s="161" t="str">
        <f>IF(ISBLANK(Q285),"",VLOOKUP(Q285,ComboValue!$N$2:$O$68,2,FALSE) &amp; ",") &amp; IF(ISBLANK(R285),"",VLOOKUP(R285,ComboValue!$N$2:$O$68,2,FALSE) &amp; ",") &amp; IF(ISBLANK(S285),"",VLOOKUP(S285,ComboValue!$N$2:$O$68,2,FALSE) &amp; ",") &amp; IF(ISBLANK(T285),"",VLOOKUP(T285,ComboValue!$N$2:$O$68,2,FALSE) &amp; ",") &amp; IF(ISBLANK(U285),"",VLOOKUP(U285,ComboValue!$N$2:$O$68,2,FALSE) &amp; ",") &amp; IF(ISBLANK(V285),"",VLOOKUP(V285,ComboValue!$N$2:$O$68,2,FALSE) &amp; ",") &amp; IF(ISBLANK(W285),"",VLOOKUP(W285,ComboValue!$N$2:$O$68,2,FALSE) &amp; ",") &amp; IF(ISBLANK(X285),"",VLOOKUP(X285,ComboValue!$N$2:$O$68,2,FALSE) &amp; ",") &amp; IF(ISBLANK(Y285),"",VLOOKUP(Y285,ComboValue!$N$2:$O$68,2,FALSE) &amp; ",") &amp; IF(ISBLANK(Z285),"",VLOOKUP(Z285,ComboValue!$N$2:$O$68,2,FALSE) &amp; ",") &amp; IF(ISBLANK(AA285),"",VLOOKUP(AA285,ComboValue!$N$2:$O$68,2,FALSE) &amp; ",") &amp; IF(ISBLANK(AB285),"",VLOOKUP(AB285,ComboValue!$N$2:$O$68,2,FALSE) &amp; ",") &amp; IF(ISBLANK(AC285),"",VLOOKUP(AC285,ComboValue!$N$2:$O$68,2,FALSE) &amp; ",") &amp; IF(ISBLANK(AD285),"",VLOOKUP(AD285,ComboValue!$N$2:$O$68,2,FALSE) &amp; ",") &amp; IF(ISBLANK(AE285),"",VLOOKUP(AE285,ComboValue!$N$2:$O$68,2,FALSE) &amp; ",") &amp; IF(ISBLANK(AF285),"",VLOOKUP(AF285,ComboValue!$N$2:$O$68,2,FALSE) &amp; ",") &amp; IF(ISBLANK(AG285),"",VLOOKUP(AG285,ComboValue!$N$2:$O$68,2,FALSE) &amp; ",") &amp; IF(ISBLANK(AH285),"",VLOOKUP(AH285,ComboValue!$N$2:$O$68,2,FALSE) &amp; ",") &amp; IF(ISBLANK(AI285),"",VLOOKUP(AI285,ComboValue!$N$2:$O$68,2,FALSE) &amp; ",") &amp; IF(ISBLANK(AJ285),"",VLOOKUP(AJ285,ComboValue!$N$2:$O$68,2,FALSE) &amp; ",") &amp; IF(ISBLANK(AK285),"",VLOOKUP(AK285,ComboValue!$N$2:$O$68,2,FALSE) &amp; ",") &amp; IF(ISBLANK(AL285),"",VLOOKUP(AL285,ComboValue!$N$2:$O$68,2,FALSE) &amp; ",") &amp; IF(ISBLANK(AM285),"",VLOOKUP(AM285,ComboValue!$N$2:$O$68,2,FALSE) &amp; ",") &amp; IF(ISBLANK(AN285),"",VLOOKUP(AN285,ComboValue!$N$2:$O$68,2,FALSE) &amp; ",") &amp; IF(ISBLANK(AO285),"",VLOOKUP(AO285,ComboValue!$N$2:$O$68,2,FALSE) &amp; ",") &amp; IF(ISBLANK(AP285),"",VLOOKUP(AP285,ComboValue!$N$2:$O$68,2,FALSE) &amp; ",") &amp; IF(ISBLANK(AQ285),"",VLOOKUP(AQ285,ComboValue!$N$2:$O$68,2,FALSE) &amp; ",") &amp; IF(ISBLANK(AR285),"",VLOOKUP(AR285,ComboValue!$N$2:$O$68,2,FALSE) &amp; ",") &amp; IF(ISBLANK(AS285),"",VLOOKUP(AS285,ComboValue!$N$2:$O$68,2,FALSE) &amp; ",") &amp; IF(ISBLANK(AT285),"",VLOOKUP(AT285,ComboValue!$N$2:$O$68,2,FALSE) &amp; ",")</f>
        <v/>
      </c>
      <c r="AZ285" s="162" t="str">
        <f t="shared" si="172"/>
        <v/>
      </c>
      <c r="BA285" s="120"/>
      <c r="BB285" s="135" t="str">
        <f t="shared" si="173"/>
        <v/>
      </c>
      <c r="BC285" s="136" t="str">
        <f t="shared" si="174"/>
        <v/>
      </c>
      <c r="BD285" s="136" t="str">
        <f t="shared" si="175"/>
        <v/>
      </c>
      <c r="BE285" s="136" t="str">
        <f t="shared" si="176"/>
        <v/>
      </c>
      <c r="BF285" s="136" t="str">
        <f t="shared" si="177"/>
        <v/>
      </c>
      <c r="BG285" s="136" t="str">
        <f t="shared" si="178"/>
        <v/>
      </c>
      <c r="BH285" s="136" t="str">
        <f t="shared" si="179"/>
        <v/>
      </c>
      <c r="BI285" s="136" t="str">
        <f t="shared" si="180"/>
        <v/>
      </c>
      <c r="BJ285" s="136" t="str">
        <f t="shared" si="181"/>
        <v/>
      </c>
      <c r="BK285" s="136" t="str">
        <f t="shared" si="182"/>
        <v/>
      </c>
      <c r="BL285" s="136" t="str">
        <f t="shared" si="183"/>
        <v/>
      </c>
      <c r="BM285" s="136" t="str">
        <f t="shared" si="184"/>
        <v/>
      </c>
      <c r="BN285" s="136" t="str">
        <f t="shared" si="185"/>
        <v/>
      </c>
      <c r="BO285" s="136" t="str">
        <f t="shared" si="186"/>
        <v/>
      </c>
      <c r="BP285" s="136" t="str">
        <f t="shared" si="187"/>
        <v/>
      </c>
      <c r="BQ285" s="136" t="str">
        <f t="shared" si="188"/>
        <v/>
      </c>
      <c r="BR285" s="136" t="str">
        <f t="shared" si="189"/>
        <v/>
      </c>
      <c r="BS285" s="136" t="str">
        <f t="shared" si="190"/>
        <v/>
      </c>
      <c r="BT285" s="136" t="str">
        <f t="shared" si="191"/>
        <v/>
      </c>
      <c r="BU285" s="136" t="str">
        <f t="shared" si="192"/>
        <v/>
      </c>
      <c r="BV285" s="136" t="str">
        <f t="shared" si="193"/>
        <v/>
      </c>
      <c r="BW285" s="136" t="str">
        <f t="shared" si="194"/>
        <v/>
      </c>
      <c r="BX285" s="136" t="str">
        <f t="shared" si="195"/>
        <v/>
      </c>
      <c r="BY285" s="136" t="str">
        <f t="shared" si="196"/>
        <v/>
      </c>
      <c r="BZ285" s="136" t="str">
        <f t="shared" si="197"/>
        <v/>
      </c>
      <c r="CA285" s="137" t="str">
        <f t="shared" si="198"/>
        <v/>
      </c>
      <c r="CB285" s="135" t="str">
        <f t="shared" si="199"/>
        <v/>
      </c>
      <c r="CC285" s="136" t="str">
        <f t="shared" si="200"/>
        <v/>
      </c>
      <c r="CD285" s="136" t="str">
        <f t="shared" si="201"/>
        <v/>
      </c>
      <c r="CE285" s="136" t="str">
        <f t="shared" si="202"/>
        <v/>
      </c>
      <c r="CF285" s="136" t="str">
        <f t="shared" si="203"/>
        <v/>
      </c>
      <c r="CG285" s="136" t="str">
        <f t="shared" si="204"/>
        <v/>
      </c>
      <c r="CH285" s="136" t="str">
        <f t="shared" si="205"/>
        <v/>
      </c>
      <c r="CI285" s="136" t="str">
        <f t="shared" si="206"/>
        <v/>
      </c>
      <c r="CJ285" s="136" t="str">
        <f t="shared" si="207"/>
        <v/>
      </c>
      <c r="CK285" s="137" t="str">
        <f t="shared" si="208"/>
        <v/>
      </c>
      <c r="CL285" s="135" t="str">
        <f t="shared" si="209"/>
        <v/>
      </c>
      <c r="CM285" s="136" t="str">
        <f t="shared" si="210"/>
        <v/>
      </c>
      <c r="CN285" s="136" t="str">
        <f t="shared" si="211"/>
        <v/>
      </c>
      <c r="CO285" s="137" t="str">
        <f t="shared" si="212"/>
        <v/>
      </c>
      <c r="CP285" s="120"/>
      <c r="CQ285" s="120"/>
      <c r="CR285" s="120"/>
      <c r="CS285" s="120"/>
      <c r="CT285" s="120"/>
      <c r="CU285" s="120"/>
      <c r="CV285" s="120"/>
      <c r="CW285" s="120"/>
      <c r="CX285" s="120"/>
      <c r="CY285" s="120"/>
      <c r="CZ285" s="120"/>
      <c r="DA285" s="120"/>
      <c r="DB285" s="120"/>
    </row>
    <row r="286" spans="1:106" ht="17.399999999999999" thickTop="1" thickBot="1" x14ac:dyDescent="0.45">
      <c r="A286" s="7">
        <v>281</v>
      </c>
      <c r="B286" s="10"/>
      <c r="C286" s="11"/>
      <c r="D286" s="11"/>
      <c r="E286" s="11"/>
      <c r="F286" s="11"/>
      <c r="G286" s="11"/>
      <c r="H286" s="11"/>
      <c r="I286" s="11"/>
      <c r="J286" s="11"/>
      <c r="K286" s="11"/>
      <c r="L286" s="10"/>
      <c r="M286" s="10"/>
      <c r="N286" s="10"/>
      <c r="O286" s="209" t="str">
        <f xml:space="preserve"> IF(ISBLANK(L286),"",VLOOKUP(L286,ComboValue!$E$3:$I$15,5,FALSE))</f>
        <v/>
      </c>
      <c r="P286" s="10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35" t="str">
        <f xml:space="preserve"> IF(ISBLANK(C286),"",VLOOKUP(C286,ComboValue!$B$2:$C$11,2,FALSE) &amp; ",") &amp; IF(ISBLANK(D286),"",VLOOKUP(D286,ComboValue!$B$2:$C$11,2,FALSE) &amp; ",") &amp; IF(ISBLANK(E286),"",VLOOKUP(E286,ComboValue!$B$2:$C$11,2,FALSE) &amp; ",") &amp; IF(ISBLANK(F286),"",VLOOKUP(F286,ComboValue!$B$2:$C$11,2,FALSE) &amp; ",") &amp; IF(ISBLANK(G286),"",VLOOKUP(G286,ComboValue!$B$2:$C$11,2,FALSE) &amp; ",") &amp; IF(ISBLANK(H286),"",VLOOKUP(H286,ComboValue!$B$2:$C$11,2,FALSE) &amp; ",") &amp; IF(ISBLANK(I286),"",VLOOKUP(I286,ComboValue!$B$2:$C$11,2,FALSE) &amp; ",") &amp; IF(ISBLANK(J286),"",VLOOKUP(J286,ComboValue!$B$2:$C$11,2,FALSE) &amp; ",") &amp; IF(ISBLANK(K286),"",VLOOKUP(K286,ComboValue!$B$2:$C$11,2,FALSE) &amp; ",")</f>
        <v/>
      </c>
      <c r="AV286" s="136" t="str">
        <f t="shared" si="171"/>
        <v>Tous_Nl</v>
      </c>
      <c r="AW286" s="136" t="str">
        <f>IF(ISBLANK(L286),"",VLOOKUP(L286,ComboValue!$E$2:$G$15,3,FALSE))</f>
        <v/>
      </c>
      <c r="AX286" s="136" t="str">
        <f>IF(ISBLANK(M286),"",VLOOKUP(M286,ComboValue!$K$2:$L$5,2,FALSE))</f>
        <v/>
      </c>
      <c r="AY286" s="161" t="str">
        <f>IF(ISBLANK(Q286),"",VLOOKUP(Q286,ComboValue!$N$2:$O$68,2,FALSE) &amp; ",") &amp; IF(ISBLANK(R286),"",VLOOKUP(R286,ComboValue!$N$2:$O$68,2,FALSE) &amp; ",") &amp; IF(ISBLANK(S286),"",VLOOKUP(S286,ComboValue!$N$2:$O$68,2,FALSE) &amp; ",") &amp; IF(ISBLANK(T286),"",VLOOKUP(T286,ComboValue!$N$2:$O$68,2,FALSE) &amp; ",") &amp; IF(ISBLANK(U286),"",VLOOKUP(U286,ComboValue!$N$2:$O$68,2,FALSE) &amp; ",") &amp; IF(ISBLANK(V286),"",VLOOKUP(V286,ComboValue!$N$2:$O$68,2,FALSE) &amp; ",") &amp; IF(ISBLANK(W286),"",VLOOKUP(W286,ComboValue!$N$2:$O$68,2,FALSE) &amp; ",") &amp; IF(ISBLANK(X286),"",VLOOKUP(X286,ComboValue!$N$2:$O$68,2,FALSE) &amp; ",") &amp; IF(ISBLANK(Y286),"",VLOOKUP(Y286,ComboValue!$N$2:$O$68,2,FALSE) &amp; ",") &amp; IF(ISBLANK(Z286),"",VLOOKUP(Z286,ComboValue!$N$2:$O$68,2,FALSE) &amp; ",") &amp; IF(ISBLANK(AA286),"",VLOOKUP(AA286,ComboValue!$N$2:$O$68,2,FALSE) &amp; ",") &amp; IF(ISBLANK(AB286),"",VLOOKUP(AB286,ComboValue!$N$2:$O$68,2,FALSE) &amp; ",") &amp; IF(ISBLANK(AC286),"",VLOOKUP(AC286,ComboValue!$N$2:$O$68,2,FALSE) &amp; ",") &amp; IF(ISBLANK(AD286),"",VLOOKUP(AD286,ComboValue!$N$2:$O$68,2,FALSE) &amp; ",") &amp; IF(ISBLANK(AE286),"",VLOOKUP(AE286,ComboValue!$N$2:$O$68,2,FALSE) &amp; ",") &amp; IF(ISBLANK(AF286),"",VLOOKUP(AF286,ComboValue!$N$2:$O$68,2,FALSE) &amp; ",") &amp; IF(ISBLANK(AG286),"",VLOOKUP(AG286,ComboValue!$N$2:$O$68,2,FALSE) &amp; ",") &amp; IF(ISBLANK(AH286),"",VLOOKUP(AH286,ComboValue!$N$2:$O$68,2,FALSE) &amp; ",") &amp; IF(ISBLANK(AI286),"",VLOOKUP(AI286,ComboValue!$N$2:$O$68,2,FALSE) &amp; ",") &amp; IF(ISBLANK(AJ286),"",VLOOKUP(AJ286,ComboValue!$N$2:$O$68,2,FALSE) &amp; ",") &amp; IF(ISBLANK(AK286),"",VLOOKUP(AK286,ComboValue!$N$2:$O$68,2,FALSE) &amp; ",") &amp; IF(ISBLANK(AL286),"",VLOOKUP(AL286,ComboValue!$N$2:$O$68,2,FALSE) &amp; ",") &amp; IF(ISBLANK(AM286),"",VLOOKUP(AM286,ComboValue!$N$2:$O$68,2,FALSE) &amp; ",") &amp; IF(ISBLANK(AN286),"",VLOOKUP(AN286,ComboValue!$N$2:$O$68,2,FALSE) &amp; ",") &amp; IF(ISBLANK(AO286),"",VLOOKUP(AO286,ComboValue!$N$2:$O$68,2,FALSE) &amp; ",") &amp; IF(ISBLANK(AP286),"",VLOOKUP(AP286,ComboValue!$N$2:$O$68,2,FALSE) &amp; ",") &amp; IF(ISBLANK(AQ286),"",VLOOKUP(AQ286,ComboValue!$N$2:$O$68,2,FALSE) &amp; ",") &amp; IF(ISBLANK(AR286),"",VLOOKUP(AR286,ComboValue!$N$2:$O$68,2,FALSE) &amp; ",") &amp; IF(ISBLANK(AS286),"",VLOOKUP(AS286,ComboValue!$N$2:$O$68,2,FALSE) &amp; ",") &amp; IF(ISBLANK(AT286),"",VLOOKUP(AT286,ComboValue!$N$2:$O$68,2,FALSE) &amp; ",")</f>
        <v/>
      </c>
      <c r="AZ286" s="162" t="str">
        <f t="shared" si="172"/>
        <v/>
      </c>
      <c r="BA286" s="120"/>
      <c r="BB286" s="135" t="str">
        <f t="shared" si="173"/>
        <v/>
      </c>
      <c r="BC286" s="136" t="str">
        <f t="shared" si="174"/>
        <v/>
      </c>
      <c r="BD286" s="136" t="str">
        <f t="shared" si="175"/>
        <v/>
      </c>
      <c r="BE286" s="136" t="str">
        <f t="shared" si="176"/>
        <v/>
      </c>
      <c r="BF286" s="136" t="str">
        <f t="shared" si="177"/>
        <v/>
      </c>
      <c r="BG286" s="136" t="str">
        <f t="shared" si="178"/>
        <v/>
      </c>
      <c r="BH286" s="136" t="str">
        <f t="shared" si="179"/>
        <v/>
      </c>
      <c r="BI286" s="136" t="str">
        <f t="shared" si="180"/>
        <v/>
      </c>
      <c r="BJ286" s="136" t="str">
        <f t="shared" si="181"/>
        <v/>
      </c>
      <c r="BK286" s="136" t="str">
        <f t="shared" si="182"/>
        <v/>
      </c>
      <c r="BL286" s="136" t="str">
        <f t="shared" si="183"/>
        <v/>
      </c>
      <c r="BM286" s="136" t="str">
        <f t="shared" si="184"/>
        <v/>
      </c>
      <c r="BN286" s="136" t="str">
        <f t="shared" si="185"/>
        <v/>
      </c>
      <c r="BO286" s="136" t="str">
        <f t="shared" si="186"/>
        <v/>
      </c>
      <c r="BP286" s="136" t="str">
        <f t="shared" si="187"/>
        <v/>
      </c>
      <c r="BQ286" s="136" t="str">
        <f t="shared" si="188"/>
        <v/>
      </c>
      <c r="BR286" s="136" t="str">
        <f t="shared" si="189"/>
        <v/>
      </c>
      <c r="BS286" s="136" t="str">
        <f t="shared" si="190"/>
        <v/>
      </c>
      <c r="BT286" s="136" t="str">
        <f t="shared" si="191"/>
        <v/>
      </c>
      <c r="BU286" s="136" t="str">
        <f t="shared" si="192"/>
        <v/>
      </c>
      <c r="BV286" s="136" t="str">
        <f t="shared" si="193"/>
        <v/>
      </c>
      <c r="BW286" s="136" t="str">
        <f t="shared" si="194"/>
        <v/>
      </c>
      <c r="BX286" s="136" t="str">
        <f t="shared" si="195"/>
        <v/>
      </c>
      <c r="BY286" s="136" t="str">
        <f t="shared" si="196"/>
        <v/>
      </c>
      <c r="BZ286" s="136" t="str">
        <f t="shared" si="197"/>
        <v/>
      </c>
      <c r="CA286" s="137" t="str">
        <f t="shared" si="198"/>
        <v/>
      </c>
      <c r="CB286" s="135" t="str">
        <f t="shared" si="199"/>
        <v/>
      </c>
      <c r="CC286" s="136" t="str">
        <f t="shared" si="200"/>
        <v/>
      </c>
      <c r="CD286" s="136" t="str">
        <f t="shared" si="201"/>
        <v/>
      </c>
      <c r="CE286" s="136" t="str">
        <f t="shared" si="202"/>
        <v/>
      </c>
      <c r="CF286" s="136" t="str">
        <f t="shared" si="203"/>
        <v/>
      </c>
      <c r="CG286" s="136" t="str">
        <f t="shared" si="204"/>
        <v/>
      </c>
      <c r="CH286" s="136" t="str">
        <f t="shared" si="205"/>
        <v/>
      </c>
      <c r="CI286" s="136" t="str">
        <f t="shared" si="206"/>
        <v/>
      </c>
      <c r="CJ286" s="136" t="str">
        <f t="shared" si="207"/>
        <v/>
      </c>
      <c r="CK286" s="137" t="str">
        <f t="shared" si="208"/>
        <v/>
      </c>
      <c r="CL286" s="135" t="str">
        <f t="shared" si="209"/>
        <v/>
      </c>
      <c r="CM286" s="136" t="str">
        <f t="shared" si="210"/>
        <v/>
      </c>
      <c r="CN286" s="136" t="str">
        <f t="shared" si="211"/>
        <v/>
      </c>
      <c r="CO286" s="137" t="str">
        <f t="shared" si="212"/>
        <v/>
      </c>
      <c r="CP286" s="120"/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</row>
    <row r="287" spans="1:106" ht="17.399999999999999" thickTop="1" thickBot="1" x14ac:dyDescent="0.45">
      <c r="A287" s="7">
        <v>282</v>
      </c>
      <c r="B287" s="10"/>
      <c r="C287" s="11"/>
      <c r="D287" s="11"/>
      <c r="E287" s="11"/>
      <c r="F287" s="11"/>
      <c r="G287" s="11"/>
      <c r="H287" s="11"/>
      <c r="I287" s="11"/>
      <c r="J287" s="11"/>
      <c r="K287" s="11"/>
      <c r="L287" s="10"/>
      <c r="M287" s="10"/>
      <c r="N287" s="10"/>
      <c r="O287" s="209" t="str">
        <f xml:space="preserve"> IF(ISBLANK(L287),"",VLOOKUP(L287,ComboValue!$E$3:$I$15,5,FALSE))</f>
        <v/>
      </c>
      <c r="P287" s="10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35" t="str">
        <f xml:space="preserve"> IF(ISBLANK(C287),"",VLOOKUP(C287,ComboValue!$B$2:$C$11,2,FALSE) &amp; ",") &amp; IF(ISBLANK(D287),"",VLOOKUP(D287,ComboValue!$B$2:$C$11,2,FALSE) &amp; ",") &amp; IF(ISBLANK(E287),"",VLOOKUP(E287,ComboValue!$B$2:$C$11,2,FALSE) &amp; ",") &amp; IF(ISBLANK(F287),"",VLOOKUP(F287,ComboValue!$B$2:$C$11,2,FALSE) &amp; ",") &amp; IF(ISBLANK(G287),"",VLOOKUP(G287,ComboValue!$B$2:$C$11,2,FALSE) &amp; ",") &amp; IF(ISBLANK(H287),"",VLOOKUP(H287,ComboValue!$B$2:$C$11,2,FALSE) &amp; ",") &amp; IF(ISBLANK(I287),"",VLOOKUP(I287,ComboValue!$B$2:$C$11,2,FALSE) &amp; ",") &amp; IF(ISBLANK(J287),"",VLOOKUP(J287,ComboValue!$B$2:$C$11,2,FALSE) &amp; ",") &amp; IF(ISBLANK(K287),"",VLOOKUP(K287,ComboValue!$B$2:$C$11,2,FALSE) &amp; ",")</f>
        <v/>
      </c>
      <c r="AV287" s="136" t="str">
        <f t="shared" si="171"/>
        <v>Tous_Nl</v>
      </c>
      <c r="AW287" s="136" t="str">
        <f>IF(ISBLANK(L287),"",VLOOKUP(L287,ComboValue!$E$2:$G$15,3,FALSE))</f>
        <v/>
      </c>
      <c r="AX287" s="136" t="str">
        <f>IF(ISBLANK(M287),"",VLOOKUP(M287,ComboValue!$K$2:$L$5,2,FALSE))</f>
        <v/>
      </c>
      <c r="AY287" s="161" t="str">
        <f>IF(ISBLANK(Q287),"",VLOOKUP(Q287,ComboValue!$N$2:$O$68,2,FALSE) &amp; ",") &amp; IF(ISBLANK(R287),"",VLOOKUP(R287,ComboValue!$N$2:$O$68,2,FALSE) &amp; ",") &amp; IF(ISBLANK(S287),"",VLOOKUP(S287,ComboValue!$N$2:$O$68,2,FALSE) &amp; ",") &amp; IF(ISBLANK(T287),"",VLOOKUP(T287,ComboValue!$N$2:$O$68,2,FALSE) &amp; ",") &amp; IF(ISBLANK(U287),"",VLOOKUP(U287,ComboValue!$N$2:$O$68,2,FALSE) &amp; ",") &amp; IF(ISBLANK(V287),"",VLOOKUP(V287,ComboValue!$N$2:$O$68,2,FALSE) &amp; ",") &amp; IF(ISBLANK(W287),"",VLOOKUP(W287,ComboValue!$N$2:$O$68,2,FALSE) &amp; ",") &amp; IF(ISBLANK(X287),"",VLOOKUP(X287,ComboValue!$N$2:$O$68,2,FALSE) &amp; ",") &amp; IF(ISBLANK(Y287),"",VLOOKUP(Y287,ComboValue!$N$2:$O$68,2,FALSE) &amp; ",") &amp; IF(ISBLANK(Z287),"",VLOOKUP(Z287,ComboValue!$N$2:$O$68,2,FALSE) &amp; ",") &amp; IF(ISBLANK(AA287),"",VLOOKUP(AA287,ComboValue!$N$2:$O$68,2,FALSE) &amp; ",") &amp; IF(ISBLANK(AB287),"",VLOOKUP(AB287,ComboValue!$N$2:$O$68,2,FALSE) &amp; ",") &amp; IF(ISBLANK(AC287),"",VLOOKUP(AC287,ComboValue!$N$2:$O$68,2,FALSE) &amp; ",") &amp; IF(ISBLANK(AD287),"",VLOOKUP(AD287,ComboValue!$N$2:$O$68,2,FALSE) &amp; ",") &amp; IF(ISBLANK(AE287),"",VLOOKUP(AE287,ComboValue!$N$2:$O$68,2,FALSE) &amp; ",") &amp; IF(ISBLANK(AF287),"",VLOOKUP(AF287,ComboValue!$N$2:$O$68,2,FALSE) &amp; ",") &amp; IF(ISBLANK(AG287),"",VLOOKUP(AG287,ComboValue!$N$2:$O$68,2,FALSE) &amp; ",") &amp; IF(ISBLANK(AH287),"",VLOOKUP(AH287,ComboValue!$N$2:$O$68,2,FALSE) &amp; ",") &amp; IF(ISBLANK(AI287),"",VLOOKUP(AI287,ComboValue!$N$2:$O$68,2,FALSE) &amp; ",") &amp; IF(ISBLANK(AJ287),"",VLOOKUP(AJ287,ComboValue!$N$2:$O$68,2,FALSE) &amp; ",") &amp; IF(ISBLANK(AK287),"",VLOOKUP(AK287,ComboValue!$N$2:$O$68,2,FALSE) &amp; ",") &amp; IF(ISBLANK(AL287),"",VLOOKUP(AL287,ComboValue!$N$2:$O$68,2,FALSE) &amp; ",") &amp; IF(ISBLANK(AM287),"",VLOOKUP(AM287,ComboValue!$N$2:$O$68,2,FALSE) &amp; ",") &amp; IF(ISBLANK(AN287),"",VLOOKUP(AN287,ComboValue!$N$2:$O$68,2,FALSE) &amp; ",") &amp; IF(ISBLANK(AO287),"",VLOOKUP(AO287,ComboValue!$N$2:$O$68,2,FALSE) &amp; ",") &amp; IF(ISBLANK(AP287),"",VLOOKUP(AP287,ComboValue!$N$2:$O$68,2,FALSE) &amp; ",") &amp; IF(ISBLANK(AQ287),"",VLOOKUP(AQ287,ComboValue!$N$2:$O$68,2,FALSE) &amp; ",") &amp; IF(ISBLANK(AR287),"",VLOOKUP(AR287,ComboValue!$N$2:$O$68,2,FALSE) &amp; ",") &amp; IF(ISBLANK(AS287),"",VLOOKUP(AS287,ComboValue!$N$2:$O$68,2,FALSE) &amp; ",") &amp; IF(ISBLANK(AT287),"",VLOOKUP(AT287,ComboValue!$N$2:$O$68,2,FALSE) &amp; ",")</f>
        <v/>
      </c>
      <c r="AZ287" s="162" t="str">
        <f t="shared" si="172"/>
        <v/>
      </c>
      <c r="BA287" s="120"/>
      <c r="BB287" s="135" t="str">
        <f t="shared" si="173"/>
        <v/>
      </c>
      <c r="BC287" s="136" t="str">
        <f t="shared" si="174"/>
        <v/>
      </c>
      <c r="BD287" s="136" t="str">
        <f t="shared" si="175"/>
        <v/>
      </c>
      <c r="BE287" s="136" t="str">
        <f t="shared" si="176"/>
        <v/>
      </c>
      <c r="BF287" s="136" t="str">
        <f t="shared" si="177"/>
        <v/>
      </c>
      <c r="BG287" s="136" t="str">
        <f t="shared" si="178"/>
        <v/>
      </c>
      <c r="BH287" s="136" t="str">
        <f t="shared" si="179"/>
        <v/>
      </c>
      <c r="BI287" s="136" t="str">
        <f t="shared" si="180"/>
        <v/>
      </c>
      <c r="BJ287" s="136" t="str">
        <f t="shared" si="181"/>
        <v/>
      </c>
      <c r="BK287" s="136" t="str">
        <f t="shared" si="182"/>
        <v/>
      </c>
      <c r="BL287" s="136" t="str">
        <f t="shared" si="183"/>
        <v/>
      </c>
      <c r="BM287" s="136" t="str">
        <f t="shared" si="184"/>
        <v/>
      </c>
      <c r="BN287" s="136" t="str">
        <f t="shared" si="185"/>
        <v/>
      </c>
      <c r="BO287" s="136" t="str">
        <f t="shared" si="186"/>
        <v/>
      </c>
      <c r="BP287" s="136" t="str">
        <f t="shared" si="187"/>
        <v/>
      </c>
      <c r="BQ287" s="136" t="str">
        <f t="shared" si="188"/>
        <v/>
      </c>
      <c r="BR287" s="136" t="str">
        <f t="shared" si="189"/>
        <v/>
      </c>
      <c r="BS287" s="136" t="str">
        <f t="shared" si="190"/>
        <v/>
      </c>
      <c r="BT287" s="136" t="str">
        <f t="shared" si="191"/>
        <v/>
      </c>
      <c r="BU287" s="136" t="str">
        <f t="shared" si="192"/>
        <v/>
      </c>
      <c r="BV287" s="136" t="str">
        <f t="shared" si="193"/>
        <v/>
      </c>
      <c r="BW287" s="136" t="str">
        <f t="shared" si="194"/>
        <v/>
      </c>
      <c r="BX287" s="136" t="str">
        <f t="shared" si="195"/>
        <v/>
      </c>
      <c r="BY287" s="136" t="str">
        <f t="shared" si="196"/>
        <v/>
      </c>
      <c r="BZ287" s="136" t="str">
        <f t="shared" si="197"/>
        <v/>
      </c>
      <c r="CA287" s="137" t="str">
        <f t="shared" si="198"/>
        <v/>
      </c>
      <c r="CB287" s="135" t="str">
        <f t="shared" si="199"/>
        <v/>
      </c>
      <c r="CC287" s="136" t="str">
        <f t="shared" si="200"/>
        <v/>
      </c>
      <c r="CD287" s="136" t="str">
        <f t="shared" si="201"/>
        <v/>
      </c>
      <c r="CE287" s="136" t="str">
        <f t="shared" si="202"/>
        <v/>
      </c>
      <c r="CF287" s="136" t="str">
        <f t="shared" si="203"/>
        <v/>
      </c>
      <c r="CG287" s="136" t="str">
        <f t="shared" si="204"/>
        <v/>
      </c>
      <c r="CH287" s="136" t="str">
        <f t="shared" si="205"/>
        <v/>
      </c>
      <c r="CI287" s="136" t="str">
        <f t="shared" si="206"/>
        <v/>
      </c>
      <c r="CJ287" s="136" t="str">
        <f t="shared" si="207"/>
        <v/>
      </c>
      <c r="CK287" s="137" t="str">
        <f t="shared" si="208"/>
        <v/>
      </c>
      <c r="CL287" s="135" t="str">
        <f t="shared" si="209"/>
        <v/>
      </c>
      <c r="CM287" s="136" t="str">
        <f t="shared" si="210"/>
        <v/>
      </c>
      <c r="CN287" s="136" t="str">
        <f t="shared" si="211"/>
        <v/>
      </c>
      <c r="CO287" s="137" t="str">
        <f t="shared" si="212"/>
        <v/>
      </c>
      <c r="CP287" s="120"/>
      <c r="CQ287" s="120"/>
      <c r="CR287" s="120"/>
      <c r="CS287" s="120"/>
      <c r="CT287" s="120"/>
      <c r="CU287" s="120"/>
      <c r="CV287" s="120"/>
      <c r="CW287" s="120"/>
      <c r="CX287" s="120"/>
      <c r="CY287" s="120"/>
      <c r="CZ287" s="120"/>
      <c r="DA287" s="120"/>
      <c r="DB287" s="120"/>
    </row>
    <row r="288" spans="1:106" ht="17.399999999999999" thickTop="1" thickBot="1" x14ac:dyDescent="0.45">
      <c r="A288" s="7">
        <v>283</v>
      </c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0"/>
      <c r="M288" s="10"/>
      <c r="N288" s="10"/>
      <c r="O288" s="209" t="str">
        <f xml:space="preserve"> IF(ISBLANK(L288),"",VLOOKUP(L288,ComboValue!$E$3:$I$15,5,FALSE))</f>
        <v/>
      </c>
      <c r="P288" s="10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35" t="str">
        <f xml:space="preserve"> IF(ISBLANK(C288),"",VLOOKUP(C288,ComboValue!$B$2:$C$11,2,FALSE) &amp; ",") &amp; IF(ISBLANK(D288),"",VLOOKUP(D288,ComboValue!$B$2:$C$11,2,FALSE) &amp; ",") &amp; IF(ISBLANK(E288),"",VLOOKUP(E288,ComboValue!$B$2:$C$11,2,FALSE) &amp; ",") &amp; IF(ISBLANK(F288),"",VLOOKUP(F288,ComboValue!$B$2:$C$11,2,FALSE) &amp; ",") &amp; IF(ISBLANK(G288),"",VLOOKUP(G288,ComboValue!$B$2:$C$11,2,FALSE) &amp; ",") &amp; IF(ISBLANK(H288),"",VLOOKUP(H288,ComboValue!$B$2:$C$11,2,FALSE) &amp; ",") &amp; IF(ISBLANK(I288),"",VLOOKUP(I288,ComboValue!$B$2:$C$11,2,FALSE) &amp; ",") &amp; IF(ISBLANK(J288),"",VLOOKUP(J288,ComboValue!$B$2:$C$11,2,FALSE) &amp; ",") &amp; IF(ISBLANK(K288),"",VLOOKUP(K288,ComboValue!$B$2:$C$11,2,FALSE) &amp; ",")</f>
        <v/>
      </c>
      <c r="AV288" s="136" t="str">
        <f t="shared" si="171"/>
        <v>Tous_Nl</v>
      </c>
      <c r="AW288" s="136" t="str">
        <f>IF(ISBLANK(L288),"",VLOOKUP(L288,ComboValue!$E$2:$G$15,3,FALSE))</f>
        <v/>
      </c>
      <c r="AX288" s="136" t="str">
        <f>IF(ISBLANK(M288),"",VLOOKUP(M288,ComboValue!$K$2:$L$5,2,FALSE))</f>
        <v/>
      </c>
      <c r="AY288" s="161" t="str">
        <f>IF(ISBLANK(Q288),"",VLOOKUP(Q288,ComboValue!$N$2:$O$68,2,FALSE) &amp; ",") &amp; IF(ISBLANK(R288),"",VLOOKUP(R288,ComboValue!$N$2:$O$68,2,FALSE) &amp; ",") &amp; IF(ISBLANK(S288),"",VLOOKUP(S288,ComboValue!$N$2:$O$68,2,FALSE) &amp; ",") &amp; IF(ISBLANK(T288),"",VLOOKUP(T288,ComboValue!$N$2:$O$68,2,FALSE) &amp; ",") &amp; IF(ISBLANK(U288),"",VLOOKUP(U288,ComboValue!$N$2:$O$68,2,FALSE) &amp; ",") &amp; IF(ISBLANK(V288),"",VLOOKUP(V288,ComboValue!$N$2:$O$68,2,FALSE) &amp; ",") &amp; IF(ISBLANK(W288),"",VLOOKUP(W288,ComboValue!$N$2:$O$68,2,FALSE) &amp; ",") &amp; IF(ISBLANK(X288),"",VLOOKUP(X288,ComboValue!$N$2:$O$68,2,FALSE) &amp; ",") &amp; IF(ISBLANK(Y288),"",VLOOKUP(Y288,ComboValue!$N$2:$O$68,2,FALSE) &amp; ",") &amp; IF(ISBLANK(Z288),"",VLOOKUP(Z288,ComboValue!$N$2:$O$68,2,FALSE) &amp; ",") &amp; IF(ISBLANK(AA288),"",VLOOKUP(AA288,ComboValue!$N$2:$O$68,2,FALSE) &amp; ",") &amp; IF(ISBLANK(AB288),"",VLOOKUP(AB288,ComboValue!$N$2:$O$68,2,FALSE) &amp; ",") &amp; IF(ISBLANK(AC288),"",VLOOKUP(AC288,ComboValue!$N$2:$O$68,2,FALSE) &amp; ",") &amp; IF(ISBLANK(AD288),"",VLOOKUP(AD288,ComboValue!$N$2:$O$68,2,FALSE) &amp; ",") &amp; IF(ISBLANK(AE288),"",VLOOKUP(AE288,ComboValue!$N$2:$O$68,2,FALSE) &amp; ",") &amp; IF(ISBLANK(AF288),"",VLOOKUP(AF288,ComboValue!$N$2:$O$68,2,FALSE) &amp; ",") &amp; IF(ISBLANK(AG288),"",VLOOKUP(AG288,ComboValue!$N$2:$O$68,2,FALSE) &amp; ",") &amp; IF(ISBLANK(AH288),"",VLOOKUP(AH288,ComboValue!$N$2:$O$68,2,FALSE) &amp; ",") &amp; IF(ISBLANK(AI288),"",VLOOKUP(AI288,ComboValue!$N$2:$O$68,2,FALSE) &amp; ",") &amp; IF(ISBLANK(AJ288),"",VLOOKUP(AJ288,ComboValue!$N$2:$O$68,2,FALSE) &amp; ",") &amp; IF(ISBLANK(AK288),"",VLOOKUP(AK288,ComboValue!$N$2:$O$68,2,FALSE) &amp; ",") &amp; IF(ISBLANK(AL288),"",VLOOKUP(AL288,ComboValue!$N$2:$O$68,2,FALSE) &amp; ",") &amp; IF(ISBLANK(AM288),"",VLOOKUP(AM288,ComboValue!$N$2:$O$68,2,FALSE) &amp; ",") &amp; IF(ISBLANK(AN288),"",VLOOKUP(AN288,ComboValue!$N$2:$O$68,2,FALSE) &amp; ",") &amp; IF(ISBLANK(AO288),"",VLOOKUP(AO288,ComboValue!$N$2:$O$68,2,FALSE) &amp; ",") &amp; IF(ISBLANK(AP288),"",VLOOKUP(AP288,ComboValue!$N$2:$O$68,2,FALSE) &amp; ",") &amp; IF(ISBLANK(AQ288),"",VLOOKUP(AQ288,ComboValue!$N$2:$O$68,2,FALSE) &amp; ",") &amp; IF(ISBLANK(AR288),"",VLOOKUP(AR288,ComboValue!$N$2:$O$68,2,FALSE) &amp; ",") &amp; IF(ISBLANK(AS288),"",VLOOKUP(AS288,ComboValue!$N$2:$O$68,2,FALSE) &amp; ",") &amp; IF(ISBLANK(AT288),"",VLOOKUP(AT288,ComboValue!$N$2:$O$68,2,FALSE) &amp; ",")</f>
        <v/>
      </c>
      <c r="AZ288" s="162" t="str">
        <f t="shared" si="172"/>
        <v/>
      </c>
      <c r="BA288" s="120"/>
      <c r="BB288" s="135" t="str">
        <f t="shared" si="173"/>
        <v/>
      </c>
      <c r="BC288" s="136" t="str">
        <f t="shared" si="174"/>
        <v/>
      </c>
      <c r="BD288" s="136" t="str">
        <f t="shared" si="175"/>
        <v/>
      </c>
      <c r="BE288" s="136" t="str">
        <f t="shared" si="176"/>
        <v/>
      </c>
      <c r="BF288" s="136" t="str">
        <f t="shared" si="177"/>
        <v/>
      </c>
      <c r="BG288" s="136" t="str">
        <f t="shared" si="178"/>
        <v/>
      </c>
      <c r="BH288" s="136" t="str">
        <f t="shared" si="179"/>
        <v/>
      </c>
      <c r="BI288" s="136" t="str">
        <f t="shared" si="180"/>
        <v/>
      </c>
      <c r="BJ288" s="136" t="str">
        <f t="shared" si="181"/>
        <v/>
      </c>
      <c r="BK288" s="136" t="str">
        <f t="shared" si="182"/>
        <v/>
      </c>
      <c r="BL288" s="136" t="str">
        <f t="shared" si="183"/>
        <v/>
      </c>
      <c r="BM288" s="136" t="str">
        <f t="shared" si="184"/>
        <v/>
      </c>
      <c r="BN288" s="136" t="str">
        <f t="shared" si="185"/>
        <v/>
      </c>
      <c r="BO288" s="136" t="str">
        <f t="shared" si="186"/>
        <v/>
      </c>
      <c r="BP288" s="136" t="str">
        <f t="shared" si="187"/>
        <v/>
      </c>
      <c r="BQ288" s="136" t="str">
        <f t="shared" si="188"/>
        <v/>
      </c>
      <c r="BR288" s="136" t="str">
        <f t="shared" si="189"/>
        <v/>
      </c>
      <c r="BS288" s="136" t="str">
        <f t="shared" si="190"/>
        <v/>
      </c>
      <c r="BT288" s="136" t="str">
        <f t="shared" si="191"/>
        <v/>
      </c>
      <c r="BU288" s="136" t="str">
        <f t="shared" si="192"/>
        <v/>
      </c>
      <c r="BV288" s="136" t="str">
        <f t="shared" si="193"/>
        <v/>
      </c>
      <c r="BW288" s="136" t="str">
        <f t="shared" si="194"/>
        <v/>
      </c>
      <c r="BX288" s="136" t="str">
        <f t="shared" si="195"/>
        <v/>
      </c>
      <c r="BY288" s="136" t="str">
        <f t="shared" si="196"/>
        <v/>
      </c>
      <c r="BZ288" s="136" t="str">
        <f t="shared" si="197"/>
        <v/>
      </c>
      <c r="CA288" s="137" t="str">
        <f t="shared" si="198"/>
        <v/>
      </c>
      <c r="CB288" s="135" t="str">
        <f t="shared" si="199"/>
        <v/>
      </c>
      <c r="CC288" s="136" t="str">
        <f t="shared" si="200"/>
        <v/>
      </c>
      <c r="CD288" s="136" t="str">
        <f t="shared" si="201"/>
        <v/>
      </c>
      <c r="CE288" s="136" t="str">
        <f t="shared" si="202"/>
        <v/>
      </c>
      <c r="CF288" s="136" t="str">
        <f t="shared" si="203"/>
        <v/>
      </c>
      <c r="CG288" s="136" t="str">
        <f t="shared" si="204"/>
        <v/>
      </c>
      <c r="CH288" s="136" t="str">
        <f t="shared" si="205"/>
        <v/>
      </c>
      <c r="CI288" s="136" t="str">
        <f t="shared" si="206"/>
        <v/>
      </c>
      <c r="CJ288" s="136" t="str">
        <f t="shared" si="207"/>
        <v/>
      </c>
      <c r="CK288" s="137" t="str">
        <f t="shared" si="208"/>
        <v/>
      </c>
      <c r="CL288" s="135" t="str">
        <f t="shared" si="209"/>
        <v/>
      </c>
      <c r="CM288" s="136" t="str">
        <f t="shared" si="210"/>
        <v/>
      </c>
      <c r="CN288" s="136" t="str">
        <f t="shared" si="211"/>
        <v/>
      </c>
      <c r="CO288" s="137" t="str">
        <f t="shared" si="212"/>
        <v/>
      </c>
      <c r="CP288" s="120"/>
      <c r="CQ288" s="120"/>
      <c r="CR288" s="120"/>
      <c r="CS288" s="120"/>
      <c r="CT288" s="120"/>
      <c r="CU288" s="120"/>
      <c r="CV288" s="120"/>
      <c r="CW288" s="120"/>
      <c r="CX288" s="120"/>
      <c r="CY288" s="120"/>
      <c r="CZ288" s="120"/>
      <c r="DA288" s="120"/>
      <c r="DB288" s="120"/>
    </row>
    <row r="289" spans="1:106" ht="17.399999999999999" thickTop="1" thickBot="1" x14ac:dyDescent="0.45">
      <c r="A289" s="7">
        <v>284</v>
      </c>
      <c r="B289" s="10"/>
      <c r="C289" s="11"/>
      <c r="D289" s="11"/>
      <c r="E289" s="11"/>
      <c r="F289" s="11"/>
      <c r="G289" s="11"/>
      <c r="H289" s="11"/>
      <c r="I289" s="11"/>
      <c r="J289" s="11"/>
      <c r="K289" s="11"/>
      <c r="L289" s="10"/>
      <c r="M289" s="10"/>
      <c r="N289" s="10"/>
      <c r="O289" s="209" t="str">
        <f xml:space="preserve"> IF(ISBLANK(L289),"",VLOOKUP(L289,ComboValue!$E$3:$I$15,5,FALSE))</f>
        <v/>
      </c>
      <c r="P289" s="10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35" t="str">
        <f xml:space="preserve"> IF(ISBLANK(C289),"",VLOOKUP(C289,ComboValue!$B$2:$C$11,2,FALSE) &amp; ",") &amp; IF(ISBLANK(D289),"",VLOOKUP(D289,ComboValue!$B$2:$C$11,2,FALSE) &amp; ",") &amp; IF(ISBLANK(E289),"",VLOOKUP(E289,ComboValue!$B$2:$C$11,2,FALSE) &amp; ",") &amp; IF(ISBLANK(F289),"",VLOOKUP(F289,ComboValue!$B$2:$C$11,2,FALSE) &amp; ",") &amp; IF(ISBLANK(G289),"",VLOOKUP(G289,ComboValue!$B$2:$C$11,2,FALSE) &amp; ",") &amp; IF(ISBLANK(H289),"",VLOOKUP(H289,ComboValue!$B$2:$C$11,2,FALSE) &amp; ",") &amp; IF(ISBLANK(I289),"",VLOOKUP(I289,ComboValue!$B$2:$C$11,2,FALSE) &amp; ",") &amp; IF(ISBLANK(J289),"",VLOOKUP(J289,ComboValue!$B$2:$C$11,2,FALSE) &amp; ",") &amp; IF(ISBLANK(K289),"",VLOOKUP(K289,ComboValue!$B$2:$C$11,2,FALSE) &amp; ",")</f>
        <v/>
      </c>
      <c r="AV289" s="136" t="str">
        <f t="shared" si="171"/>
        <v>Tous_Nl</v>
      </c>
      <c r="AW289" s="136" t="str">
        <f>IF(ISBLANK(L289),"",VLOOKUP(L289,ComboValue!$E$2:$G$15,3,FALSE))</f>
        <v/>
      </c>
      <c r="AX289" s="136" t="str">
        <f>IF(ISBLANK(M289),"",VLOOKUP(M289,ComboValue!$K$2:$L$5,2,FALSE))</f>
        <v/>
      </c>
      <c r="AY289" s="161" t="str">
        <f>IF(ISBLANK(Q289),"",VLOOKUP(Q289,ComboValue!$N$2:$O$68,2,FALSE) &amp; ",") &amp; IF(ISBLANK(R289),"",VLOOKUP(R289,ComboValue!$N$2:$O$68,2,FALSE) &amp; ",") &amp; IF(ISBLANK(S289),"",VLOOKUP(S289,ComboValue!$N$2:$O$68,2,FALSE) &amp; ",") &amp; IF(ISBLANK(T289),"",VLOOKUP(T289,ComboValue!$N$2:$O$68,2,FALSE) &amp; ",") &amp; IF(ISBLANK(U289),"",VLOOKUP(U289,ComboValue!$N$2:$O$68,2,FALSE) &amp; ",") &amp; IF(ISBLANK(V289),"",VLOOKUP(V289,ComboValue!$N$2:$O$68,2,FALSE) &amp; ",") &amp; IF(ISBLANK(W289),"",VLOOKUP(W289,ComboValue!$N$2:$O$68,2,FALSE) &amp; ",") &amp; IF(ISBLANK(X289),"",VLOOKUP(X289,ComboValue!$N$2:$O$68,2,FALSE) &amp; ",") &amp; IF(ISBLANK(Y289),"",VLOOKUP(Y289,ComboValue!$N$2:$O$68,2,FALSE) &amp; ",") &amp; IF(ISBLANK(Z289),"",VLOOKUP(Z289,ComboValue!$N$2:$O$68,2,FALSE) &amp; ",") &amp; IF(ISBLANK(AA289),"",VLOOKUP(AA289,ComboValue!$N$2:$O$68,2,FALSE) &amp; ",") &amp; IF(ISBLANK(AB289),"",VLOOKUP(AB289,ComboValue!$N$2:$O$68,2,FALSE) &amp; ",") &amp; IF(ISBLANK(AC289),"",VLOOKUP(AC289,ComboValue!$N$2:$O$68,2,FALSE) &amp; ",") &amp; IF(ISBLANK(AD289),"",VLOOKUP(AD289,ComboValue!$N$2:$O$68,2,FALSE) &amp; ",") &amp; IF(ISBLANK(AE289),"",VLOOKUP(AE289,ComboValue!$N$2:$O$68,2,FALSE) &amp; ",") &amp; IF(ISBLANK(AF289),"",VLOOKUP(AF289,ComboValue!$N$2:$O$68,2,FALSE) &amp; ",") &amp; IF(ISBLANK(AG289),"",VLOOKUP(AG289,ComboValue!$N$2:$O$68,2,FALSE) &amp; ",") &amp; IF(ISBLANK(AH289),"",VLOOKUP(AH289,ComboValue!$N$2:$O$68,2,FALSE) &amp; ",") &amp; IF(ISBLANK(AI289),"",VLOOKUP(AI289,ComboValue!$N$2:$O$68,2,FALSE) &amp; ",") &amp; IF(ISBLANK(AJ289),"",VLOOKUP(AJ289,ComboValue!$N$2:$O$68,2,FALSE) &amp; ",") &amp; IF(ISBLANK(AK289),"",VLOOKUP(AK289,ComboValue!$N$2:$O$68,2,FALSE) &amp; ",") &amp; IF(ISBLANK(AL289),"",VLOOKUP(AL289,ComboValue!$N$2:$O$68,2,FALSE) &amp; ",") &amp; IF(ISBLANK(AM289),"",VLOOKUP(AM289,ComboValue!$N$2:$O$68,2,FALSE) &amp; ",") &amp; IF(ISBLANK(AN289),"",VLOOKUP(AN289,ComboValue!$N$2:$O$68,2,FALSE) &amp; ",") &amp; IF(ISBLANK(AO289),"",VLOOKUP(AO289,ComboValue!$N$2:$O$68,2,FALSE) &amp; ",") &amp; IF(ISBLANK(AP289),"",VLOOKUP(AP289,ComboValue!$N$2:$O$68,2,FALSE) &amp; ",") &amp; IF(ISBLANK(AQ289),"",VLOOKUP(AQ289,ComboValue!$N$2:$O$68,2,FALSE) &amp; ",") &amp; IF(ISBLANK(AR289),"",VLOOKUP(AR289,ComboValue!$N$2:$O$68,2,FALSE) &amp; ",") &amp; IF(ISBLANK(AS289),"",VLOOKUP(AS289,ComboValue!$N$2:$O$68,2,FALSE) &amp; ",") &amp; IF(ISBLANK(AT289),"",VLOOKUP(AT289,ComboValue!$N$2:$O$68,2,FALSE) &amp; ",")</f>
        <v/>
      </c>
      <c r="AZ289" s="162" t="str">
        <f t="shared" si="172"/>
        <v/>
      </c>
      <c r="BA289" s="120"/>
      <c r="BB289" s="135" t="str">
        <f t="shared" si="173"/>
        <v/>
      </c>
      <c r="BC289" s="136" t="str">
        <f t="shared" si="174"/>
        <v/>
      </c>
      <c r="BD289" s="136" t="str">
        <f t="shared" si="175"/>
        <v/>
      </c>
      <c r="BE289" s="136" t="str">
        <f t="shared" si="176"/>
        <v/>
      </c>
      <c r="BF289" s="136" t="str">
        <f t="shared" si="177"/>
        <v/>
      </c>
      <c r="BG289" s="136" t="str">
        <f t="shared" si="178"/>
        <v/>
      </c>
      <c r="BH289" s="136" t="str">
        <f t="shared" si="179"/>
        <v/>
      </c>
      <c r="BI289" s="136" t="str">
        <f t="shared" si="180"/>
        <v/>
      </c>
      <c r="BJ289" s="136" t="str">
        <f t="shared" si="181"/>
        <v/>
      </c>
      <c r="BK289" s="136" t="str">
        <f t="shared" si="182"/>
        <v/>
      </c>
      <c r="BL289" s="136" t="str">
        <f t="shared" si="183"/>
        <v/>
      </c>
      <c r="BM289" s="136" t="str">
        <f t="shared" si="184"/>
        <v/>
      </c>
      <c r="BN289" s="136" t="str">
        <f t="shared" si="185"/>
        <v/>
      </c>
      <c r="BO289" s="136" t="str">
        <f t="shared" si="186"/>
        <v/>
      </c>
      <c r="BP289" s="136" t="str">
        <f t="shared" si="187"/>
        <v/>
      </c>
      <c r="BQ289" s="136" t="str">
        <f t="shared" si="188"/>
        <v/>
      </c>
      <c r="BR289" s="136" t="str">
        <f t="shared" si="189"/>
        <v/>
      </c>
      <c r="BS289" s="136" t="str">
        <f t="shared" si="190"/>
        <v/>
      </c>
      <c r="BT289" s="136" t="str">
        <f t="shared" si="191"/>
        <v/>
      </c>
      <c r="BU289" s="136" t="str">
        <f t="shared" si="192"/>
        <v/>
      </c>
      <c r="BV289" s="136" t="str">
        <f t="shared" si="193"/>
        <v/>
      </c>
      <c r="BW289" s="136" t="str">
        <f t="shared" si="194"/>
        <v/>
      </c>
      <c r="BX289" s="136" t="str">
        <f t="shared" si="195"/>
        <v/>
      </c>
      <c r="BY289" s="136" t="str">
        <f t="shared" si="196"/>
        <v/>
      </c>
      <c r="BZ289" s="136" t="str">
        <f t="shared" si="197"/>
        <v/>
      </c>
      <c r="CA289" s="137" t="str">
        <f t="shared" si="198"/>
        <v/>
      </c>
      <c r="CB289" s="135" t="str">
        <f t="shared" si="199"/>
        <v/>
      </c>
      <c r="CC289" s="136" t="str">
        <f t="shared" si="200"/>
        <v/>
      </c>
      <c r="CD289" s="136" t="str">
        <f t="shared" si="201"/>
        <v/>
      </c>
      <c r="CE289" s="136" t="str">
        <f t="shared" si="202"/>
        <v/>
      </c>
      <c r="CF289" s="136" t="str">
        <f t="shared" si="203"/>
        <v/>
      </c>
      <c r="CG289" s="136" t="str">
        <f t="shared" si="204"/>
        <v/>
      </c>
      <c r="CH289" s="136" t="str">
        <f t="shared" si="205"/>
        <v/>
      </c>
      <c r="CI289" s="136" t="str">
        <f t="shared" si="206"/>
        <v/>
      </c>
      <c r="CJ289" s="136" t="str">
        <f t="shared" si="207"/>
        <v/>
      </c>
      <c r="CK289" s="137" t="str">
        <f t="shared" si="208"/>
        <v/>
      </c>
      <c r="CL289" s="135" t="str">
        <f t="shared" si="209"/>
        <v/>
      </c>
      <c r="CM289" s="136" t="str">
        <f t="shared" si="210"/>
        <v/>
      </c>
      <c r="CN289" s="136" t="str">
        <f t="shared" si="211"/>
        <v/>
      </c>
      <c r="CO289" s="137" t="str">
        <f t="shared" si="212"/>
        <v/>
      </c>
      <c r="CP289" s="120"/>
      <c r="CQ289" s="120"/>
      <c r="CR289" s="120"/>
      <c r="CS289" s="120"/>
      <c r="CT289" s="120"/>
      <c r="CU289" s="120"/>
      <c r="CV289" s="120"/>
      <c r="CW289" s="120"/>
      <c r="CX289" s="120"/>
      <c r="CY289" s="120"/>
      <c r="CZ289" s="120"/>
      <c r="DA289" s="120"/>
      <c r="DB289" s="120"/>
    </row>
    <row r="290" spans="1:106" ht="17.399999999999999" thickTop="1" thickBot="1" x14ac:dyDescent="0.45">
      <c r="A290" s="7">
        <v>285</v>
      </c>
      <c r="B290" s="10"/>
      <c r="C290" s="11"/>
      <c r="D290" s="11"/>
      <c r="E290" s="11"/>
      <c r="F290" s="11"/>
      <c r="G290" s="11"/>
      <c r="H290" s="11"/>
      <c r="I290" s="11"/>
      <c r="J290" s="11"/>
      <c r="K290" s="11"/>
      <c r="L290" s="10"/>
      <c r="M290" s="10"/>
      <c r="N290" s="10"/>
      <c r="O290" s="209" t="str">
        <f xml:space="preserve"> IF(ISBLANK(L290),"",VLOOKUP(L290,ComboValue!$E$3:$I$15,5,FALSE))</f>
        <v/>
      </c>
      <c r="P290" s="10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35" t="str">
        <f xml:space="preserve"> IF(ISBLANK(C290),"",VLOOKUP(C290,ComboValue!$B$2:$C$11,2,FALSE) &amp; ",") &amp; IF(ISBLANK(D290),"",VLOOKUP(D290,ComboValue!$B$2:$C$11,2,FALSE) &amp; ",") &amp; IF(ISBLANK(E290),"",VLOOKUP(E290,ComboValue!$B$2:$C$11,2,FALSE) &amp; ",") &amp; IF(ISBLANK(F290),"",VLOOKUP(F290,ComboValue!$B$2:$C$11,2,FALSE) &amp; ",") &amp; IF(ISBLANK(G290),"",VLOOKUP(G290,ComboValue!$B$2:$C$11,2,FALSE) &amp; ",") &amp; IF(ISBLANK(H290),"",VLOOKUP(H290,ComboValue!$B$2:$C$11,2,FALSE) &amp; ",") &amp; IF(ISBLANK(I290),"",VLOOKUP(I290,ComboValue!$B$2:$C$11,2,FALSE) &amp; ",") &amp; IF(ISBLANK(J290),"",VLOOKUP(J290,ComboValue!$B$2:$C$11,2,FALSE) &amp; ",") &amp; IF(ISBLANK(K290),"",VLOOKUP(K290,ComboValue!$B$2:$C$11,2,FALSE) &amp; ",")</f>
        <v/>
      </c>
      <c r="AV290" s="136" t="str">
        <f t="shared" si="171"/>
        <v>Tous_Nl</v>
      </c>
      <c r="AW290" s="136" t="str">
        <f>IF(ISBLANK(L290),"",VLOOKUP(L290,ComboValue!$E$2:$G$15,3,FALSE))</f>
        <v/>
      </c>
      <c r="AX290" s="136" t="str">
        <f>IF(ISBLANK(M290),"",VLOOKUP(M290,ComboValue!$K$2:$L$5,2,FALSE))</f>
        <v/>
      </c>
      <c r="AY290" s="161" t="str">
        <f>IF(ISBLANK(Q290),"",VLOOKUP(Q290,ComboValue!$N$2:$O$68,2,FALSE) &amp; ",") &amp; IF(ISBLANK(R290),"",VLOOKUP(R290,ComboValue!$N$2:$O$68,2,FALSE) &amp; ",") &amp; IF(ISBLANK(S290),"",VLOOKUP(S290,ComboValue!$N$2:$O$68,2,FALSE) &amp; ",") &amp; IF(ISBLANK(T290),"",VLOOKUP(T290,ComboValue!$N$2:$O$68,2,FALSE) &amp; ",") &amp; IF(ISBLANK(U290),"",VLOOKUP(U290,ComboValue!$N$2:$O$68,2,FALSE) &amp; ",") &amp; IF(ISBLANK(V290),"",VLOOKUP(V290,ComboValue!$N$2:$O$68,2,FALSE) &amp; ",") &amp; IF(ISBLANK(W290),"",VLOOKUP(W290,ComboValue!$N$2:$O$68,2,FALSE) &amp; ",") &amp; IF(ISBLANK(X290),"",VLOOKUP(X290,ComboValue!$N$2:$O$68,2,FALSE) &amp; ",") &amp; IF(ISBLANK(Y290),"",VLOOKUP(Y290,ComboValue!$N$2:$O$68,2,FALSE) &amp; ",") &amp; IF(ISBLANK(Z290),"",VLOOKUP(Z290,ComboValue!$N$2:$O$68,2,FALSE) &amp; ",") &amp; IF(ISBLANK(AA290),"",VLOOKUP(AA290,ComboValue!$N$2:$O$68,2,FALSE) &amp; ",") &amp; IF(ISBLANK(AB290),"",VLOOKUP(AB290,ComboValue!$N$2:$O$68,2,FALSE) &amp; ",") &amp; IF(ISBLANK(AC290),"",VLOOKUP(AC290,ComboValue!$N$2:$O$68,2,FALSE) &amp; ",") &amp; IF(ISBLANK(AD290),"",VLOOKUP(AD290,ComboValue!$N$2:$O$68,2,FALSE) &amp; ",") &amp; IF(ISBLANK(AE290),"",VLOOKUP(AE290,ComboValue!$N$2:$O$68,2,FALSE) &amp; ",") &amp; IF(ISBLANK(AF290),"",VLOOKUP(AF290,ComboValue!$N$2:$O$68,2,FALSE) &amp; ",") &amp; IF(ISBLANK(AG290),"",VLOOKUP(AG290,ComboValue!$N$2:$O$68,2,FALSE) &amp; ",") &amp; IF(ISBLANK(AH290),"",VLOOKUP(AH290,ComboValue!$N$2:$O$68,2,FALSE) &amp; ",") &amp; IF(ISBLANK(AI290),"",VLOOKUP(AI290,ComboValue!$N$2:$O$68,2,FALSE) &amp; ",") &amp; IF(ISBLANK(AJ290),"",VLOOKUP(AJ290,ComboValue!$N$2:$O$68,2,FALSE) &amp; ",") &amp; IF(ISBLANK(AK290),"",VLOOKUP(AK290,ComboValue!$N$2:$O$68,2,FALSE) &amp; ",") &amp; IF(ISBLANK(AL290),"",VLOOKUP(AL290,ComboValue!$N$2:$O$68,2,FALSE) &amp; ",") &amp; IF(ISBLANK(AM290),"",VLOOKUP(AM290,ComboValue!$N$2:$O$68,2,FALSE) &amp; ",") &amp; IF(ISBLANK(AN290),"",VLOOKUP(AN290,ComboValue!$N$2:$O$68,2,FALSE) &amp; ",") &amp; IF(ISBLANK(AO290),"",VLOOKUP(AO290,ComboValue!$N$2:$O$68,2,FALSE) &amp; ",") &amp; IF(ISBLANK(AP290),"",VLOOKUP(AP290,ComboValue!$N$2:$O$68,2,FALSE) &amp; ",") &amp; IF(ISBLANK(AQ290),"",VLOOKUP(AQ290,ComboValue!$N$2:$O$68,2,FALSE) &amp; ",") &amp; IF(ISBLANK(AR290),"",VLOOKUP(AR290,ComboValue!$N$2:$O$68,2,FALSE) &amp; ",") &amp; IF(ISBLANK(AS290),"",VLOOKUP(AS290,ComboValue!$N$2:$O$68,2,FALSE) &amp; ",") &amp; IF(ISBLANK(AT290),"",VLOOKUP(AT290,ComboValue!$N$2:$O$68,2,FALSE) &amp; ",")</f>
        <v/>
      </c>
      <c r="AZ290" s="162" t="str">
        <f t="shared" si="172"/>
        <v/>
      </c>
      <c r="BA290" s="120"/>
      <c r="BB290" s="135" t="str">
        <f t="shared" si="173"/>
        <v/>
      </c>
      <c r="BC290" s="136" t="str">
        <f t="shared" si="174"/>
        <v/>
      </c>
      <c r="BD290" s="136" t="str">
        <f t="shared" si="175"/>
        <v/>
      </c>
      <c r="BE290" s="136" t="str">
        <f t="shared" si="176"/>
        <v/>
      </c>
      <c r="BF290" s="136" t="str">
        <f t="shared" si="177"/>
        <v/>
      </c>
      <c r="BG290" s="136" t="str">
        <f t="shared" si="178"/>
        <v/>
      </c>
      <c r="BH290" s="136" t="str">
        <f t="shared" si="179"/>
        <v/>
      </c>
      <c r="BI290" s="136" t="str">
        <f t="shared" si="180"/>
        <v/>
      </c>
      <c r="BJ290" s="136" t="str">
        <f t="shared" si="181"/>
        <v/>
      </c>
      <c r="BK290" s="136" t="str">
        <f t="shared" si="182"/>
        <v/>
      </c>
      <c r="BL290" s="136" t="str">
        <f t="shared" si="183"/>
        <v/>
      </c>
      <c r="BM290" s="136" t="str">
        <f t="shared" si="184"/>
        <v/>
      </c>
      <c r="BN290" s="136" t="str">
        <f t="shared" si="185"/>
        <v/>
      </c>
      <c r="BO290" s="136" t="str">
        <f t="shared" si="186"/>
        <v/>
      </c>
      <c r="BP290" s="136" t="str">
        <f t="shared" si="187"/>
        <v/>
      </c>
      <c r="BQ290" s="136" t="str">
        <f t="shared" si="188"/>
        <v/>
      </c>
      <c r="BR290" s="136" t="str">
        <f t="shared" si="189"/>
        <v/>
      </c>
      <c r="BS290" s="136" t="str">
        <f t="shared" si="190"/>
        <v/>
      </c>
      <c r="BT290" s="136" t="str">
        <f t="shared" si="191"/>
        <v/>
      </c>
      <c r="BU290" s="136" t="str">
        <f t="shared" si="192"/>
        <v/>
      </c>
      <c r="BV290" s="136" t="str">
        <f t="shared" si="193"/>
        <v/>
      </c>
      <c r="BW290" s="136" t="str">
        <f t="shared" si="194"/>
        <v/>
      </c>
      <c r="BX290" s="136" t="str">
        <f t="shared" si="195"/>
        <v/>
      </c>
      <c r="BY290" s="136" t="str">
        <f t="shared" si="196"/>
        <v/>
      </c>
      <c r="BZ290" s="136" t="str">
        <f t="shared" si="197"/>
        <v/>
      </c>
      <c r="CA290" s="137" t="str">
        <f t="shared" si="198"/>
        <v/>
      </c>
      <c r="CB290" s="135" t="str">
        <f t="shared" si="199"/>
        <v/>
      </c>
      <c r="CC290" s="136" t="str">
        <f t="shared" si="200"/>
        <v/>
      </c>
      <c r="CD290" s="136" t="str">
        <f t="shared" si="201"/>
        <v/>
      </c>
      <c r="CE290" s="136" t="str">
        <f t="shared" si="202"/>
        <v/>
      </c>
      <c r="CF290" s="136" t="str">
        <f t="shared" si="203"/>
        <v/>
      </c>
      <c r="CG290" s="136" t="str">
        <f t="shared" si="204"/>
        <v/>
      </c>
      <c r="CH290" s="136" t="str">
        <f t="shared" si="205"/>
        <v/>
      </c>
      <c r="CI290" s="136" t="str">
        <f t="shared" si="206"/>
        <v/>
      </c>
      <c r="CJ290" s="136" t="str">
        <f t="shared" si="207"/>
        <v/>
      </c>
      <c r="CK290" s="137" t="str">
        <f t="shared" si="208"/>
        <v/>
      </c>
      <c r="CL290" s="135" t="str">
        <f t="shared" si="209"/>
        <v/>
      </c>
      <c r="CM290" s="136" t="str">
        <f t="shared" si="210"/>
        <v/>
      </c>
      <c r="CN290" s="136" t="str">
        <f t="shared" si="211"/>
        <v/>
      </c>
      <c r="CO290" s="137" t="str">
        <f t="shared" si="212"/>
        <v/>
      </c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</row>
    <row r="291" spans="1:106" ht="17.399999999999999" thickTop="1" thickBot="1" x14ac:dyDescent="0.45">
      <c r="A291" s="7">
        <v>286</v>
      </c>
      <c r="B291" s="10"/>
      <c r="C291" s="11"/>
      <c r="D291" s="11"/>
      <c r="E291" s="11"/>
      <c r="F291" s="11"/>
      <c r="G291" s="11"/>
      <c r="H291" s="11"/>
      <c r="I291" s="11"/>
      <c r="J291" s="11"/>
      <c r="K291" s="11"/>
      <c r="L291" s="10"/>
      <c r="M291" s="10"/>
      <c r="N291" s="10"/>
      <c r="O291" s="209" t="str">
        <f xml:space="preserve"> IF(ISBLANK(L291),"",VLOOKUP(L291,ComboValue!$E$3:$I$15,5,FALSE))</f>
        <v/>
      </c>
      <c r="P291" s="10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35" t="str">
        <f xml:space="preserve"> IF(ISBLANK(C291),"",VLOOKUP(C291,ComboValue!$B$2:$C$11,2,FALSE) &amp; ",") &amp; IF(ISBLANK(D291),"",VLOOKUP(D291,ComboValue!$B$2:$C$11,2,FALSE) &amp; ",") &amp; IF(ISBLANK(E291),"",VLOOKUP(E291,ComboValue!$B$2:$C$11,2,FALSE) &amp; ",") &amp; IF(ISBLANK(F291),"",VLOOKUP(F291,ComboValue!$B$2:$C$11,2,FALSE) &amp; ",") &amp; IF(ISBLANK(G291),"",VLOOKUP(G291,ComboValue!$B$2:$C$11,2,FALSE) &amp; ",") &amp; IF(ISBLANK(H291),"",VLOOKUP(H291,ComboValue!$B$2:$C$11,2,FALSE) &amp; ",") &amp; IF(ISBLANK(I291),"",VLOOKUP(I291,ComboValue!$B$2:$C$11,2,FALSE) &amp; ",") &amp; IF(ISBLANK(J291),"",VLOOKUP(J291,ComboValue!$B$2:$C$11,2,FALSE) &amp; ",") &amp; IF(ISBLANK(K291),"",VLOOKUP(K291,ComboValue!$B$2:$C$11,2,FALSE) &amp; ",")</f>
        <v/>
      </c>
      <c r="AV291" s="136" t="str">
        <f t="shared" si="171"/>
        <v>Tous_Nl</v>
      </c>
      <c r="AW291" s="136" t="str">
        <f>IF(ISBLANK(L291),"",VLOOKUP(L291,ComboValue!$E$2:$G$15,3,FALSE))</f>
        <v/>
      </c>
      <c r="AX291" s="136" t="str">
        <f>IF(ISBLANK(M291),"",VLOOKUP(M291,ComboValue!$K$2:$L$5,2,FALSE))</f>
        <v/>
      </c>
      <c r="AY291" s="161" t="str">
        <f>IF(ISBLANK(Q291),"",VLOOKUP(Q291,ComboValue!$N$2:$O$68,2,FALSE) &amp; ",") &amp; IF(ISBLANK(R291),"",VLOOKUP(R291,ComboValue!$N$2:$O$68,2,FALSE) &amp; ",") &amp; IF(ISBLANK(S291),"",VLOOKUP(S291,ComboValue!$N$2:$O$68,2,FALSE) &amp; ",") &amp; IF(ISBLANK(T291),"",VLOOKUP(T291,ComboValue!$N$2:$O$68,2,FALSE) &amp; ",") &amp; IF(ISBLANK(U291),"",VLOOKUP(U291,ComboValue!$N$2:$O$68,2,FALSE) &amp; ",") &amp; IF(ISBLANK(V291),"",VLOOKUP(V291,ComboValue!$N$2:$O$68,2,FALSE) &amp; ",") &amp; IF(ISBLANK(W291),"",VLOOKUP(W291,ComboValue!$N$2:$O$68,2,FALSE) &amp; ",") &amp; IF(ISBLANK(X291),"",VLOOKUP(X291,ComboValue!$N$2:$O$68,2,FALSE) &amp; ",") &amp; IF(ISBLANK(Y291),"",VLOOKUP(Y291,ComboValue!$N$2:$O$68,2,FALSE) &amp; ",") &amp; IF(ISBLANK(Z291),"",VLOOKUP(Z291,ComboValue!$N$2:$O$68,2,FALSE) &amp; ",") &amp; IF(ISBLANK(AA291),"",VLOOKUP(AA291,ComboValue!$N$2:$O$68,2,FALSE) &amp; ",") &amp; IF(ISBLANK(AB291),"",VLOOKUP(AB291,ComboValue!$N$2:$O$68,2,FALSE) &amp; ",") &amp; IF(ISBLANK(AC291),"",VLOOKUP(AC291,ComboValue!$N$2:$O$68,2,FALSE) &amp; ",") &amp; IF(ISBLANK(AD291),"",VLOOKUP(AD291,ComboValue!$N$2:$O$68,2,FALSE) &amp; ",") &amp; IF(ISBLANK(AE291),"",VLOOKUP(AE291,ComboValue!$N$2:$O$68,2,FALSE) &amp; ",") &amp; IF(ISBLANK(AF291),"",VLOOKUP(AF291,ComboValue!$N$2:$O$68,2,FALSE) &amp; ",") &amp; IF(ISBLANK(AG291),"",VLOOKUP(AG291,ComboValue!$N$2:$O$68,2,FALSE) &amp; ",") &amp; IF(ISBLANK(AH291),"",VLOOKUP(AH291,ComboValue!$N$2:$O$68,2,FALSE) &amp; ",") &amp; IF(ISBLANK(AI291),"",VLOOKUP(AI291,ComboValue!$N$2:$O$68,2,FALSE) &amp; ",") &amp; IF(ISBLANK(AJ291),"",VLOOKUP(AJ291,ComboValue!$N$2:$O$68,2,FALSE) &amp; ",") &amp; IF(ISBLANK(AK291),"",VLOOKUP(AK291,ComboValue!$N$2:$O$68,2,FALSE) &amp; ",") &amp; IF(ISBLANK(AL291),"",VLOOKUP(AL291,ComboValue!$N$2:$O$68,2,FALSE) &amp; ",") &amp; IF(ISBLANK(AM291),"",VLOOKUP(AM291,ComboValue!$N$2:$O$68,2,FALSE) &amp; ",") &amp; IF(ISBLANK(AN291),"",VLOOKUP(AN291,ComboValue!$N$2:$O$68,2,FALSE) &amp; ",") &amp; IF(ISBLANK(AO291),"",VLOOKUP(AO291,ComboValue!$N$2:$O$68,2,FALSE) &amp; ",") &amp; IF(ISBLANK(AP291),"",VLOOKUP(AP291,ComboValue!$N$2:$O$68,2,FALSE) &amp; ",") &amp; IF(ISBLANK(AQ291),"",VLOOKUP(AQ291,ComboValue!$N$2:$O$68,2,FALSE) &amp; ",") &amp; IF(ISBLANK(AR291),"",VLOOKUP(AR291,ComboValue!$N$2:$O$68,2,FALSE) &amp; ",") &amp; IF(ISBLANK(AS291),"",VLOOKUP(AS291,ComboValue!$N$2:$O$68,2,FALSE) &amp; ",") &amp; IF(ISBLANK(AT291),"",VLOOKUP(AT291,ComboValue!$N$2:$O$68,2,FALSE) &amp; ",")</f>
        <v/>
      </c>
      <c r="AZ291" s="162" t="str">
        <f t="shared" si="172"/>
        <v/>
      </c>
      <c r="BA291" s="120"/>
      <c r="BB291" s="135" t="str">
        <f t="shared" si="173"/>
        <v/>
      </c>
      <c r="BC291" s="136" t="str">
        <f t="shared" si="174"/>
        <v/>
      </c>
      <c r="BD291" s="136" t="str">
        <f t="shared" si="175"/>
        <v/>
      </c>
      <c r="BE291" s="136" t="str">
        <f t="shared" si="176"/>
        <v/>
      </c>
      <c r="BF291" s="136" t="str">
        <f t="shared" si="177"/>
        <v/>
      </c>
      <c r="BG291" s="136" t="str">
        <f t="shared" si="178"/>
        <v/>
      </c>
      <c r="BH291" s="136" t="str">
        <f t="shared" si="179"/>
        <v/>
      </c>
      <c r="BI291" s="136" t="str">
        <f t="shared" si="180"/>
        <v/>
      </c>
      <c r="BJ291" s="136" t="str">
        <f t="shared" si="181"/>
        <v/>
      </c>
      <c r="BK291" s="136" t="str">
        <f t="shared" si="182"/>
        <v/>
      </c>
      <c r="BL291" s="136" t="str">
        <f t="shared" si="183"/>
        <v/>
      </c>
      <c r="BM291" s="136" t="str">
        <f t="shared" si="184"/>
        <v/>
      </c>
      <c r="BN291" s="136" t="str">
        <f t="shared" si="185"/>
        <v/>
      </c>
      <c r="BO291" s="136" t="str">
        <f t="shared" si="186"/>
        <v/>
      </c>
      <c r="BP291" s="136" t="str">
        <f t="shared" si="187"/>
        <v/>
      </c>
      <c r="BQ291" s="136" t="str">
        <f t="shared" si="188"/>
        <v/>
      </c>
      <c r="BR291" s="136" t="str">
        <f t="shared" si="189"/>
        <v/>
      </c>
      <c r="BS291" s="136" t="str">
        <f t="shared" si="190"/>
        <v/>
      </c>
      <c r="BT291" s="136" t="str">
        <f t="shared" si="191"/>
        <v/>
      </c>
      <c r="BU291" s="136" t="str">
        <f t="shared" si="192"/>
        <v/>
      </c>
      <c r="BV291" s="136" t="str">
        <f t="shared" si="193"/>
        <v/>
      </c>
      <c r="BW291" s="136" t="str">
        <f t="shared" si="194"/>
        <v/>
      </c>
      <c r="BX291" s="136" t="str">
        <f t="shared" si="195"/>
        <v/>
      </c>
      <c r="BY291" s="136" t="str">
        <f t="shared" si="196"/>
        <v/>
      </c>
      <c r="BZ291" s="136" t="str">
        <f t="shared" si="197"/>
        <v/>
      </c>
      <c r="CA291" s="137" t="str">
        <f t="shared" si="198"/>
        <v/>
      </c>
      <c r="CB291" s="135" t="str">
        <f t="shared" si="199"/>
        <v/>
      </c>
      <c r="CC291" s="136" t="str">
        <f t="shared" si="200"/>
        <v/>
      </c>
      <c r="CD291" s="136" t="str">
        <f t="shared" si="201"/>
        <v/>
      </c>
      <c r="CE291" s="136" t="str">
        <f t="shared" si="202"/>
        <v/>
      </c>
      <c r="CF291" s="136" t="str">
        <f t="shared" si="203"/>
        <v/>
      </c>
      <c r="CG291" s="136" t="str">
        <f t="shared" si="204"/>
        <v/>
      </c>
      <c r="CH291" s="136" t="str">
        <f t="shared" si="205"/>
        <v/>
      </c>
      <c r="CI291" s="136" t="str">
        <f t="shared" si="206"/>
        <v/>
      </c>
      <c r="CJ291" s="136" t="str">
        <f t="shared" si="207"/>
        <v/>
      </c>
      <c r="CK291" s="137" t="str">
        <f t="shared" si="208"/>
        <v/>
      </c>
      <c r="CL291" s="135" t="str">
        <f t="shared" si="209"/>
        <v/>
      </c>
      <c r="CM291" s="136" t="str">
        <f t="shared" si="210"/>
        <v/>
      </c>
      <c r="CN291" s="136" t="str">
        <f t="shared" si="211"/>
        <v/>
      </c>
      <c r="CO291" s="137" t="str">
        <f t="shared" si="212"/>
        <v/>
      </c>
      <c r="CP291" s="120"/>
      <c r="CQ291" s="120"/>
      <c r="CR291" s="120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</row>
    <row r="292" spans="1:106" ht="17.399999999999999" thickTop="1" thickBot="1" x14ac:dyDescent="0.45">
      <c r="A292" s="7">
        <v>287</v>
      </c>
      <c r="B292" s="10"/>
      <c r="C292" s="11"/>
      <c r="D292" s="11"/>
      <c r="E292" s="11"/>
      <c r="F292" s="11"/>
      <c r="G292" s="11"/>
      <c r="H292" s="11"/>
      <c r="I292" s="11"/>
      <c r="J292" s="11"/>
      <c r="K292" s="11"/>
      <c r="L292" s="10"/>
      <c r="M292" s="10"/>
      <c r="N292" s="10"/>
      <c r="O292" s="209" t="str">
        <f xml:space="preserve"> IF(ISBLANK(L292),"",VLOOKUP(L292,ComboValue!$E$3:$I$15,5,FALSE))</f>
        <v/>
      </c>
      <c r="P292" s="10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35" t="str">
        <f xml:space="preserve"> IF(ISBLANK(C292),"",VLOOKUP(C292,ComboValue!$B$2:$C$11,2,FALSE) &amp; ",") &amp; IF(ISBLANK(D292),"",VLOOKUP(D292,ComboValue!$B$2:$C$11,2,FALSE) &amp; ",") &amp; IF(ISBLANK(E292),"",VLOOKUP(E292,ComboValue!$B$2:$C$11,2,FALSE) &amp; ",") &amp; IF(ISBLANK(F292),"",VLOOKUP(F292,ComboValue!$B$2:$C$11,2,FALSE) &amp; ",") &amp; IF(ISBLANK(G292),"",VLOOKUP(G292,ComboValue!$B$2:$C$11,2,FALSE) &amp; ",") &amp; IF(ISBLANK(H292),"",VLOOKUP(H292,ComboValue!$B$2:$C$11,2,FALSE) &amp; ",") &amp; IF(ISBLANK(I292),"",VLOOKUP(I292,ComboValue!$B$2:$C$11,2,FALSE) &amp; ",") &amp; IF(ISBLANK(J292),"",VLOOKUP(J292,ComboValue!$B$2:$C$11,2,FALSE) &amp; ",") &amp; IF(ISBLANK(K292),"",VLOOKUP(K292,ComboValue!$B$2:$C$11,2,FALSE) &amp; ",")</f>
        <v/>
      </c>
      <c r="AV292" s="136" t="str">
        <f t="shared" si="171"/>
        <v>Tous_Nl</v>
      </c>
      <c r="AW292" s="136" t="str">
        <f>IF(ISBLANK(L292),"",VLOOKUP(L292,ComboValue!$E$2:$G$15,3,FALSE))</f>
        <v/>
      </c>
      <c r="AX292" s="136" t="str">
        <f>IF(ISBLANK(M292),"",VLOOKUP(M292,ComboValue!$K$2:$L$5,2,FALSE))</f>
        <v/>
      </c>
      <c r="AY292" s="161" t="str">
        <f>IF(ISBLANK(Q292),"",VLOOKUP(Q292,ComboValue!$N$2:$O$68,2,FALSE) &amp; ",") &amp; IF(ISBLANK(R292),"",VLOOKUP(R292,ComboValue!$N$2:$O$68,2,FALSE) &amp; ",") &amp; IF(ISBLANK(S292),"",VLOOKUP(S292,ComboValue!$N$2:$O$68,2,FALSE) &amp; ",") &amp; IF(ISBLANK(T292),"",VLOOKUP(T292,ComboValue!$N$2:$O$68,2,FALSE) &amp; ",") &amp; IF(ISBLANK(U292),"",VLOOKUP(U292,ComboValue!$N$2:$O$68,2,FALSE) &amp; ",") &amp; IF(ISBLANK(V292),"",VLOOKUP(V292,ComboValue!$N$2:$O$68,2,FALSE) &amp; ",") &amp; IF(ISBLANK(W292),"",VLOOKUP(W292,ComboValue!$N$2:$O$68,2,FALSE) &amp; ",") &amp; IF(ISBLANK(X292),"",VLOOKUP(X292,ComboValue!$N$2:$O$68,2,FALSE) &amp; ",") &amp; IF(ISBLANK(Y292),"",VLOOKUP(Y292,ComboValue!$N$2:$O$68,2,FALSE) &amp; ",") &amp; IF(ISBLANK(Z292),"",VLOOKUP(Z292,ComboValue!$N$2:$O$68,2,FALSE) &amp; ",") &amp; IF(ISBLANK(AA292),"",VLOOKUP(AA292,ComboValue!$N$2:$O$68,2,FALSE) &amp; ",") &amp; IF(ISBLANK(AB292),"",VLOOKUP(AB292,ComboValue!$N$2:$O$68,2,FALSE) &amp; ",") &amp; IF(ISBLANK(AC292),"",VLOOKUP(AC292,ComboValue!$N$2:$O$68,2,FALSE) &amp; ",") &amp; IF(ISBLANK(AD292),"",VLOOKUP(AD292,ComboValue!$N$2:$O$68,2,FALSE) &amp; ",") &amp; IF(ISBLANK(AE292),"",VLOOKUP(AE292,ComboValue!$N$2:$O$68,2,FALSE) &amp; ",") &amp; IF(ISBLANK(AF292),"",VLOOKUP(AF292,ComboValue!$N$2:$O$68,2,FALSE) &amp; ",") &amp; IF(ISBLANK(AG292),"",VLOOKUP(AG292,ComboValue!$N$2:$O$68,2,FALSE) &amp; ",") &amp; IF(ISBLANK(AH292),"",VLOOKUP(AH292,ComboValue!$N$2:$O$68,2,FALSE) &amp; ",") &amp; IF(ISBLANK(AI292),"",VLOOKUP(AI292,ComboValue!$N$2:$O$68,2,FALSE) &amp; ",") &amp; IF(ISBLANK(AJ292),"",VLOOKUP(AJ292,ComboValue!$N$2:$O$68,2,FALSE) &amp; ",") &amp; IF(ISBLANK(AK292),"",VLOOKUP(AK292,ComboValue!$N$2:$O$68,2,FALSE) &amp; ",") &amp; IF(ISBLANK(AL292),"",VLOOKUP(AL292,ComboValue!$N$2:$O$68,2,FALSE) &amp; ",") &amp; IF(ISBLANK(AM292),"",VLOOKUP(AM292,ComboValue!$N$2:$O$68,2,FALSE) &amp; ",") &amp; IF(ISBLANK(AN292),"",VLOOKUP(AN292,ComboValue!$N$2:$O$68,2,FALSE) &amp; ",") &amp; IF(ISBLANK(AO292),"",VLOOKUP(AO292,ComboValue!$N$2:$O$68,2,FALSE) &amp; ",") &amp; IF(ISBLANK(AP292),"",VLOOKUP(AP292,ComboValue!$N$2:$O$68,2,FALSE) &amp; ",") &amp; IF(ISBLANK(AQ292),"",VLOOKUP(AQ292,ComboValue!$N$2:$O$68,2,FALSE) &amp; ",") &amp; IF(ISBLANK(AR292),"",VLOOKUP(AR292,ComboValue!$N$2:$O$68,2,FALSE) &amp; ",") &amp; IF(ISBLANK(AS292),"",VLOOKUP(AS292,ComboValue!$N$2:$O$68,2,FALSE) &amp; ",") &amp; IF(ISBLANK(AT292),"",VLOOKUP(AT292,ComboValue!$N$2:$O$68,2,FALSE) &amp; ",")</f>
        <v/>
      </c>
      <c r="AZ292" s="162" t="str">
        <f t="shared" si="172"/>
        <v/>
      </c>
      <c r="BA292" s="120"/>
      <c r="BB292" s="135" t="str">
        <f t="shared" si="173"/>
        <v/>
      </c>
      <c r="BC292" s="136" t="str">
        <f t="shared" si="174"/>
        <v/>
      </c>
      <c r="BD292" s="136" t="str">
        <f t="shared" si="175"/>
        <v/>
      </c>
      <c r="BE292" s="136" t="str">
        <f t="shared" si="176"/>
        <v/>
      </c>
      <c r="BF292" s="136" t="str">
        <f t="shared" si="177"/>
        <v/>
      </c>
      <c r="BG292" s="136" t="str">
        <f t="shared" si="178"/>
        <v/>
      </c>
      <c r="BH292" s="136" t="str">
        <f t="shared" si="179"/>
        <v/>
      </c>
      <c r="BI292" s="136" t="str">
        <f t="shared" si="180"/>
        <v/>
      </c>
      <c r="BJ292" s="136" t="str">
        <f t="shared" si="181"/>
        <v/>
      </c>
      <c r="BK292" s="136" t="str">
        <f t="shared" si="182"/>
        <v/>
      </c>
      <c r="BL292" s="136" t="str">
        <f t="shared" si="183"/>
        <v/>
      </c>
      <c r="BM292" s="136" t="str">
        <f t="shared" si="184"/>
        <v/>
      </c>
      <c r="BN292" s="136" t="str">
        <f t="shared" si="185"/>
        <v/>
      </c>
      <c r="BO292" s="136" t="str">
        <f t="shared" si="186"/>
        <v/>
      </c>
      <c r="BP292" s="136" t="str">
        <f t="shared" si="187"/>
        <v/>
      </c>
      <c r="BQ292" s="136" t="str">
        <f t="shared" si="188"/>
        <v/>
      </c>
      <c r="BR292" s="136" t="str">
        <f t="shared" si="189"/>
        <v/>
      </c>
      <c r="BS292" s="136" t="str">
        <f t="shared" si="190"/>
        <v/>
      </c>
      <c r="BT292" s="136" t="str">
        <f t="shared" si="191"/>
        <v/>
      </c>
      <c r="BU292" s="136" t="str">
        <f t="shared" si="192"/>
        <v/>
      </c>
      <c r="BV292" s="136" t="str">
        <f t="shared" si="193"/>
        <v/>
      </c>
      <c r="BW292" s="136" t="str">
        <f t="shared" si="194"/>
        <v/>
      </c>
      <c r="BX292" s="136" t="str">
        <f t="shared" si="195"/>
        <v/>
      </c>
      <c r="BY292" s="136" t="str">
        <f t="shared" si="196"/>
        <v/>
      </c>
      <c r="BZ292" s="136" t="str">
        <f t="shared" si="197"/>
        <v/>
      </c>
      <c r="CA292" s="137" t="str">
        <f t="shared" si="198"/>
        <v/>
      </c>
      <c r="CB292" s="135" t="str">
        <f t="shared" si="199"/>
        <v/>
      </c>
      <c r="CC292" s="136" t="str">
        <f t="shared" si="200"/>
        <v/>
      </c>
      <c r="CD292" s="136" t="str">
        <f t="shared" si="201"/>
        <v/>
      </c>
      <c r="CE292" s="136" t="str">
        <f t="shared" si="202"/>
        <v/>
      </c>
      <c r="CF292" s="136" t="str">
        <f t="shared" si="203"/>
        <v/>
      </c>
      <c r="CG292" s="136" t="str">
        <f t="shared" si="204"/>
        <v/>
      </c>
      <c r="CH292" s="136" t="str">
        <f t="shared" si="205"/>
        <v/>
      </c>
      <c r="CI292" s="136" t="str">
        <f t="shared" si="206"/>
        <v/>
      </c>
      <c r="CJ292" s="136" t="str">
        <f t="shared" si="207"/>
        <v/>
      </c>
      <c r="CK292" s="137" t="str">
        <f t="shared" si="208"/>
        <v/>
      </c>
      <c r="CL292" s="135" t="str">
        <f t="shared" si="209"/>
        <v/>
      </c>
      <c r="CM292" s="136" t="str">
        <f t="shared" si="210"/>
        <v/>
      </c>
      <c r="CN292" s="136" t="str">
        <f t="shared" si="211"/>
        <v/>
      </c>
      <c r="CO292" s="137" t="str">
        <f t="shared" si="212"/>
        <v/>
      </c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</row>
    <row r="293" spans="1:106" ht="17.399999999999999" thickTop="1" thickBot="1" x14ac:dyDescent="0.45">
      <c r="A293" s="7">
        <v>288</v>
      </c>
      <c r="B293" s="10"/>
      <c r="C293" s="11"/>
      <c r="D293" s="11"/>
      <c r="E293" s="11"/>
      <c r="F293" s="11"/>
      <c r="G293" s="11"/>
      <c r="H293" s="11"/>
      <c r="I293" s="11"/>
      <c r="J293" s="11"/>
      <c r="K293" s="11"/>
      <c r="L293" s="10"/>
      <c r="M293" s="10"/>
      <c r="N293" s="10"/>
      <c r="O293" s="209" t="str">
        <f xml:space="preserve"> IF(ISBLANK(L293),"",VLOOKUP(L293,ComboValue!$E$3:$I$15,5,FALSE))</f>
        <v/>
      </c>
      <c r="P293" s="10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35" t="str">
        <f xml:space="preserve"> IF(ISBLANK(C293),"",VLOOKUP(C293,ComboValue!$B$2:$C$11,2,FALSE) &amp; ",") &amp; IF(ISBLANK(D293),"",VLOOKUP(D293,ComboValue!$B$2:$C$11,2,FALSE) &amp; ",") &amp; IF(ISBLANK(E293),"",VLOOKUP(E293,ComboValue!$B$2:$C$11,2,FALSE) &amp; ",") &amp; IF(ISBLANK(F293),"",VLOOKUP(F293,ComboValue!$B$2:$C$11,2,FALSE) &amp; ",") &amp; IF(ISBLANK(G293),"",VLOOKUP(G293,ComboValue!$B$2:$C$11,2,FALSE) &amp; ",") &amp; IF(ISBLANK(H293),"",VLOOKUP(H293,ComboValue!$B$2:$C$11,2,FALSE) &amp; ",") &amp; IF(ISBLANK(I293),"",VLOOKUP(I293,ComboValue!$B$2:$C$11,2,FALSE) &amp; ",") &amp; IF(ISBLANK(J293),"",VLOOKUP(J293,ComboValue!$B$2:$C$11,2,FALSE) &amp; ",") &amp; IF(ISBLANK(K293),"",VLOOKUP(K293,ComboValue!$B$2:$C$11,2,FALSE) &amp; ",")</f>
        <v/>
      </c>
      <c r="AV293" s="136" t="str">
        <f t="shared" si="171"/>
        <v>Tous_Nl</v>
      </c>
      <c r="AW293" s="136" t="str">
        <f>IF(ISBLANK(L293),"",VLOOKUP(L293,ComboValue!$E$2:$G$15,3,FALSE))</f>
        <v/>
      </c>
      <c r="AX293" s="136" t="str">
        <f>IF(ISBLANK(M293),"",VLOOKUP(M293,ComboValue!$K$2:$L$5,2,FALSE))</f>
        <v/>
      </c>
      <c r="AY293" s="161" t="str">
        <f>IF(ISBLANK(Q293),"",VLOOKUP(Q293,ComboValue!$N$2:$O$68,2,FALSE) &amp; ",") &amp; IF(ISBLANK(R293),"",VLOOKUP(R293,ComboValue!$N$2:$O$68,2,FALSE) &amp; ",") &amp; IF(ISBLANK(S293),"",VLOOKUP(S293,ComboValue!$N$2:$O$68,2,FALSE) &amp; ",") &amp; IF(ISBLANK(T293),"",VLOOKUP(T293,ComboValue!$N$2:$O$68,2,FALSE) &amp; ",") &amp; IF(ISBLANK(U293),"",VLOOKUP(U293,ComboValue!$N$2:$O$68,2,FALSE) &amp; ",") &amp; IF(ISBLANK(V293),"",VLOOKUP(V293,ComboValue!$N$2:$O$68,2,FALSE) &amp; ",") &amp; IF(ISBLANK(W293),"",VLOOKUP(W293,ComboValue!$N$2:$O$68,2,FALSE) &amp; ",") &amp; IF(ISBLANK(X293),"",VLOOKUP(X293,ComboValue!$N$2:$O$68,2,FALSE) &amp; ",") &amp; IF(ISBLANK(Y293),"",VLOOKUP(Y293,ComboValue!$N$2:$O$68,2,FALSE) &amp; ",") &amp; IF(ISBLANK(Z293),"",VLOOKUP(Z293,ComboValue!$N$2:$O$68,2,FALSE) &amp; ",") &amp; IF(ISBLANK(AA293),"",VLOOKUP(AA293,ComboValue!$N$2:$O$68,2,FALSE) &amp; ",") &amp; IF(ISBLANK(AB293),"",VLOOKUP(AB293,ComboValue!$N$2:$O$68,2,FALSE) &amp; ",") &amp; IF(ISBLANK(AC293),"",VLOOKUP(AC293,ComboValue!$N$2:$O$68,2,FALSE) &amp; ",") &amp; IF(ISBLANK(AD293),"",VLOOKUP(AD293,ComboValue!$N$2:$O$68,2,FALSE) &amp; ",") &amp; IF(ISBLANK(AE293),"",VLOOKUP(AE293,ComboValue!$N$2:$O$68,2,FALSE) &amp; ",") &amp; IF(ISBLANK(AF293),"",VLOOKUP(AF293,ComboValue!$N$2:$O$68,2,FALSE) &amp; ",") &amp; IF(ISBLANK(AG293),"",VLOOKUP(AG293,ComboValue!$N$2:$O$68,2,FALSE) &amp; ",") &amp; IF(ISBLANK(AH293),"",VLOOKUP(AH293,ComboValue!$N$2:$O$68,2,FALSE) &amp; ",") &amp; IF(ISBLANK(AI293),"",VLOOKUP(AI293,ComboValue!$N$2:$O$68,2,FALSE) &amp; ",") &amp; IF(ISBLANK(AJ293),"",VLOOKUP(AJ293,ComboValue!$N$2:$O$68,2,FALSE) &amp; ",") &amp; IF(ISBLANK(AK293),"",VLOOKUP(AK293,ComboValue!$N$2:$O$68,2,FALSE) &amp; ",") &amp; IF(ISBLANK(AL293),"",VLOOKUP(AL293,ComboValue!$N$2:$O$68,2,FALSE) &amp; ",") &amp; IF(ISBLANK(AM293),"",VLOOKUP(AM293,ComboValue!$N$2:$O$68,2,FALSE) &amp; ",") &amp; IF(ISBLANK(AN293),"",VLOOKUP(AN293,ComboValue!$N$2:$O$68,2,FALSE) &amp; ",") &amp; IF(ISBLANK(AO293),"",VLOOKUP(AO293,ComboValue!$N$2:$O$68,2,FALSE) &amp; ",") &amp; IF(ISBLANK(AP293),"",VLOOKUP(AP293,ComboValue!$N$2:$O$68,2,FALSE) &amp; ",") &amp; IF(ISBLANK(AQ293),"",VLOOKUP(AQ293,ComboValue!$N$2:$O$68,2,FALSE) &amp; ",") &amp; IF(ISBLANK(AR293),"",VLOOKUP(AR293,ComboValue!$N$2:$O$68,2,FALSE) &amp; ",") &amp; IF(ISBLANK(AS293),"",VLOOKUP(AS293,ComboValue!$N$2:$O$68,2,FALSE) &amp; ",") &amp; IF(ISBLANK(AT293),"",VLOOKUP(AT293,ComboValue!$N$2:$O$68,2,FALSE) &amp; ",")</f>
        <v/>
      </c>
      <c r="AZ293" s="162" t="str">
        <f t="shared" si="172"/>
        <v/>
      </c>
      <c r="BA293" s="120"/>
      <c r="BB293" s="135" t="str">
        <f t="shared" si="173"/>
        <v/>
      </c>
      <c r="BC293" s="136" t="str">
        <f t="shared" si="174"/>
        <v/>
      </c>
      <c r="BD293" s="136" t="str">
        <f t="shared" si="175"/>
        <v/>
      </c>
      <c r="BE293" s="136" t="str">
        <f t="shared" si="176"/>
        <v/>
      </c>
      <c r="BF293" s="136" t="str">
        <f t="shared" si="177"/>
        <v/>
      </c>
      <c r="BG293" s="136" t="str">
        <f t="shared" si="178"/>
        <v/>
      </c>
      <c r="BH293" s="136" t="str">
        <f t="shared" si="179"/>
        <v/>
      </c>
      <c r="BI293" s="136" t="str">
        <f t="shared" si="180"/>
        <v/>
      </c>
      <c r="BJ293" s="136" t="str">
        <f t="shared" si="181"/>
        <v/>
      </c>
      <c r="BK293" s="136" t="str">
        <f t="shared" si="182"/>
        <v/>
      </c>
      <c r="BL293" s="136" t="str">
        <f t="shared" si="183"/>
        <v/>
      </c>
      <c r="BM293" s="136" t="str">
        <f t="shared" si="184"/>
        <v/>
      </c>
      <c r="BN293" s="136" t="str">
        <f t="shared" si="185"/>
        <v/>
      </c>
      <c r="BO293" s="136" t="str">
        <f t="shared" si="186"/>
        <v/>
      </c>
      <c r="BP293" s="136" t="str">
        <f t="shared" si="187"/>
        <v/>
      </c>
      <c r="BQ293" s="136" t="str">
        <f t="shared" si="188"/>
        <v/>
      </c>
      <c r="BR293" s="136" t="str">
        <f t="shared" si="189"/>
        <v/>
      </c>
      <c r="BS293" s="136" t="str">
        <f t="shared" si="190"/>
        <v/>
      </c>
      <c r="BT293" s="136" t="str">
        <f t="shared" si="191"/>
        <v/>
      </c>
      <c r="BU293" s="136" t="str">
        <f t="shared" si="192"/>
        <v/>
      </c>
      <c r="BV293" s="136" t="str">
        <f t="shared" si="193"/>
        <v/>
      </c>
      <c r="BW293" s="136" t="str">
        <f t="shared" si="194"/>
        <v/>
      </c>
      <c r="BX293" s="136" t="str">
        <f t="shared" si="195"/>
        <v/>
      </c>
      <c r="BY293" s="136" t="str">
        <f t="shared" si="196"/>
        <v/>
      </c>
      <c r="BZ293" s="136" t="str">
        <f t="shared" si="197"/>
        <v/>
      </c>
      <c r="CA293" s="137" t="str">
        <f t="shared" si="198"/>
        <v/>
      </c>
      <c r="CB293" s="135" t="str">
        <f t="shared" si="199"/>
        <v/>
      </c>
      <c r="CC293" s="136" t="str">
        <f t="shared" si="200"/>
        <v/>
      </c>
      <c r="CD293" s="136" t="str">
        <f t="shared" si="201"/>
        <v/>
      </c>
      <c r="CE293" s="136" t="str">
        <f t="shared" si="202"/>
        <v/>
      </c>
      <c r="CF293" s="136" t="str">
        <f t="shared" si="203"/>
        <v/>
      </c>
      <c r="CG293" s="136" t="str">
        <f t="shared" si="204"/>
        <v/>
      </c>
      <c r="CH293" s="136" t="str">
        <f t="shared" si="205"/>
        <v/>
      </c>
      <c r="CI293" s="136" t="str">
        <f t="shared" si="206"/>
        <v/>
      </c>
      <c r="CJ293" s="136" t="str">
        <f t="shared" si="207"/>
        <v/>
      </c>
      <c r="CK293" s="137" t="str">
        <f t="shared" si="208"/>
        <v/>
      </c>
      <c r="CL293" s="135" t="str">
        <f t="shared" si="209"/>
        <v/>
      </c>
      <c r="CM293" s="136" t="str">
        <f t="shared" si="210"/>
        <v/>
      </c>
      <c r="CN293" s="136" t="str">
        <f t="shared" si="211"/>
        <v/>
      </c>
      <c r="CO293" s="137" t="str">
        <f t="shared" si="212"/>
        <v/>
      </c>
      <c r="CP293" s="120"/>
      <c r="CQ293" s="120"/>
      <c r="CR293" s="120"/>
      <c r="CS293" s="120"/>
      <c r="CT293" s="120"/>
      <c r="CU293" s="120"/>
      <c r="CV293" s="120"/>
      <c r="CW293" s="120"/>
      <c r="CX293" s="120"/>
      <c r="CY293" s="120"/>
      <c r="CZ293" s="120"/>
      <c r="DA293" s="120"/>
      <c r="DB293" s="120"/>
    </row>
    <row r="294" spans="1:106" ht="17.399999999999999" thickTop="1" thickBot="1" x14ac:dyDescent="0.45">
      <c r="A294" s="7">
        <v>289</v>
      </c>
      <c r="B294" s="10"/>
      <c r="C294" s="11"/>
      <c r="D294" s="11"/>
      <c r="E294" s="11"/>
      <c r="F294" s="11"/>
      <c r="G294" s="11"/>
      <c r="H294" s="11"/>
      <c r="I294" s="11"/>
      <c r="J294" s="11"/>
      <c r="K294" s="11"/>
      <c r="L294" s="10"/>
      <c r="M294" s="10"/>
      <c r="N294" s="10"/>
      <c r="O294" s="209" t="str">
        <f xml:space="preserve"> IF(ISBLANK(L294),"",VLOOKUP(L294,ComboValue!$E$3:$I$15,5,FALSE))</f>
        <v/>
      </c>
      <c r="P294" s="10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35" t="str">
        <f xml:space="preserve"> IF(ISBLANK(C294),"",VLOOKUP(C294,ComboValue!$B$2:$C$11,2,FALSE) &amp; ",") &amp; IF(ISBLANK(D294),"",VLOOKUP(D294,ComboValue!$B$2:$C$11,2,FALSE) &amp; ",") &amp; IF(ISBLANK(E294),"",VLOOKUP(E294,ComboValue!$B$2:$C$11,2,FALSE) &amp; ",") &amp; IF(ISBLANK(F294),"",VLOOKUP(F294,ComboValue!$B$2:$C$11,2,FALSE) &amp; ",") &amp; IF(ISBLANK(G294),"",VLOOKUP(G294,ComboValue!$B$2:$C$11,2,FALSE) &amp; ",") &amp; IF(ISBLANK(H294),"",VLOOKUP(H294,ComboValue!$B$2:$C$11,2,FALSE) &amp; ",") &amp; IF(ISBLANK(I294),"",VLOOKUP(I294,ComboValue!$B$2:$C$11,2,FALSE) &amp; ",") &amp; IF(ISBLANK(J294),"",VLOOKUP(J294,ComboValue!$B$2:$C$11,2,FALSE) &amp; ",") &amp; IF(ISBLANK(K294),"",VLOOKUP(K294,ComboValue!$B$2:$C$11,2,FALSE) &amp; ",")</f>
        <v/>
      </c>
      <c r="AV294" s="136" t="str">
        <f t="shared" si="171"/>
        <v>Tous_Nl</v>
      </c>
      <c r="AW294" s="136" t="str">
        <f>IF(ISBLANK(L294),"",VLOOKUP(L294,ComboValue!$E$2:$G$15,3,FALSE))</f>
        <v/>
      </c>
      <c r="AX294" s="136" t="str">
        <f>IF(ISBLANK(M294),"",VLOOKUP(M294,ComboValue!$K$2:$L$5,2,FALSE))</f>
        <v/>
      </c>
      <c r="AY294" s="161" t="str">
        <f>IF(ISBLANK(Q294),"",VLOOKUP(Q294,ComboValue!$N$2:$O$68,2,FALSE) &amp; ",") &amp; IF(ISBLANK(R294),"",VLOOKUP(R294,ComboValue!$N$2:$O$68,2,FALSE) &amp; ",") &amp; IF(ISBLANK(S294),"",VLOOKUP(S294,ComboValue!$N$2:$O$68,2,FALSE) &amp; ",") &amp; IF(ISBLANK(T294),"",VLOOKUP(T294,ComboValue!$N$2:$O$68,2,FALSE) &amp; ",") &amp; IF(ISBLANK(U294),"",VLOOKUP(U294,ComboValue!$N$2:$O$68,2,FALSE) &amp; ",") &amp; IF(ISBLANK(V294),"",VLOOKUP(V294,ComboValue!$N$2:$O$68,2,FALSE) &amp; ",") &amp; IF(ISBLANK(W294),"",VLOOKUP(W294,ComboValue!$N$2:$O$68,2,FALSE) &amp; ",") &amp; IF(ISBLANK(X294),"",VLOOKUP(X294,ComboValue!$N$2:$O$68,2,FALSE) &amp; ",") &amp; IF(ISBLANK(Y294),"",VLOOKUP(Y294,ComboValue!$N$2:$O$68,2,FALSE) &amp; ",") &amp; IF(ISBLANK(Z294),"",VLOOKUP(Z294,ComboValue!$N$2:$O$68,2,FALSE) &amp; ",") &amp; IF(ISBLANK(AA294),"",VLOOKUP(AA294,ComboValue!$N$2:$O$68,2,FALSE) &amp; ",") &amp; IF(ISBLANK(AB294),"",VLOOKUP(AB294,ComboValue!$N$2:$O$68,2,FALSE) &amp; ",") &amp; IF(ISBLANK(AC294),"",VLOOKUP(AC294,ComboValue!$N$2:$O$68,2,FALSE) &amp; ",") &amp; IF(ISBLANK(AD294),"",VLOOKUP(AD294,ComboValue!$N$2:$O$68,2,FALSE) &amp; ",") &amp; IF(ISBLANK(AE294),"",VLOOKUP(AE294,ComboValue!$N$2:$O$68,2,FALSE) &amp; ",") &amp; IF(ISBLANK(AF294),"",VLOOKUP(AF294,ComboValue!$N$2:$O$68,2,FALSE) &amp; ",") &amp; IF(ISBLANK(AG294),"",VLOOKUP(AG294,ComboValue!$N$2:$O$68,2,FALSE) &amp; ",") &amp; IF(ISBLANK(AH294),"",VLOOKUP(AH294,ComboValue!$N$2:$O$68,2,FALSE) &amp; ",") &amp; IF(ISBLANK(AI294),"",VLOOKUP(AI294,ComboValue!$N$2:$O$68,2,FALSE) &amp; ",") &amp; IF(ISBLANK(AJ294),"",VLOOKUP(AJ294,ComboValue!$N$2:$O$68,2,FALSE) &amp; ",") &amp; IF(ISBLANK(AK294),"",VLOOKUP(AK294,ComboValue!$N$2:$O$68,2,FALSE) &amp; ",") &amp; IF(ISBLANK(AL294),"",VLOOKUP(AL294,ComboValue!$N$2:$O$68,2,FALSE) &amp; ",") &amp; IF(ISBLANK(AM294),"",VLOOKUP(AM294,ComboValue!$N$2:$O$68,2,FALSE) &amp; ",") &amp; IF(ISBLANK(AN294),"",VLOOKUP(AN294,ComboValue!$N$2:$O$68,2,FALSE) &amp; ",") &amp; IF(ISBLANK(AO294),"",VLOOKUP(AO294,ComboValue!$N$2:$O$68,2,FALSE) &amp; ",") &amp; IF(ISBLANK(AP294),"",VLOOKUP(AP294,ComboValue!$N$2:$O$68,2,FALSE) &amp; ",") &amp; IF(ISBLANK(AQ294),"",VLOOKUP(AQ294,ComboValue!$N$2:$O$68,2,FALSE) &amp; ",") &amp; IF(ISBLANK(AR294),"",VLOOKUP(AR294,ComboValue!$N$2:$O$68,2,FALSE) &amp; ",") &amp; IF(ISBLANK(AS294),"",VLOOKUP(AS294,ComboValue!$N$2:$O$68,2,FALSE) &amp; ",") &amp; IF(ISBLANK(AT294),"",VLOOKUP(AT294,ComboValue!$N$2:$O$68,2,FALSE) &amp; ",")</f>
        <v/>
      </c>
      <c r="AZ294" s="162" t="str">
        <f t="shared" si="172"/>
        <v/>
      </c>
      <c r="BA294" s="120"/>
      <c r="BB294" s="135" t="str">
        <f t="shared" si="173"/>
        <v/>
      </c>
      <c r="BC294" s="136" t="str">
        <f t="shared" si="174"/>
        <v/>
      </c>
      <c r="BD294" s="136" t="str">
        <f t="shared" si="175"/>
        <v/>
      </c>
      <c r="BE294" s="136" t="str">
        <f t="shared" si="176"/>
        <v/>
      </c>
      <c r="BF294" s="136" t="str">
        <f t="shared" si="177"/>
        <v/>
      </c>
      <c r="BG294" s="136" t="str">
        <f t="shared" si="178"/>
        <v/>
      </c>
      <c r="BH294" s="136" t="str">
        <f t="shared" si="179"/>
        <v/>
      </c>
      <c r="BI294" s="136" t="str">
        <f t="shared" si="180"/>
        <v/>
      </c>
      <c r="BJ294" s="136" t="str">
        <f t="shared" si="181"/>
        <v/>
      </c>
      <c r="BK294" s="136" t="str">
        <f t="shared" si="182"/>
        <v/>
      </c>
      <c r="BL294" s="136" t="str">
        <f t="shared" si="183"/>
        <v/>
      </c>
      <c r="BM294" s="136" t="str">
        <f t="shared" si="184"/>
        <v/>
      </c>
      <c r="BN294" s="136" t="str">
        <f t="shared" si="185"/>
        <v/>
      </c>
      <c r="BO294" s="136" t="str">
        <f t="shared" si="186"/>
        <v/>
      </c>
      <c r="BP294" s="136" t="str">
        <f t="shared" si="187"/>
        <v/>
      </c>
      <c r="BQ294" s="136" t="str">
        <f t="shared" si="188"/>
        <v/>
      </c>
      <c r="BR294" s="136" t="str">
        <f t="shared" si="189"/>
        <v/>
      </c>
      <c r="BS294" s="136" t="str">
        <f t="shared" si="190"/>
        <v/>
      </c>
      <c r="BT294" s="136" t="str">
        <f t="shared" si="191"/>
        <v/>
      </c>
      <c r="BU294" s="136" t="str">
        <f t="shared" si="192"/>
        <v/>
      </c>
      <c r="BV294" s="136" t="str">
        <f t="shared" si="193"/>
        <v/>
      </c>
      <c r="BW294" s="136" t="str">
        <f t="shared" si="194"/>
        <v/>
      </c>
      <c r="BX294" s="136" t="str">
        <f t="shared" si="195"/>
        <v/>
      </c>
      <c r="BY294" s="136" t="str">
        <f t="shared" si="196"/>
        <v/>
      </c>
      <c r="BZ294" s="136" t="str">
        <f t="shared" si="197"/>
        <v/>
      </c>
      <c r="CA294" s="137" t="str">
        <f t="shared" si="198"/>
        <v/>
      </c>
      <c r="CB294" s="135" t="str">
        <f t="shared" si="199"/>
        <v/>
      </c>
      <c r="CC294" s="136" t="str">
        <f t="shared" si="200"/>
        <v/>
      </c>
      <c r="CD294" s="136" t="str">
        <f t="shared" si="201"/>
        <v/>
      </c>
      <c r="CE294" s="136" t="str">
        <f t="shared" si="202"/>
        <v/>
      </c>
      <c r="CF294" s="136" t="str">
        <f t="shared" si="203"/>
        <v/>
      </c>
      <c r="CG294" s="136" t="str">
        <f t="shared" si="204"/>
        <v/>
      </c>
      <c r="CH294" s="136" t="str">
        <f t="shared" si="205"/>
        <v/>
      </c>
      <c r="CI294" s="136" t="str">
        <f t="shared" si="206"/>
        <v/>
      </c>
      <c r="CJ294" s="136" t="str">
        <f t="shared" si="207"/>
        <v/>
      </c>
      <c r="CK294" s="137" t="str">
        <f t="shared" si="208"/>
        <v/>
      </c>
      <c r="CL294" s="135" t="str">
        <f t="shared" si="209"/>
        <v/>
      </c>
      <c r="CM294" s="136" t="str">
        <f t="shared" si="210"/>
        <v/>
      </c>
      <c r="CN294" s="136" t="str">
        <f t="shared" si="211"/>
        <v/>
      </c>
      <c r="CO294" s="137" t="str">
        <f t="shared" si="212"/>
        <v/>
      </c>
      <c r="CP294" s="120"/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</row>
    <row r="295" spans="1:106" ht="17.399999999999999" thickTop="1" thickBot="1" x14ac:dyDescent="0.45">
      <c r="A295" s="7">
        <v>290</v>
      </c>
      <c r="B295" s="10"/>
      <c r="C295" s="11"/>
      <c r="D295" s="11"/>
      <c r="E295" s="11"/>
      <c r="F295" s="11"/>
      <c r="G295" s="11"/>
      <c r="H295" s="11"/>
      <c r="I295" s="11"/>
      <c r="J295" s="11"/>
      <c r="K295" s="11"/>
      <c r="L295" s="10"/>
      <c r="M295" s="10"/>
      <c r="N295" s="10"/>
      <c r="O295" s="209" t="str">
        <f xml:space="preserve"> IF(ISBLANK(L295),"",VLOOKUP(L295,ComboValue!$E$3:$I$15,5,FALSE))</f>
        <v/>
      </c>
      <c r="P295" s="10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35" t="str">
        <f xml:space="preserve"> IF(ISBLANK(C295),"",VLOOKUP(C295,ComboValue!$B$2:$C$11,2,FALSE) &amp; ",") &amp; IF(ISBLANK(D295),"",VLOOKUP(D295,ComboValue!$B$2:$C$11,2,FALSE) &amp; ",") &amp; IF(ISBLANK(E295),"",VLOOKUP(E295,ComboValue!$B$2:$C$11,2,FALSE) &amp; ",") &amp; IF(ISBLANK(F295),"",VLOOKUP(F295,ComboValue!$B$2:$C$11,2,FALSE) &amp; ",") &amp; IF(ISBLANK(G295),"",VLOOKUP(G295,ComboValue!$B$2:$C$11,2,FALSE) &amp; ",") &amp; IF(ISBLANK(H295),"",VLOOKUP(H295,ComboValue!$B$2:$C$11,2,FALSE) &amp; ",") &amp; IF(ISBLANK(I295),"",VLOOKUP(I295,ComboValue!$B$2:$C$11,2,FALSE) &amp; ",") &amp; IF(ISBLANK(J295),"",VLOOKUP(J295,ComboValue!$B$2:$C$11,2,FALSE) &amp; ",") &amp; IF(ISBLANK(K295),"",VLOOKUP(K295,ComboValue!$B$2:$C$11,2,FALSE) &amp; ",")</f>
        <v/>
      </c>
      <c r="AV295" s="136" t="str">
        <f t="shared" si="171"/>
        <v>Tous_Nl</v>
      </c>
      <c r="AW295" s="136" t="str">
        <f>IF(ISBLANK(L295),"",VLOOKUP(L295,ComboValue!$E$2:$G$15,3,FALSE))</f>
        <v/>
      </c>
      <c r="AX295" s="136" t="str">
        <f>IF(ISBLANK(M295),"",VLOOKUP(M295,ComboValue!$K$2:$L$5,2,FALSE))</f>
        <v/>
      </c>
      <c r="AY295" s="161" t="str">
        <f>IF(ISBLANK(Q295),"",VLOOKUP(Q295,ComboValue!$N$2:$O$68,2,FALSE) &amp; ",") &amp; IF(ISBLANK(R295),"",VLOOKUP(R295,ComboValue!$N$2:$O$68,2,FALSE) &amp; ",") &amp; IF(ISBLANK(S295),"",VLOOKUP(S295,ComboValue!$N$2:$O$68,2,FALSE) &amp; ",") &amp; IF(ISBLANK(T295),"",VLOOKUP(T295,ComboValue!$N$2:$O$68,2,FALSE) &amp; ",") &amp; IF(ISBLANK(U295),"",VLOOKUP(U295,ComboValue!$N$2:$O$68,2,FALSE) &amp; ",") &amp; IF(ISBLANK(V295),"",VLOOKUP(V295,ComboValue!$N$2:$O$68,2,FALSE) &amp; ",") &amp; IF(ISBLANK(W295),"",VLOOKUP(W295,ComboValue!$N$2:$O$68,2,FALSE) &amp; ",") &amp; IF(ISBLANK(X295),"",VLOOKUP(X295,ComboValue!$N$2:$O$68,2,FALSE) &amp; ",") &amp; IF(ISBLANK(Y295),"",VLOOKUP(Y295,ComboValue!$N$2:$O$68,2,FALSE) &amp; ",") &amp; IF(ISBLANK(Z295),"",VLOOKUP(Z295,ComboValue!$N$2:$O$68,2,FALSE) &amp; ",") &amp; IF(ISBLANK(AA295),"",VLOOKUP(AA295,ComboValue!$N$2:$O$68,2,FALSE) &amp; ",") &amp; IF(ISBLANK(AB295),"",VLOOKUP(AB295,ComboValue!$N$2:$O$68,2,FALSE) &amp; ",") &amp; IF(ISBLANK(AC295),"",VLOOKUP(AC295,ComboValue!$N$2:$O$68,2,FALSE) &amp; ",") &amp; IF(ISBLANK(AD295),"",VLOOKUP(AD295,ComboValue!$N$2:$O$68,2,FALSE) &amp; ",") &amp; IF(ISBLANK(AE295),"",VLOOKUP(AE295,ComboValue!$N$2:$O$68,2,FALSE) &amp; ",") &amp; IF(ISBLANK(AF295),"",VLOOKUP(AF295,ComboValue!$N$2:$O$68,2,FALSE) &amp; ",") &amp; IF(ISBLANK(AG295),"",VLOOKUP(AG295,ComboValue!$N$2:$O$68,2,FALSE) &amp; ",") &amp; IF(ISBLANK(AH295),"",VLOOKUP(AH295,ComboValue!$N$2:$O$68,2,FALSE) &amp; ",") &amp; IF(ISBLANK(AI295),"",VLOOKUP(AI295,ComboValue!$N$2:$O$68,2,FALSE) &amp; ",") &amp; IF(ISBLANK(AJ295),"",VLOOKUP(AJ295,ComboValue!$N$2:$O$68,2,FALSE) &amp; ",") &amp; IF(ISBLANK(AK295),"",VLOOKUP(AK295,ComboValue!$N$2:$O$68,2,FALSE) &amp; ",") &amp; IF(ISBLANK(AL295),"",VLOOKUP(AL295,ComboValue!$N$2:$O$68,2,FALSE) &amp; ",") &amp; IF(ISBLANK(AM295),"",VLOOKUP(AM295,ComboValue!$N$2:$O$68,2,FALSE) &amp; ",") &amp; IF(ISBLANK(AN295),"",VLOOKUP(AN295,ComboValue!$N$2:$O$68,2,FALSE) &amp; ",") &amp; IF(ISBLANK(AO295),"",VLOOKUP(AO295,ComboValue!$N$2:$O$68,2,FALSE) &amp; ",") &amp; IF(ISBLANK(AP295),"",VLOOKUP(AP295,ComboValue!$N$2:$O$68,2,FALSE) &amp; ",") &amp; IF(ISBLANK(AQ295),"",VLOOKUP(AQ295,ComboValue!$N$2:$O$68,2,FALSE) &amp; ",") &amp; IF(ISBLANK(AR295),"",VLOOKUP(AR295,ComboValue!$N$2:$O$68,2,FALSE) &amp; ",") &amp; IF(ISBLANK(AS295),"",VLOOKUP(AS295,ComboValue!$N$2:$O$68,2,FALSE) &amp; ",") &amp; IF(ISBLANK(AT295),"",VLOOKUP(AT295,ComboValue!$N$2:$O$68,2,FALSE) &amp; ",")</f>
        <v/>
      </c>
      <c r="AZ295" s="162" t="str">
        <f t="shared" si="172"/>
        <v/>
      </c>
      <c r="BA295" s="120"/>
      <c r="BB295" s="135" t="str">
        <f t="shared" si="173"/>
        <v/>
      </c>
      <c r="BC295" s="136" t="str">
        <f t="shared" si="174"/>
        <v/>
      </c>
      <c r="BD295" s="136" t="str">
        <f t="shared" si="175"/>
        <v/>
      </c>
      <c r="BE295" s="136" t="str">
        <f t="shared" si="176"/>
        <v/>
      </c>
      <c r="BF295" s="136" t="str">
        <f t="shared" si="177"/>
        <v/>
      </c>
      <c r="BG295" s="136" t="str">
        <f t="shared" si="178"/>
        <v/>
      </c>
      <c r="BH295" s="136" t="str">
        <f t="shared" si="179"/>
        <v/>
      </c>
      <c r="BI295" s="136" t="str">
        <f t="shared" si="180"/>
        <v/>
      </c>
      <c r="BJ295" s="136" t="str">
        <f t="shared" si="181"/>
        <v/>
      </c>
      <c r="BK295" s="136" t="str">
        <f t="shared" si="182"/>
        <v/>
      </c>
      <c r="BL295" s="136" t="str">
        <f t="shared" si="183"/>
        <v/>
      </c>
      <c r="BM295" s="136" t="str">
        <f t="shared" si="184"/>
        <v/>
      </c>
      <c r="BN295" s="136" t="str">
        <f t="shared" si="185"/>
        <v/>
      </c>
      <c r="BO295" s="136" t="str">
        <f t="shared" si="186"/>
        <v/>
      </c>
      <c r="BP295" s="136" t="str">
        <f t="shared" si="187"/>
        <v/>
      </c>
      <c r="BQ295" s="136" t="str">
        <f t="shared" si="188"/>
        <v/>
      </c>
      <c r="BR295" s="136" t="str">
        <f t="shared" si="189"/>
        <v/>
      </c>
      <c r="BS295" s="136" t="str">
        <f t="shared" si="190"/>
        <v/>
      </c>
      <c r="BT295" s="136" t="str">
        <f t="shared" si="191"/>
        <v/>
      </c>
      <c r="BU295" s="136" t="str">
        <f t="shared" si="192"/>
        <v/>
      </c>
      <c r="BV295" s="136" t="str">
        <f t="shared" si="193"/>
        <v/>
      </c>
      <c r="BW295" s="136" t="str">
        <f t="shared" si="194"/>
        <v/>
      </c>
      <c r="BX295" s="136" t="str">
        <f t="shared" si="195"/>
        <v/>
      </c>
      <c r="BY295" s="136" t="str">
        <f t="shared" si="196"/>
        <v/>
      </c>
      <c r="BZ295" s="136" t="str">
        <f t="shared" si="197"/>
        <v/>
      </c>
      <c r="CA295" s="137" t="str">
        <f t="shared" si="198"/>
        <v/>
      </c>
      <c r="CB295" s="135" t="str">
        <f t="shared" si="199"/>
        <v/>
      </c>
      <c r="CC295" s="136" t="str">
        <f t="shared" si="200"/>
        <v/>
      </c>
      <c r="CD295" s="136" t="str">
        <f t="shared" si="201"/>
        <v/>
      </c>
      <c r="CE295" s="136" t="str">
        <f t="shared" si="202"/>
        <v/>
      </c>
      <c r="CF295" s="136" t="str">
        <f t="shared" si="203"/>
        <v/>
      </c>
      <c r="CG295" s="136" t="str">
        <f t="shared" si="204"/>
        <v/>
      </c>
      <c r="CH295" s="136" t="str">
        <f t="shared" si="205"/>
        <v/>
      </c>
      <c r="CI295" s="136" t="str">
        <f t="shared" si="206"/>
        <v/>
      </c>
      <c r="CJ295" s="136" t="str">
        <f t="shared" si="207"/>
        <v/>
      </c>
      <c r="CK295" s="137" t="str">
        <f t="shared" si="208"/>
        <v/>
      </c>
      <c r="CL295" s="135" t="str">
        <f t="shared" si="209"/>
        <v/>
      </c>
      <c r="CM295" s="136" t="str">
        <f t="shared" si="210"/>
        <v/>
      </c>
      <c r="CN295" s="136" t="str">
        <f t="shared" si="211"/>
        <v/>
      </c>
      <c r="CO295" s="137" t="str">
        <f t="shared" si="212"/>
        <v/>
      </c>
      <c r="CP295" s="120"/>
      <c r="CQ295" s="120"/>
      <c r="CR295" s="120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</row>
    <row r="296" spans="1:106" ht="17.399999999999999" thickTop="1" thickBot="1" x14ac:dyDescent="0.45">
      <c r="A296" s="7">
        <v>291</v>
      </c>
      <c r="B296" s="10"/>
      <c r="C296" s="11"/>
      <c r="D296" s="11"/>
      <c r="E296" s="11"/>
      <c r="F296" s="11"/>
      <c r="G296" s="11"/>
      <c r="H296" s="11"/>
      <c r="I296" s="11"/>
      <c r="J296" s="11"/>
      <c r="K296" s="11"/>
      <c r="L296" s="10"/>
      <c r="M296" s="10"/>
      <c r="N296" s="10"/>
      <c r="O296" s="209" t="str">
        <f xml:space="preserve"> IF(ISBLANK(L296),"",VLOOKUP(L296,ComboValue!$E$3:$I$15,5,FALSE))</f>
        <v/>
      </c>
      <c r="P296" s="10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35" t="str">
        <f xml:space="preserve"> IF(ISBLANK(C296),"",VLOOKUP(C296,ComboValue!$B$2:$C$11,2,FALSE) &amp; ",") &amp; IF(ISBLANK(D296),"",VLOOKUP(D296,ComboValue!$B$2:$C$11,2,FALSE) &amp; ",") &amp; IF(ISBLANK(E296),"",VLOOKUP(E296,ComboValue!$B$2:$C$11,2,FALSE) &amp; ",") &amp; IF(ISBLANK(F296),"",VLOOKUP(F296,ComboValue!$B$2:$C$11,2,FALSE) &amp; ",") &amp; IF(ISBLANK(G296),"",VLOOKUP(G296,ComboValue!$B$2:$C$11,2,FALSE) &amp; ",") &amp; IF(ISBLANK(H296),"",VLOOKUP(H296,ComboValue!$B$2:$C$11,2,FALSE) &amp; ",") &amp; IF(ISBLANK(I296),"",VLOOKUP(I296,ComboValue!$B$2:$C$11,2,FALSE) &amp; ",") &amp; IF(ISBLANK(J296),"",VLOOKUP(J296,ComboValue!$B$2:$C$11,2,FALSE) &amp; ",") &amp; IF(ISBLANK(K296),"",VLOOKUP(K296,ComboValue!$B$2:$C$11,2,FALSE) &amp; ",")</f>
        <v/>
      </c>
      <c r="AV296" s="136" t="str">
        <f t="shared" si="171"/>
        <v>Tous_Nl</v>
      </c>
      <c r="AW296" s="136" t="str">
        <f>IF(ISBLANK(L296),"",VLOOKUP(L296,ComboValue!$E$2:$G$15,3,FALSE))</f>
        <v/>
      </c>
      <c r="AX296" s="136" t="str">
        <f>IF(ISBLANK(M296),"",VLOOKUP(M296,ComboValue!$K$2:$L$5,2,FALSE))</f>
        <v/>
      </c>
      <c r="AY296" s="161" t="str">
        <f>IF(ISBLANK(Q296),"",VLOOKUP(Q296,ComboValue!$N$2:$O$68,2,FALSE) &amp; ",") &amp; IF(ISBLANK(R296),"",VLOOKUP(R296,ComboValue!$N$2:$O$68,2,FALSE) &amp; ",") &amp; IF(ISBLANK(S296),"",VLOOKUP(S296,ComboValue!$N$2:$O$68,2,FALSE) &amp; ",") &amp; IF(ISBLANK(T296),"",VLOOKUP(T296,ComboValue!$N$2:$O$68,2,FALSE) &amp; ",") &amp; IF(ISBLANK(U296),"",VLOOKUP(U296,ComboValue!$N$2:$O$68,2,FALSE) &amp; ",") &amp; IF(ISBLANK(V296),"",VLOOKUP(V296,ComboValue!$N$2:$O$68,2,FALSE) &amp; ",") &amp; IF(ISBLANK(W296),"",VLOOKUP(W296,ComboValue!$N$2:$O$68,2,FALSE) &amp; ",") &amp; IF(ISBLANK(X296),"",VLOOKUP(X296,ComboValue!$N$2:$O$68,2,FALSE) &amp; ",") &amp; IF(ISBLANK(Y296),"",VLOOKUP(Y296,ComboValue!$N$2:$O$68,2,FALSE) &amp; ",") &amp; IF(ISBLANK(Z296),"",VLOOKUP(Z296,ComboValue!$N$2:$O$68,2,FALSE) &amp; ",") &amp; IF(ISBLANK(AA296),"",VLOOKUP(AA296,ComboValue!$N$2:$O$68,2,FALSE) &amp; ",") &amp; IF(ISBLANK(AB296),"",VLOOKUP(AB296,ComboValue!$N$2:$O$68,2,FALSE) &amp; ",") &amp; IF(ISBLANK(AC296),"",VLOOKUP(AC296,ComboValue!$N$2:$O$68,2,FALSE) &amp; ",") &amp; IF(ISBLANK(AD296),"",VLOOKUP(AD296,ComboValue!$N$2:$O$68,2,FALSE) &amp; ",") &amp; IF(ISBLANK(AE296),"",VLOOKUP(AE296,ComboValue!$N$2:$O$68,2,FALSE) &amp; ",") &amp; IF(ISBLANK(AF296),"",VLOOKUP(AF296,ComboValue!$N$2:$O$68,2,FALSE) &amp; ",") &amp; IF(ISBLANK(AG296),"",VLOOKUP(AG296,ComboValue!$N$2:$O$68,2,FALSE) &amp; ",") &amp; IF(ISBLANK(AH296),"",VLOOKUP(AH296,ComboValue!$N$2:$O$68,2,FALSE) &amp; ",") &amp; IF(ISBLANK(AI296),"",VLOOKUP(AI296,ComboValue!$N$2:$O$68,2,FALSE) &amp; ",") &amp; IF(ISBLANK(AJ296),"",VLOOKUP(AJ296,ComboValue!$N$2:$O$68,2,FALSE) &amp; ",") &amp; IF(ISBLANK(AK296),"",VLOOKUP(AK296,ComboValue!$N$2:$O$68,2,FALSE) &amp; ",") &amp; IF(ISBLANK(AL296),"",VLOOKUP(AL296,ComboValue!$N$2:$O$68,2,FALSE) &amp; ",") &amp; IF(ISBLANK(AM296),"",VLOOKUP(AM296,ComboValue!$N$2:$O$68,2,FALSE) &amp; ",") &amp; IF(ISBLANK(AN296),"",VLOOKUP(AN296,ComboValue!$N$2:$O$68,2,FALSE) &amp; ",") &amp; IF(ISBLANK(AO296),"",VLOOKUP(AO296,ComboValue!$N$2:$O$68,2,FALSE) &amp; ",") &amp; IF(ISBLANK(AP296),"",VLOOKUP(AP296,ComboValue!$N$2:$O$68,2,FALSE) &amp; ",") &amp; IF(ISBLANK(AQ296),"",VLOOKUP(AQ296,ComboValue!$N$2:$O$68,2,FALSE) &amp; ",") &amp; IF(ISBLANK(AR296),"",VLOOKUP(AR296,ComboValue!$N$2:$O$68,2,FALSE) &amp; ",") &amp; IF(ISBLANK(AS296),"",VLOOKUP(AS296,ComboValue!$N$2:$O$68,2,FALSE) &amp; ",") &amp; IF(ISBLANK(AT296),"",VLOOKUP(AT296,ComboValue!$N$2:$O$68,2,FALSE) &amp; ",")</f>
        <v/>
      </c>
      <c r="AZ296" s="162" t="str">
        <f t="shared" si="172"/>
        <v/>
      </c>
      <c r="BA296" s="120"/>
      <c r="BB296" s="135" t="str">
        <f t="shared" si="173"/>
        <v/>
      </c>
      <c r="BC296" s="136" t="str">
        <f t="shared" si="174"/>
        <v/>
      </c>
      <c r="BD296" s="136" t="str">
        <f t="shared" si="175"/>
        <v/>
      </c>
      <c r="BE296" s="136" t="str">
        <f t="shared" si="176"/>
        <v/>
      </c>
      <c r="BF296" s="136" t="str">
        <f t="shared" si="177"/>
        <v/>
      </c>
      <c r="BG296" s="136" t="str">
        <f t="shared" si="178"/>
        <v/>
      </c>
      <c r="BH296" s="136" t="str">
        <f t="shared" si="179"/>
        <v/>
      </c>
      <c r="BI296" s="136" t="str">
        <f t="shared" si="180"/>
        <v/>
      </c>
      <c r="BJ296" s="136" t="str">
        <f t="shared" si="181"/>
        <v/>
      </c>
      <c r="BK296" s="136" t="str">
        <f t="shared" si="182"/>
        <v/>
      </c>
      <c r="BL296" s="136" t="str">
        <f t="shared" si="183"/>
        <v/>
      </c>
      <c r="BM296" s="136" t="str">
        <f t="shared" si="184"/>
        <v/>
      </c>
      <c r="BN296" s="136" t="str">
        <f t="shared" si="185"/>
        <v/>
      </c>
      <c r="BO296" s="136" t="str">
        <f t="shared" si="186"/>
        <v/>
      </c>
      <c r="BP296" s="136" t="str">
        <f t="shared" si="187"/>
        <v/>
      </c>
      <c r="BQ296" s="136" t="str">
        <f t="shared" si="188"/>
        <v/>
      </c>
      <c r="BR296" s="136" t="str">
        <f t="shared" si="189"/>
        <v/>
      </c>
      <c r="BS296" s="136" t="str">
        <f t="shared" si="190"/>
        <v/>
      </c>
      <c r="BT296" s="136" t="str">
        <f t="shared" si="191"/>
        <v/>
      </c>
      <c r="BU296" s="136" t="str">
        <f t="shared" si="192"/>
        <v/>
      </c>
      <c r="BV296" s="136" t="str">
        <f t="shared" si="193"/>
        <v/>
      </c>
      <c r="BW296" s="136" t="str">
        <f t="shared" si="194"/>
        <v/>
      </c>
      <c r="BX296" s="136" t="str">
        <f t="shared" si="195"/>
        <v/>
      </c>
      <c r="BY296" s="136" t="str">
        <f t="shared" si="196"/>
        <v/>
      </c>
      <c r="BZ296" s="136" t="str">
        <f t="shared" si="197"/>
        <v/>
      </c>
      <c r="CA296" s="137" t="str">
        <f t="shared" si="198"/>
        <v/>
      </c>
      <c r="CB296" s="135" t="str">
        <f t="shared" si="199"/>
        <v/>
      </c>
      <c r="CC296" s="136" t="str">
        <f t="shared" si="200"/>
        <v/>
      </c>
      <c r="CD296" s="136" t="str">
        <f t="shared" si="201"/>
        <v/>
      </c>
      <c r="CE296" s="136" t="str">
        <f t="shared" si="202"/>
        <v/>
      </c>
      <c r="CF296" s="136" t="str">
        <f t="shared" si="203"/>
        <v/>
      </c>
      <c r="CG296" s="136" t="str">
        <f t="shared" si="204"/>
        <v/>
      </c>
      <c r="CH296" s="136" t="str">
        <f t="shared" si="205"/>
        <v/>
      </c>
      <c r="CI296" s="136" t="str">
        <f t="shared" si="206"/>
        <v/>
      </c>
      <c r="CJ296" s="136" t="str">
        <f t="shared" si="207"/>
        <v/>
      </c>
      <c r="CK296" s="137" t="str">
        <f t="shared" si="208"/>
        <v/>
      </c>
      <c r="CL296" s="135" t="str">
        <f t="shared" si="209"/>
        <v/>
      </c>
      <c r="CM296" s="136" t="str">
        <f t="shared" si="210"/>
        <v/>
      </c>
      <c r="CN296" s="136" t="str">
        <f t="shared" si="211"/>
        <v/>
      </c>
      <c r="CO296" s="137" t="str">
        <f t="shared" si="212"/>
        <v/>
      </c>
      <c r="CP296" s="120"/>
      <c r="CQ296" s="120"/>
      <c r="CR296" s="120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</row>
    <row r="297" spans="1:106" ht="17.399999999999999" thickTop="1" thickBot="1" x14ac:dyDescent="0.45">
      <c r="A297" s="7">
        <v>292</v>
      </c>
      <c r="B297" s="10"/>
      <c r="C297" s="11"/>
      <c r="D297" s="11"/>
      <c r="E297" s="11"/>
      <c r="F297" s="11"/>
      <c r="G297" s="11"/>
      <c r="H297" s="11"/>
      <c r="I297" s="11"/>
      <c r="J297" s="11"/>
      <c r="K297" s="11"/>
      <c r="L297" s="10"/>
      <c r="M297" s="10"/>
      <c r="N297" s="10"/>
      <c r="O297" s="209" t="str">
        <f xml:space="preserve"> IF(ISBLANK(L297),"",VLOOKUP(L297,ComboValue!$E$3:$I$15,5,FALSE))</f>
        <v/>
      </c>
      <c r="P297" s="10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35" t="str">
        <f xml:space="preserve"> IF(ISBLANK(C297),"",VLOOKUP(C297,ComboValue!$B$2:$C$11,2,FALSE) &amp; ",") &amp; IF(ISBLANK(D297),"",VLOOKUP(D297,ComboValue!$B$2:$C$11,2,FALSE) &amp; ",") &amp; IF(ISBLANK(E297),"",VLOOKUP(E297,ComboValue!$B$2:$C$11,2,FALSE) &amp; ",") &amp; IF(ISBLANK(F297),"",VLOOKUP(F297,ComboValue!$B$2:$C$11,2,FALSE) &amp; ",") &amp; IF(ISBLANK(G297),"",VLOOKUP(G297,ComboValue!$B$2:$C$11,2,FALSE) &amp; ",") &amp; IF(ISBLANK(H297),"",VLOOKUP(H297,ComboValue!$B$2:$C$11,2,FALSE) &amp; ",") &amp; IF(ISBLANK(I297),"",VLOOKUP(I297,ComboValue!$B$2:$C$11,2,FALSE) &amp; ",") &amp; IF(ISBLANK(J297),"",VLOOKUP(J297,ComboValue!$B$2:$C$11,2,FALSE) &amp; ",") &amp; IF(ISBLANK(K297),"",VLOOKUP(K297,ComboValue!$B$2:$C$11,2,FALSE) &amp; ",")</f>
        <v/>
      </c>
      <c r="AV297" s="136" t="str">
        <f t="shared" si="171"/>
        <v>Tous_Nl</v>
      </c>
      <c r="AW297" s="136" t="str">
        <f>IF(ISBLANK(L297),"",VLOOKUP(L297,ComboValue!$E$2:$G$15,3,FALSE))</f>
        <v/>
      </c>
      <c r="AX297" s="136" t="str">
        <f>IF(ISBLANK(M297),"",VLOOKUP(M297,ComboValue!$K$2:$L$5,2,FALSE))</f>
        <v/>
      </c>
      <c r="AY297" s="161" t="str">
        <f>IF(ISBLANK(Q297),"",VLOOKUP(Q297,ComboValue!$N$2:$O$68,2,FALSE) &amp; ",") &amp; IF(ISBLANK(R297),"",VLOOKUP(R297,ComboValue!$N$2:$O$68,2,FALSE) &amp; ",") &amp; IF(ISBLANK(S297),"",VLOOKUP(S297,ComboValue!$N$2:$O$68,2,FALSE) &amp; ",") &amp; IF(ISBLANK(T297),"",VLOOKUP(T297,ComboValue!$N$2:$O$68,2,FALSE) &amp; ",") &amp; IF(ISBLANK(U297),"",VLOOKUP(U297,ComboValue!$N$2:$O$68,2,FALSE) &amp; ",") &amp; IF(ISBLANK(V297),"",VLOOKUP(V297,ComboValue!$N$2:$O$68,2,FALSE) &amp; ",") &amp; IF(ISBLANK(W297),"",VLOOKUP(W297,ComboValue!$N$2:$O$68,2,FALSE) &amp; ",") &amp; IF(ISBLANK(X297),"",VLOOKUP(X297,ComboValue!$N$2:$O$68,2,FALSE) &amp; ",") &amp; IF(ISBLANK(Y297),"",VLOOKUP(Y297,ComboValue!$N$2:$O$68,2,FALSE) &amp; ",") &amp; IF(ISBLANK(Z297),"",VLOOKUP(Z297,ComboValue!$N$2:$O$68,2,FALSE) &amp; ",") &amp; IF(ISBLANK(AA297),"",VLOOKUP(AA297,ComboValue!$N$2:$O$68,2,FALSE) &amp; ",") &amp; IF(ISBLANK(AB297),"",VLOOKUP(AB297,ComboValue!$N$2:$O$68,2,FALSE) &amp; ",") &amp; IF(ISBLANK(AC297),"",VLOOKUP(AC297,ComboValue!$N$2:$O$68,2,FALSE) &amp; ",") &amp; IF(ISBLANK(AD297),"",VLOOKUP(AD297,ComboValue!$N$2:$O$68,2,FALSE) &amp; ",") &amp; IF(ISBLANK(AE297),"",VLOOKUP(AE297,ComboValue!$N$2:$O$68,2,FALSE) &amp; ",") &amp; IF(ISBLANK(AF297),"",VLOOKUP(AF297,ComboValue!$N$2:$O$68,2,FALSE) &amp; ",") &amp; IF(ISBLANK(AG297),"",VLOOKUP(AG297,ComboValue!$N$2:$O$68,2,FALSE) &amp; ",") &amp; IF(ISBLANK(AH297),"",VLOOKUP(AH297,ComboValue!$N$2:$O$68,2,FALSE) &amp; ",") &amp; IF(ISBLANK(AI297),"",VLOOKUP(AI297,ComboValue!$N$2:$O$68,2,FALSE) &amp; ",") &amp; IF(ISBLANK(AJ297),"",VLOOKUP(AJ297,ComboValue!$N$2:$O$68,2,FALSE) &amp; ",") &amp; IF(ISBLANK(AK297),"",VLOOKUP(AK297,ComboValue!$N$2:$O$68,2,FALSE) &amp; ",") &amp; IF(ISBLANK(AL297),"",VLOOKUP(AL297,ComboValue!$N$2:$O$68,2,FALSE) &amp; ",") &amp; IF(ISBLANK(AM297),"",VLOOKUP(AM297,ComboValue!$N$2:$O$68,2,FALSE) &amp; ",") &amp; IF(ISBLANK(AN297),"",VLOOKUP(AN297,ComboValue!$N$2:$O$68,2,FALSE) &amp; ",") &amp; IF(ISBLANK(AO297),"",VLOOKUP(AO297,ComboValue!$N$2:$O$68,2,FALSE) &amp; ",") &amp; IF(ISBLANK(AP297),"",VLOOKUP(AP297,ComboValue!$N$2:$O$68,2,FALSE) &amp; ",") &amp; IF(ISBLANK(AQ297),"",VLOOKUP(AQ297,ComboValue!$N$2:$O$68,2,FALSE) &amp; ",") &amp; IF(ISBLANK(AR297),"",VLOOKUP(AR297,ComboValue!$N$2:$O$68,2,FALSE) &amp; ",") &amp; IF(ISBLANK(AS297),"",VLOOKUP(AS297,ComboValue!$N$2:$O$68,2,FALSE) &amp; ",") &amp; IF(ISBLANK(AT297),"",VLOOKUP(AT297,ComboValue!$N$2:$O$68,2,FALSE) &amp; ",")</f>
        <v/>
      </c>
      <c r="AZ297" s="162" t="str">
        <f t="shared" si="172"/>
        <v/>
      </c>
      <c r="BA297" s="120"/>
      <c r="BB297" s="135" t="str">
        <f t="shared" si="173"/>
        <v/>
      </c>
      <c r="BC297" s="136" t="str">
        <f t="shared" si="174"/>
        <v/>
      </c>
      <c r="BD297" s="136" t="str">
        <f t="shared" si="175"/>
        <v/>
      </c>
      <c r="BE297" s="136" t="str">
        <f t="shared" si="176"/>
        <v/>
      </c>
      <c r="BF297" s="136" t="str">
        <f t="shared" si="177"/>
        <v/>
      </c>
      <c r="BG297" s="136" t="str">
        <f t="shared" si="178"/>
        <v/>
      </c>
      <c r="BH297" s="136" t="str">
        <f t="shared" si="179"/>
        <v/>
      </c>
      <c r="BI297" s="136" t="str">
        <f t="shared" si="180"/>
        <v/>
      </c>
      <c r="BJ297" s="136" t="str">
        <f t="shared" si="181"/>
        <v/>
      </c>
      <c r="BK297" s="136" t="str">
        <f t="shared" si="182"/>
        <v/>
      </c>
      <c r="BL297" s="136" t="str">
        <f t="shared" si="183"/>
        <v/>
      </c>
      <c r="BM297" s="136" t="str">
        <f t="shared" si="184"/>
        <v/>
      </c>
      <c r="BN297" s="136" t="str">
        <f t="shared" si="185"/>
        <v/>
      </c>
      <c r="BO297" s="136" t="str">
        <f t="shared" si="186"/>
        <v/>
      </c>
      <c r="BP297" s="136" t="str">
        <f t="shared" si="187"/>
        <v/>
      </c>
      <c r="BQ297" s="136" t="str">
        <f t="shared" si="188"/>
        <v/>
      </c>
      <c r="BR297" s="136" t="str">
        <f t="shared" si="189"/>
        <v/>
      </c>
      <c r="BS297" s="136" t="str">
        <f t="shared" si="190"/>
        <v/>
      </c>
      <c r="BT297" s="136" t="str">
        <f t="shared" si="191"/>
        <v/>
      </c>
      <c r="BU297" s="136" t="str">
        <f t="shared" si="192"/>
        <v/>
      </c>
      <c r="BV297" s="136" t="str">
        <f t="shared" si="193"/>
        <v/>
      </c>
      <c r="BW297" s="136" t="str">
        <f t="shared" si="194"/>
        <v/>
      </c>
      <c r="BX297" s="136" t="str">
        <f t="shared" si="195"/>
        <v/>
      </c>
      <c r="BY297" s="136" t="str">
        <f t="shared" si="196"/>
        <v/>
      </c>
      <c r="BZ297" s="136" t="str">
        <f t="shared" si="197"/>
        <v/>
      </c>
      <c r="CA297" s="137" t="str">
        <f t="shared" si="198"/>
        <v/>
      </c>
      <c r="CB297" s="135" t="str">
        <f t="shared" si="199"/>
        <v/>
      </c>
      <c r="CC297" s="136" t="str">
        <f t="shared" si="200"/>
        <v/>
      </c>
      <c r="CD297" s="136" t="str">
        <f t="shared" si="201"/>
        <v/>
      </c>
      <c r="CE297" s="136" t="str">
        <f t="shared" si="202"/>
        <v/>
      </c>
      <c r="CF297" s="136" t="str">
        <f t="shared" si="203"/>
        <v/>
      </c>
      <c r="CG297" s="136" t="str">
        <f t="shared" si="204"/>
        <v/>
      </c>
      <c r="CH297" s="136" t="str">
        <f t="shared" si="205"/>
        <v/>
      </c>
      <c r="CI297" s="136" t="str">
        <f t="shared" si="206"/>
        <v/>
      </c>
      <c r="CJ297" s="136" t="str">
        <f t="shared" si="207"/>
        <v/>
      </c>
      <c r="CK297" s="137" t="str">
        <f t="shared" si="208"/>
        <v/>
      </c>
      <c r="CL297" s="135" t="str">
        <f t="shared" si="209"/>
        <v/>
      </c>
      <c r="CM297" s="136" t="str">
        <f t="shared" si="210"/>
        <v/>
      </c>
      <c r="CN297" s="136" t="str">
        <f t="shared" si="211"/>
        <v/>
      </c>
      <c r="CO297" s="137" t="str">
        <f t="shared" si="212"/>
        <v/>
      </c>
      <c r="CP297" s="120"/>
      <c r="CQ297" s="120"/>
      <c r="CR297" s="120"/>
      <c r="CS297" s="120"/>
      <c r="CT297" s="120"/>
      <c r="CU297" s="120"/>
      <c r="CV297" s="120"/>
      <c r="CW297" s="120"/>
      <c r="CX297" s="120"/>
      <c r="CY297" s="120"/>
      <c r="CZ297" s="120"/>
      <c r="DA297" s="120"/>
      <c r="DB297" s="120"/>
    </row>
    <row r="298" spans="1:106" ht="17.399999999999999" thickTop="1" thickBot="1" x14ac:dyDescent="0.45">
      <c r="A298" s="7">
        <v>293</v>
      </c>
      <c r="B298" s="10"/>
      <c r="C298" s="11"/>
      <c r="D298" s="11"/>
      <c r="E298" s="11"/>
      <c r="F298" s="11"/>
      <c r="G298" s="11"/>
      <c r="H298" s="11"/>
      <c r="I298" s="11"/>
      <c r="J298" s="11"/>
      <c r="K298" s="11"/>
      <c r="L298" s="10"/>
      <c r="M298" s="10"/>
      <c r="N298" s="10"/>
      <c r="O298" s="209" t="str">
        <f xml:space="preserve"> IF(ISBLANK(L298),"",VLOOKUP(L298,ComboValue!$E$3:$I$15,5,FALSE))</f>
        <v/>
      </c>
      <c r="P298" s="10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35" t="str">
        <f xml:space="preserve"> IF(ISBLANK(C298),"",VLOOKUP(C298,ComboValue!$B$2:$C$11,2,FALSE) &amp; ",") &amp; IF(ISBLANK(D298),"",VLOOKUP(D298,ComboValue!$B$2:$C$11,2,FALSE) &amp; ",") &amp; IF(ISBLANK(E298),"",VLOOKUP(E298,ComboValue!$B$2:$C$11,2,FALSE) &amp; ",") &amp; IF(ISBLANK(F298),"",VLOOKUP(F298,ComboValue!$B$2:$C$11,2,FALSE) &amp; ",") &amp; IF(ISBLANK(G298),"",VLOOKUP(G298,ComboValue!$B$2:$C$11,2,FALSE) &amp; ",") &amp; IF(ISBLANK(H298),"",VLOOKUP(H298,ComboValue!$B$2:$C$11,2,FALSE) &amp; ",") &amp; IF(ISBLANK(I298),"",VLOOKUP(I298,ComboValue!$B$2:$C$11,2,FALSE) &amp; ",") &amp; IF(ISBLANK(J298),"",VLOOKUP(J298,ComboValue!$B$2:$C$11,2,FALSE) &amp; ",") &amp; IF(ISBLANK(K298),"",VLOOKUP(K298,ComboValue!$B$2:$C$11,2,FALSE) &amp; ",")</f>
        <v/>
      </c>
      <c r="AV298" s="136" t="str">
        <f t="shared" si="171"/>
        <v>Tous_Nl</v>
      </c>
      <c r="AW298" s="136" t="str">
        <f>IF(ISBLANK(L298),"",VLOOKUP(L298,ComboValue!$E$2:$G$15,3,FALSE))</f>
        <v/>
      </c>
      <c r="AX298" s="136" t="str">
        <f>IF(ISBLANK(M298),"",VLOOKUP(M298,ComboValue!$K$2:$L$5,2,FALSE))</f>
        <v/>
      </c>
      <c r="AY298" s="161" t="str">
        <f>IF(ISBLANK(Q298),"",VLOOKUP(Q298,ComboValue!$N$2:$O$68,2,FALSE) &amp; ",") &amp; IF(ISBLANK(R298),"",VLOOKUP(R298,ComboValue!$N$2:$O$68,2,FALSE) &amp; ",") &amp; IF(ISBLANK(S298),"",VLOOKUP(S298,ComboValue!$N$2:$O$68,2,FALSE) &amp; ",") &amp; IF(ISBLANK(T298),"",VLOOKUP(T298,ComboValue!$N$2:$O$68,2,FALSE) &amp; ",") &amp; IF(ISBLANK(U298),"",VLOOKUP(U298,ComboValue!$N$2:$O$68,2,FALSE) &amp; ",") &amp; IF(ISBLANK(V298),"",VLOOKUP(V298,ComboValue!$N$2:$O$68,2,FALSE) &amp; ",") &amp; IF(ISBLANK(W298),"",VLOOKUP(W298,ComboValue!$N$2:$O$68,2,FALSE) &amp; ",") &amp; IF(ISBLANK(X298),"",VLOOKUP(X298,ComboValue!$N$2:$O$68,2,FALSE) &amp; ",") &amp; IF(ISBLANK(Y298),"",VLOOKUP(Y298,ComboValue!$N$2:$O$68,2,FALSE) &amp; ",") &amp; IF(ISBLANK(Z298),"",VLOOKUP(Z298,ComboValue!$N$2:$O$68,2,FALSE) &amp; ",") &amp; IF(ISBLANK(AA298),"",VLOOKUP(AA298,ComboValue!$N$2:$O$68,2,FALSE) &amp; ",") &amp; IF(ISBLANK(AB298),"",VLOOKUP(AB298,ComboValue!$N$2:$O$68,2,FALSE) &amp; ",") &amp; IF(ISBLANK(AC298),"",VLOOKUP(AC298,ComboValue!$N$2:$O$68,2,FALSE) &amp; ",") &amp; IF(ISBLANK(AD298),"",VLOOKUP(AD298,ComboValue!$N$2:$O$68,2,FALSE) &amp; ",") &amp; IF(ISBLANK(AE298),"",VLOOKUP(AE298,ComboValue!$N$2:$O$68,2,FALSE) &amp; ",") &amp; IF(ISBLANK(AF298),"",VLOOKUP(AF298,ComboValue!$N$2:$O$68,2,FALSE) &amp; ",") &amp; IF(ISBLANK(AG298),"",VLOOKUP(AG298,ComboValue!$N$2:$O$68,2,FALSE) &amp; ",") &amp; IF(ISBLANK(AH298),"",VLOOKUP(AH298,ComboValue!$N$2:$O$68,2,FALSE) &amp; ",") &amp; IF(ISBLANK(AI298),"",VLOOKUP(AI298,ComboValue!$N$2:$O$68,2,FALSE) &amp; ",") &amp; IF(ISBLANK(AJ298),"",VLOOKUP(AJ298,ComboValue!$N$2:$O$68,2,FALSE) &amp; ",") &amp; IF(ISBLANK(AK298),"",VLOOKUP(AK298,ComboValue!$N$2:$O$68,2,FALSE) &amp; ",") &amp; IF(ISBLANK(AL298),"",VLOOKUP(AL298,ComboValue!$N$2:$O$68,2,FALSE) &amp; ",") &amp; IF(ISBLANK(AM298),"",VLOOKUP(AM298,ComboValue!$N$2:$O$68,2,FALSE) &amp; ",") &amp; IF(ISBLANK(AN298),"",VLOOKUP(AN298,ComboValue!$N$2:$O$68,2,FALSE) &amp; ",") &amp; IF(ISBLANK(AO298),"",VLOOKUP(AO298,ComboValue!$N$2:$O$68,2,FALSE) &amp; ",") &amp; IF(ISBLANK(AP298),"",VLOOKUP(AP298,ComboValue!$N$2:$O$68,2,FALSE) &amp; ",") &amp; IF(ISBLANK(AQ298),"",VLOOKUP(AQ298,ComboValue!$N$2:$O$68,2,FALSE) &amp; ",") &amp; IF(ISBLANK(AR298),"",VLOOKUP(AR298,ComboValue!$N$2:$O$68,2,FALSE) &amp; ",") &amp; IF(ISBLANK(AS298),"",VLOOKUP(AS298,ComboValue!$N$2:$O$68,2,FALSE) &amp; ",") &amp; IF(ISBLANK(AT298),"",VLOOKUP(AT298,ComboValue!$N$2:$O$68,2,FALSE) &amp; ",")</f>
        <v/>
      </c>
      <c r="AZ298" s="162" t="str">
        <f t="shared" si="172"/>
        <v/>
      </c>
      <c r="BA298" s="120"/>
      <c r="BB298" s="135" t="str">
        <f t="shared" si="173"/>
        <v/>
      </c>
      <c r="BC298" s="136" t="str">
        <f t="shared" si="174"/>
        <v/>
      </c>
      <c r="BD298" s="136" t="str">
        <f t="shared" si="175"/>
        <v/>
      </c>
      <c r="BE298" s="136" t="str">
        <f t="shared" si="176"/>
        <v/>
      </c>
      <c r="BF298" s="136" t="str">
        <f t="shared" si="177"/>
        <v/>
      </c>
      <c r="BG298" s="136" t="str">
        <f t="shared" si="178"/>
        <v/>
      </c>
      <c r="BH298" s="136" t="str">
        <f t="shared" si="179"/>
        <v/>
      </c>
      <c r="BI298" s="136" t="str">
        <f t="shared" si="180"/>
        <v/>
      </c>
      <c r="BJ298" s="136" t="str">
        <f t="shared" si="181"/>
        <v/>
      </c>
      <c r="BK298" s="136" t="str">
        <f t="shared" si="182"/>
        <v/>
      </c>
      <c r="BL298" s="136" t="str">
        <f t="shared" si="183"/>
        <v/>
      </c>
      <c r="BM298" s="136" t="str">
        <f t="shared" si="184"/>
        <v/>
      </c>
      <c r="BN298" s="136" t="str">
        <f t="shared" si="185"/>
        <v/>
      </c>
      <c r="BO298" s="136" t="str">
        <f t="shared" si="186"/>
        <v/>
      </c>
      <c r="BP298" s="136" t="str">
        <f t="shared" si="187"/>
        <v/>
      </c>
      <c r="BQ298" s="136" t="str">
        <f t="shared" si="188"/>
        <v/>
      </c>
      <c r="BR298" s="136" t="str">
        <f t="shared" si="189"/>
        <v/>
      </c>
      <c r="BS298" s="136" t="str">
        <f t="shared" si="190"/>
        <v/>
      </c>
      <c r="BT298" s="136" t="str">
        <f t="shared" si="191"/>
        <v/>
      </c>
      <c r="BU298" s="136" t="str">
        <f t="shared" si="192"/>
        <v/>
      </c>
      <c r="BV298" s="136" t="str">
        <f t="shared" si="193"/>
        <v/>
      </c>
      <c r="BW298" s="136" t="str">
        <f t="shared" si="194"/>
        <v/>
      </c>
      <c r="BX298" s="136" t="str">
        <f t="shared" si="195"/>
        <v/>
      </c>
      <c r="BY298" s="136" t="str">
        <f t="shared" si="196"/>
        <v/>
      </c>
      <c r="BZ298" s="136" t="str">
        <f t="shared" si="197"/>
        <v/>
      </c>
      <c r="CA298" s="137" t="str">
        <f t="shared" si="198"/>
        <v/>
      </c>
      <c r="CB298" s="135" t="str">
        <f t="shared" si="199"/>
        <v/>
      </c>
      <c r="CC298" s="136" t="str">
        <f t="shared" si="200"/>
        <v/>
      </c>
      <c r="CD298" s="136" t="str">
        <f t="shared" si="201"/>
        <v/>
      </c>
      <c r="CE298" s="136" t="str">
        <f t="shared" si="202"/>
        <v/>
      </c>
      <c r="CF298" s="136" t="str">
        <f t="shared" si="203"/>
        <v/>
      </c>
      <c r="CG298" s="136" t="str">
        <f t="shared" si="204"/>
        <v/>
      </c>
      <c r="CH298" s="136" t="str">
        <f t="shared" si="205"/>
        <v/>
      </c>
      <c r="CI298" s="136" t="str">
        <f t="shared" si="206"/>
        <v/>
      </c>
      <c r="CJ298" s="136" t="str">
        <f t="shared" si="207"/>
        <v/>
      </c>
      <c r="CK298" s="137" t="str">
        <f t="shared" si="208"/>
        <v/>
      </c>
      <c r="CL298" s="135" t="str">
        <f t="shared" si="209"/>
        <v/>
      </c>
      <c r="CM298" s="136" t="str">
        <f t="shared" si="210"/>
        <v/>
      </c>
      <c r="CN298" s="136" t="str">
        <f t="shared" si="211"/>
        <v/>
      </c>
      <c r="CO298" s="137" t="str">
        <f t="shared" si="212"/>
        <v/>
      </c>
      <c r="CP298" s="120"/>
      <c r="CQ298" s="120"/>
      <c r="CR298" s="120"/>
      <c r="CS298" s="120"/>
      <c r="CT298" s="120"/>
      <c r="CU298" s="120"/>
      <c r="CV298" s="120"/>
      <c r="CW298" s="120"/>
      <c r="CX298" s="120"/>
      <c r="CY298" s="120"/>
      <c r="CZ298" s="120"/>
      <c r="DA298" s="120"/>
      <c r="DB298" s="120"/>
    </row>
    <row r="299" spans="1:106" ht="17.399999999999999" thickTop="1" thickBot="1" x14ac:dyDescent="0.45">
      <c r="A299" s="7">
        <v>294</v>
      </c>
      <c r="B299" s="10"/>
      <c r="C299" s="11"/>
      <c r="D299" s="11"/>
      <c r="E299" s="11"/>
      <c r="F299" s="11"/>
      <c r="G299" s="11"/>
      <c r="H299" s="11"/>
      <c r="I299" s="11"/>
      <c r="J299" s="11"/>
      <c r="K299" s="11"/>
      <c r="L299" s="10"/>
      <c r="M299" s="10"/>
      <c r="N299" s="10"/>
      <c r="O299" s="209" t="str">
        <f xml:space="preserve"> IF(ISBLANK(L299),"",VLOOKUP(L299,ComboValue!$E$3:$I$15,5,FALSE))</f>
        <v/>
      </c>
      <c r="P299" s="10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35" t="str">
        <f xml:space="preserve"> IF(ISBLANK(C299),"",VLOOKUP(C299,ComboValue!$B$2:$C$11,2,FALSE) &amp; ",") &amp; IF(ISBLANK(D299),"",VLOOKUP(D299,ComboValue!$B$2:$C$11,2,FALSE) &amp; ",") &amp; IF(ISBLANK(E299),"",VLOOKUP(E299,ComboValue!$B$2:$C$11,2,FALSE) &amp; ",") &amp; IF(ISBLANK(F299),"",VLOOKUP(F299,ComboValue!$B$2:$C$11,2,FALSE) &amp; ",") &amp; IF(ISBLANK(G299),"",VLOOKUP(G299,ComboValue!$B$2:$C$11,2,FALSE) &amp; ",") &amp; IF(ISBLANK(H299),"",VLOOKUP(H299,ComboValue!$B$2:$C$11,2,FALSE) &amp; ",") &amp; IF(ISBLANK(I299),"",VLOOKUP(I299,ComboValue!$B$2:$C$11,2,FALSE) &amp; ",") &amp; IF(ISBLANK(J299),"",VLOOKUP(J299,ComboValue!$B$2:$C$11,2,FALSE) &amp; ",") &amp; IF(ISBLANK(K299),"",VLOOKUP(K299,ComboValue!$B$2:$C$11,2,FALSE) &amp; ",")</f>
        <v/>
      </c>
      <c r="AV299" s="136" t="str">
        <f t="shared" si="171"/>
        <v>Tous_Nl</v>
      </c>
      <c r="AW299" s="136" t="str">
        <f>IF(ISBLANK(L299),"",VLOOKUP(L299,ComboValue!$E$2:$G$15,3,FALSE))</f>
        <v/>
      </c>
      <c r="AX299" s="136" t="str">
        <f>IF(ISBLANK(M299),"",VLOOKUP(M299,ComboValue!$K$2:$L$5,2,FALSE))</f>
        <v/>
      </c>
      <c r="AY299" s="161" t="str">
        <f>IF(ISBLANK(Q299),"",VLOOKUP(Q299,ComboValue!$N$2:$O$68,2,FALSE) &amp; ",") &amp; IF(ISBLANK(R299),"",VLOOKUP(R299,ComboValue!$N$2:$O$68,2,FALSE) &amp; ",") &amp; IF(ISBLANK(S299),"",VLOOKUP(S299,ComboValue!$N$2:$O$68,2,FALSE) &amp; ",") &amp; IF(ISBLANK(T299),"",VLOOKUP(T299,ComboValue!$N$2:$O$68,2,FALSE) &amp; ",") &amp; IF(ISBLANK(U299),"",VLOOKUP(U299,ComboValue!$N$2:$O$68,2,FALSE) &amp; ",") &amp; IF(ISBLANK(V299),"",VLOOKUP(V299,ComboValue!$N$2:$O$68,2,FALSE) &amp; ",") &amp; IF(ISBLANK(W299),"",VLOOKUP(W299,ComboValue!$N$2:$O$68,2,FALSE) &amp; ",") &amp; IF(ISBLANK(X299),"",VLOOKUP(X299,ComboValue!$N$2:$O$68,2,FALSE) &amp; ",") &amp; IF(ISBLANK(Y299),"",VLOOKUP(Y299,ComboValue!$N$2:$O$68,2,FALSE) &amp; ",") &amp; IF(ISBLANK(Z299),"",VLOOKUP(Z299,ComboValue!$N$2:$O$68,2,FALSE) &amp; ",") &amp; IF(ISBLANK(AA299),"",VLOOKUP(AA299,ComboValue!$N$2:$O$68,2,FALSE) &amp; ",") &amp; IF(ISBLANK(AB299),"",VLOOKUP(AB299,ComboValue!$N$2:$O$68,2,FALSE) &amp; ",") &amp; IF(ISBLANK(AC299),"",VLOOKUP(AC299,ComboValue!$N$2:$O$68,2,FALSE) &amp; ",") &amp; IF(ISBLANK(AD299),"",VLOOKUP(AD299,ComboValue!$N$2:$O$68,2,FALSE) &amp; ",") &amp; IF(ISBLANK(AE299),"",VLOOKUP(AE299,ComboValue!$N$2:$O$68,2,FALSE) &amp; ",") &amp; IF(ISBLANK(AF299),"",VLOOKUP(AF299,ComboValue!$N$2:$O$68,2,FALSE) &amp; ",") &amp; IF(ISBLANK(AG299),"",VLOOKUP(AG299,ComboValue!$N$2:$O$68,2,FALSE) &amp; ",") &amp; IF(ISBLANK(AH299),"",VLOOKUP(AH299,ComboValue!$N$2:$O$68,2,FALSE) &amp; ",") &amp; IF(ISBLANK(AI299),"",VLOOKUP(AI299,ComboValue!$N$2:$O$68,2,FALSE) &amp; ",") &amp; IF(ISBLANK(AJ299),"",VLOOKUP(AJ299,ComboValue!$N$2:$O$68,2,FALSE) &amp; ",") &amp; IF(ISBLANK(AK299),"",VLOOKUP(AK299,ComboValue!$N$2:$O$68,2,FALSE) &amp; ",") &amp; IF(ISBLANK(AL299),"",VLOOKUP(AL299,ComboValue!$N$2:$O$68,2,FALSE) &amp; ",") &amp; IF(ISBLANK(AM299),"",VLOOKUP(AM299,ComboValue!$N$2:$O$68,2,FALSE) &amp; ",") &amp; IF(ISBLANK(AN299),"",VLOOKUP(AN299,ComboValue!$N$2:$O$68,2,FALSE) &amp; ",") &amp; IF(ISBLANK(AO299),"",VLOOKUP(AO299,ComboValue!$N$2:$O$68,2,FALSE) &amp; ",") &amp; IF(ISBLANK(AP299),"",VLOOKUP(AP299,ComboValue!$N$2:$O$68,2,FALSE) &amp; ",") &amp; IF(ISBLANK(AQ299),"",VLOOKUP(AQ299,ComboValue!$N$2:$O$68,2,FALSE) &amp; ",") &amp; IF(ISBLANK(AR299),"",VLOOKUP(AR299,ComboValue!$N$2:$O$68,2,FALSE) &amp; ",") &amp; IF(ISBLANK(AS299),"",VLOOKUP(AS299,ComboValue!$N$2:$O$68,2,FALSE) &amp; ",") &amp; IF(ISBLANK(AT299),"",VLOOKUP(AT299,ComboValue!$N$2:$O$68,2,FALSE) &amp; ",")</f>
        <v/>
      </c>
      <c r="AZ299" s="162" t="str">
        <f t="shared" si="172"/>
        <v/>
      </c>
      <c r="BA299" s="120"/>
      <c r="BB299" s="135" t="str">
        <f t="shared" si="173"/>
        <v/>
      </c>
      <c r="BC299" s="136" t="str">
        <f t="shared" si="174"/>
        <v/>
      </c>
      <c r="BD299" s="136" t="str">
        <f t="shared" si="175"/>
        <v/>
      </c>
      <c r="BE299" s="136" t="str">
        <f t="shared" si="176"/>
        <v/>
      </c>
      <c r="BF299" s="136" t="str">
        <f t="shared" si="177"/>
        <v/>
      </c>
      <c r="BG299" s="136" t="str">
        <f t="shared" si="178"/>
        <v/>
      </c>
      <c r="BH299" s="136" t="str">
        <f t="shared" si="179"/>
        <v/>
      </c>
      <c r="BI299" s="136" t="str">
        <f t="shared" si="180"/>
        <v/>
      </c>
      <c r="BJ299" s="136" t="str">
        <f t="shared" si="181"/>
        <v/>
      </c>
      <c r="BK299" s="136" t="str">
        <f t="shared" si="182"/>
        <v/>
      </c>
      <c r="BL299" s="136" t="str">
        <f t="shared" si="183"/>
        <v/>
      </c>
      <c r="BM299" s="136" t="str">
        <f t="shared" si="184"/>
        <v/>
      </c>
      <c r="BN299" s="136" t="str">
        <f t="shared" si="185"/>
        <v/>
      </c>
      <c r="BO299" s="136" t="str">
        <f t="shared" si="186"/>
        <v/>
      </c>
      <c r="BP299" s="136" t="str">
        <f t="shared" si="187"/>
        <v/>
      </c>
      <c r="BQ299" s="136" t="str">
        <f t="shared" si="188"/>
        <v/>
      </c>
      <c r="BR299" s="136" t="str">
        <f t="shared" si="189"/>
        <v/>
      </c>
      <c r="BS299" s="136" t="str">
        <f t="shared" si="190"/>
        <v/>
      </c>
      <c r="BT299" s="136" t="str">
        <f t="shared" si="191"/>
        <v/>
      </c>
      <c r="BU299" s="136" t="str">
        <f t="shared" si="192"/>
        <v/>
      </c>
      <c r="BV299" s="136" t="str">
        <f t="shared" si="193"/>
        <v/>
      </c>
      <c r="BW299" s="136" t="str">
        <f t="shared" si="194"/>
        <v/>
      </c>
      <c r="BX299" s="136" t="str">
        <f t="shared" si="195"/>
        <v/>
      </c>
      <c r="BY299" s="136" t="str">
        <f t="shared" si="196"/>
        <v/>
      </c>
      <c r="BZ299" s="136" t="str">
        <f t="shared" si="197"/>
        <v/>
      </c>
      <c r="CA299" s="137" t="str">
        <f t="shared" si="198"/>
        <v/>
      </c>
      <c r="CB299" s="135" t="str">
        <f t="shared" si="199"/>
        <v/>
      </c>
      <c r="CC299" s="136" t="str">
        <f t="shared" si="200"/>
        <v/>
      </c>
      <c r="CD299" s="136" t="str">
        <f t="shared" si="201"/>
        <v/>
      </c>
      <c r="CE299" s="136" t="str">
        <f t="shared" si="202"/>
        <v/>
      </c>
      <c r="CF299" s="136" t="str">
        <f t="shared" si="203"/>
        <v/>
      </c>
      <c r="CG299" s="136" t="str">
        <f t="shared" si="204"/>
        <v/>
      </c>
      <c r="CH299" s="136" t="str">
        <f t="shared" si="205"/>
        <v/>
      </c>
      <c r="CI299" s="136" t="str">
        <f t="shared" si="206"/>
        <v/>
      </c>
      <c r="CJ299" s="136" t="str">
        <f t="shared" si="207"/>
        <v/>
      </c>
      <c r="CK299" s="137" t="str">
        <f t="shared" si="208"/>
        <v/>
      </c>
      <c r="CL299" s="135" t="str">
        <f t="shared" si="209"/>
        <v/>
      </c>
      <c r="CM299" s="136" t="str">
        <f t="shared" si="210"/>
        <v/>
      </c>
      <c r="CN299" s="136" t="str">
        <f t="shared" si="211"/>
        <v/>
      </c>
      <c r="CO299" s="137" t="str">
        <f t="shared" si="212"/>
        <v/>
      </c>
      <c r="CP299" s="120"/>
      <c r="CQ299" s="120"/>
      <c r="CR299" s="120"/>
      <c r="CS299" s="120"/>
      <c r="CT299" s="120"/>
      <c r="CU299" s="120"/>
      <c r="CV299" s="120"/>
      <c r="CW299" s="120"/>
      <c r="CX299" s="120"/>
      <c r="CY299" s="120"/>
      <c r="CZ299" s="120"/>
      <c r="DA299" s="120"/>
      <c r="DB299" s="120"/>
    </row>
    <row r="300" spans="1:106" ht="17.399999999999999" thickTop="1" thickBot="1" x14ac:dyDescent="0.45">
      <c r="A300" s="7">
        <v>295</v>
      </c>
      <c r="B300" s="10"/>
      <c r="C300" s="11"/>
      <c r="D300" s="11"/>
      <c r="E300" s="11"/>
      <c r="F300" s="11"/>
      <c r="G300" s="11"/>
      <c r="H300" s="11"/>
      <c r="I300" s="11"/>
      <c r="J300" s="11"/>
      <c r="K300" s="11"/>
      <c r="L300" s="10"/>
      <c r="M300" s="10"/>
      <c r="N300" s="10"/>
      <c r="O300" s="209" t="str">
        <f xml:space="preserve"> IF(ISBLANK(L300),"",VLOOKUP(L300,ComboValue!$E$3:$I$15,5,FALSE))</f>
        <v/>
      </c>
      <c r="P300" s="10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35" t="str">
        <f xml:space="preserve"> IF(ISBLANK(C300),"",VLOOKUP(C300,ComboValue!$B$2:$C$11,2,FALSE) &amp; ",") &amp; IF(ISBLANK(D300),"",VLOOKUP(D300,ComboValue!$B$2:$C$11,2,FALSE) &amp; ",") &amp; IF(ISBLANK(E300),"",VLOOKUP(E300,ComboValue!$B$2:$C$11,2,FALSE) &amp; ",") &amp; IF(ISBLANK(F300),"",VLOOKUP(F300,ComboValue!$B$2:$C$11,2,FALSE) &amp; ",") &amp; IF(ISBLANK(G300),"",VLOOKUP(G300,ComboValue!$B$2:$C$11,2,FALSE) &amp; ",") &amp; IF(ISBLANK(H300),"",VLOOKUP(H300,ComboValue!$B$2:$C$11,2,FALSE) &amp; ",") &amp; IF(ISBLANK(I300),"",VLOOKUP(I300,ComboValue!$B$2:$C$11,2,FALSE) &amp; ",") &amp; IF(ISBLANK(J300),"",VLOOKUP(J300,ComboValue!$B$2:$C$11,2,FALSE) &amp; ",") &amp; IF(ISBLANK(K300),"",VLOOKUP(K300,ComboValue!$B$2:$C$11,2,FALSE) &amp; ",")</f>
        <v/>
      </c>
      <c r="AV300" s="136" t="str">
        <f t="shared" si="171"/>
        <v>Tous_Nl</v>
      </c>
      <c r="AW300" s="136" t="str">
        <f>IF(ISBLANK(L300),"",VLOOKUP(L300,ComboValue!$E$2:$G$15,3,FALSE))</f>
        <v/>
      </c>
      <c r="AX300" s="136" t="str">
        <f>IF(ISBLANK(M300),"",VLOOKUP(M300,ComboValue!$K$2:$L$5,2,FALSE))</f>
        <v/>
      </c>
      <c r="AY300" s="161" t="str">
        <f>IF(ISBLANK(Q300),"",VLOOKUP(Q300,ComboValue!$N$2:$O$68,2,FALSE) &amp; ",") &amp; IF(ISBLANK(R300),"",VLOOKUP(R300,ComboValue!$N$2:$O$68,2,FALSE) &amp; ",") &amp; IF(ISBLANK(S300),"",VLOOKUP(S300,ComboValue!$N$2:$O$68,2,FALSE) &amp; ",") &amp; IF(ISBLANK(T300),"",VLOOKUP(T300,ComboValue!$N$2:$O$68,2,FALSE) &amp; ",") &amp; IF(ISBLANK(U300),"",VLOOKUP(U300,ComboValue!$N$2:$O$68,2,FALSE) &amp; ",") &amp; IF(ISBLANK(V300),"",VLOOKUP(V300,ComboValue!$N$2:$O$68,2,FALSE) &amp; ",") &amp; IF(ISBLANK(W300),"",VLOOKUP(W300,ComboValue!$N$2:$O$68,2,FALSE) &amp; ",") &amp; IF(ISBLANK(X300),"",VLOOKUP(X300,ComboValue!$N$2:$O$68,2,FALSE) &amp; ",") &amp; IF(ISBLANK(Y300),"",VLOOKUP(Y300,ComboValue!$N$2:$O$68,2,FALSE) &amp; ",") &amp; IF(ISBLANK(Z300),"",VLOOKUP(Z300,ComboValue!$N$2:$O$68,2,FALSE) &amp; ",") &amp; IF(ISBLANK(AA300),"",VLOOKUP(AA300,ComboValue!$N$2:$O$68,2,FALSE) &amp; ",") &amp; IF(ISBLANK(AB300),"",VLOOKUP(AB300,ComboValue!$N$2:$O$68,2,FALSE) &amp; ",") &amp; IF(ISBLANK(AC300),"",VLOOKUP(AC300,ComboValue!$N$2:$O$68,2,FALSE) &amp; ",") &amp; IF(ISBLANK(AD300),"",VLOOKUP(AD300,ComboValue!$N$2:$O$68,2,FALSE) &amp; ",") &amp; IF(ISBLANK(AE300),"",VLOOKUP(AE300,ComboValue!$N$2:$O$68,2,FALSE) &amp; ",") &amp; IF(ISBLANK(AF300),"",VLOOKUP(AF300,ComboValue!$N$2:$O$68,2,FALSE) &amp; ",") &amp; IF(ISBLANK(AG300),"",VLOOKUP(AG300,ComboValue!$N$2:$O$68,2,FALSE) &amp; ",") &amp; IF(ISBLANK(AH300),"",VLOOKUP(AH300,ComboValue!$N$2:$O$68,2,FALSE) &amp; ",") &amp; IF(ISBLANK(AI300),"",VLOOKUP(AI300,ComboValue!$N$2:$O$68,2,FALSE) &amp; ",") &amp; IF(ISBLANK(AJ300),"",VLOOKUP(AJ300,ComboValue!$N$2:$O$68,2,FALSE) &amp; ",") &amp; IF(ISBLANK(AK300),"",VLOOKUP(AK300,ComboValue!$N$2:$O$68,2,FALSE) &amp; ",") &amp; IF(ISBLANK(AL300),"",VLOOKUP(AL300,ComboValue!$N$2:$O$68,2,FALSE) &amp; ",") &amp; IF(ISBLANK(AM300),"",VLOOKUP(AM300,ComboValue!$N$2:$O$68,2,FALSE) &amp; ",") &amp; IF(ISBLANK(AN300),"",VLOOKUP(AN300,ComboValue!$N$2:$O$68,2,FALSE) &amp; ",") &amp; IF(ISBLANK(AO300),"",VLOOKUP(AO300,ComboValue!$N$2:$O$68,2,FALSE) &amp; ",") &amp; IF(ISBLANK(AP300),"",VLOOKUP(AP300,ComboValue!$N$2:$O$68,2,FALSE) &amp; ",") &amp; IF(ISBLANK(AQ300),"",VLOOKUP(AQ300,ComboValue!$N$2:$O$68,2,FALSE) &amp; ",") &amp; IF(ISBLANK(AR300),"",VLOOKUP(AR300,ComboValue!$N$2:$O$68,2,FALSE) &amp; ",") &amp; IF(ISBLANK(AS300),"",VLOOKUP(AS300,ComboValue!$N$2:$O$68,2,FALSE) &amp; ",") &amp; IF(ISBLANK(AT300),"",VLOOKUP(AT300,ComboValue!$N$2:$O$68,2,FALSE) &amp; ",")</f>
        <v/>
      </c>
      <c r="AZ300" s="162" t="str">
        <f t="shared" si="172"/>
        <v/>
      </c>
      <c r="BA300" s="120"/>
      <c r="BB300" s="135" t="str">
        <f t="shared" si="173"/>
        <v/>
      </c>
      <c r="BC300" s="136" t="str">
        <f t="shared" si="174"/>
        <v/>
      </c>
      <c r="BD300" s="136" t="str">
        <f t="shared" si="175"/>
        <v/>
      </c>
      <c r="BE300" s="136" t="str">
        <f t="shared" si="176"/>
        <v/>
      </c>
      <c r="BF300" s="136" t="str">
        <f t="shared" si="177"/>
        <v/>
      </c>
      <c r="BG300" s="136" t="str">
        <f t="shared" si="178"/>
        <v/>
      </c>
      <c r="BH300" s="136" t="str">
        <f t="shared" si="179"/>
        <v/>
      </c>
      <c r="BI300" s="136" t="str">
        <f t="shared" si="180"/>
        <v/>
      </c>
      <c r="BJ300" s="136" t="str">
        <f t="shared" si="181"/>
        <v/>
      </c>
      <c r="BK300" s="136" t="str">
        <f t="shared" si="182"/>
        <v/>
      </c>
      <c r="BL300" s="136" t="str">
        <f t="shared" si="183"/>
        <v/>
      </c>
      <c r="BM300" s="136" t="str">
        <f t="shared" si="184"/>
        <v/>
      </c>
      <c r="BN300" s="136" t="str">
        <f t="shared" si="185"/>
        <v/>
      </c>
      <c r="BO300" s="136" t="str">
        <f t="shared" si="186"/>
        <v/>
      </c>
      <c r="BP300" s="136" t="str">
        <f t="shared" si="187"/>
        <v/>
      </c>
      <c r="BQ300" s="136" t="str">
        <f t="shared" si="188"/>
        <v/>
      </c>
      <c r="BR300" s="136" t="str">
        <f t="shared" si="189"/>
        <v/>
      </c>
      <c r="BS300" s="136" t="str">
        <f t="shared" si="190"/>
        <v/>
      </c>
      <c r="BT300" s="136" t="str">
        <f t="shared" si="191"/>
        <v/>
      </c>
      <c r="BU300" s="136" t="str">
        <f t="shared" si="192"/>
        <v/>
      </c>
      <c r="BV300" s="136" t="str">
        <f t="shared" si="193"/>
        <v/>
      </c>
      <c r="BW300" s="136" t="str">
        <f t="shared" si="194"/>
        <v/>
      </c>
      <c r="BX300" s="136" t="str">
        <f t="shared" si="195"/>
        <v/>
      </c>
      <c r="BY300" s="136" t="str">
        <f t="shared" si="196"/>
        <v/>
      </c>
      <c r="BZ300" s="136" t="str">
        <f t="shared" si="197"/>
        <v/>
      </c>
      <c r="CA300" s="137" t="str">
        <f t="shared" si="198"/>
        <v/>
      </c>
      <c r="CB300" s="135" t="str">
        <f t="shared" si="199"/>
        <v/>
      </c>
      <c r="CC300" s="136" t="str">
        <f t="shared" si="200"/>
        <v/>
      </c>
      <c r="CD300" s="136" t="str">
        <f t="shared" si="201"/>
        <v/>
      </c>
      <c r="CE300" s="136" t="str">
        <f t="shared" si="202"/>
        <v/>
      </c>
      <c r="CF300" s="136" t="str">
        <f t="shared" si="203"/>
        <v/>
      </c>
      <c r="CG300" s="136" t="str">
        <f t="shared" si="204"/>
        <v/>
      </c>
      <c r="CH300" s="136" t="str">
        <f t="shared" si="205"/>
        <v/>
      </c>
      <c r="CI300" s="136" t="str">
        <f t="shared" si="206"/>
        <v/>
      </c>
      <c r="CJ300" s="136" t="str">
        <f t="shared" si="207"/>
        <v/>
      </c>
      <c r="CK300" s="137" t="str">
        <f t="shared" si="208"/>
        <v/>
      </c>
      <c r="CL300" s="135" t="str">
        <f t="shared" si="209"/>
        <v/>
      </c>
      <c r="CM300" s="136" t="str">
        <f t="shared" si="210"/>
        <v/>
      </c>
      <c r="CN300" s="136" t="str">
        <f t="shared" si="211"/>
        <v/>
      </c>
      <c r="CO300" s="137" t="str">
        <f t="shared" si="212"/>
        <v/>
      </c>
      <c r="CP300" s="120"/>
      <c r="CQ300" s="120"/>
      <c r="CR300" s="120"/>
      <c r="CS300" s="120"/>
      <c r="CT300" s="120"/>
      <c r="CU300" s="120"/>
      <c r="CV300" s="120"/>
      <c r="CW300" s="120"/>
      <c r="CX300" s="120"/>
      <c r="CY300" s="120"/>
      <c r="CZ300" s="120"/>
      <c r="DA300" s="120"/>
      <c r="DB300" s="120"/>
    </row>
    <row r="301" spans="1:106" ht="17.399999999999999" thickTop="1" thickBot="1" x14ac:dyDescent="0.45">
      <c r="A301" s="7">
        <v>296</v>
      </c>
      <c r="B301" s="10"/>
      <c r="C301" s="11"/>
      <c r="D301" s="11"/>
      <c r="E301" s="11"/>
      <c r="F301" s="11"/>
      <c r="G301" s="11"/>
      <c r="H301" s="11"/>
      <c r="I301" s="11"/>
      <c r="J301" s="11"/>
      <c r="K301" s="11"/>
      <c r="L301" s="10"/>
      <c r="M301" s="10"/>
      <c r="N301" s="10"/>
      <c r="O301" s="209" t="str">
        <f xml:space="preserve"> IF(ISBLANK(L301),"",VLOOKUP(L301,ComboValue!$E$3:$I$15,5,FALSE))</f>
        <v/>
      </c>
      <c r="P301" s="10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35" t="str">
        <f xml:space="preserve"> IF(ISBLANK(C301),"",VLOOKUP(C301,ComboValue!$B$2:$C$11,2,FALSE) &amp; ",") &amp; IF(ISBLANK(D301),"",VLOOKUP(D301,ComboValue!$B$2:$C$11,2,FALSE) &amp; ",") &amp; IF(ISBLANK(E301),"",VLOOKUP(E301,ComboValue!$B$2:$C$11,2,FALSE) &amp; ",") &amp; IF(ISBLANK(F301),"",VLOOKUP(F301,ComboValue!$B$2:$C$11,2,FALSE) &amp; ",") &amp; IF(ISBLANK(G301),"",VLOOKUP(G301,ComboValue!$B$2:$C$11,2,FALSE) &amp; ",") &amp; IF(ISBLANK(H301),"",VLOOKUP(H301,ComboValue!$B$2:$C$11,2,FALSE) &amp; ",") &amp; IF(ISBLANK(I301),"",VLOOKUP(I301,ComboValue!$B$2:$C$11,2,FALSE) &amp; ",") &amp; IF(ISBLANK(J301),"",VLOOKUP(J301,ComboValue!$B$2:$C$11,2,FALSE) &amp; ",") &amp; IF(ISBLANK(K301),"",VLOOKUP(K301,ComboValue!$B$2:$C$11,2,FALSE) &amp; ",")</f>
        <v/>
      </c>
      <c r="AV301" s="136" t="str">
        <f t="shared" si="171"/>
        <v>Tous_Nl</v>
      </c>
      <c r="AW301" s="136" t="str">
        <f>IF(ISBLANK(L301),"",VLOOKUP(L301,ComboValue!$E$2:$G$15,3,FALSE))</f>
        <v/>
      </c>
      <c r="AX301" s="136" t="str">
        <f>IF(ISBLANK(M301),"",VLOOKUP(M301,ComboValue!$K$2:$L$5,2,FALSE))</f>
        <v/>
      </c>
      <c r="AY301" s="161" t="str">
        <f>IF(ISBLANK(Q301),"",VLOOKUP(Q301,ComboValue!$N$2:$O$68,2,FALSE) &amp; ",") &amp; IF(ISBLANK(R301),"",VLOOKUP(R301,ComboValue!$N$2:$O$68,2,FALSE) &amp; ",") &amp; IF(ISBLANK(S301),"",VLOOKUP(S301,ComboValue!$N$2:$O$68,2,FALSE) &amp; ",") &amp; IF(ISBLANK(T301),"",VLOOKUP(T301,ComboValue!$N$2:$O$68,2,FALSE) &amp; ",") &amp; IF(ISBLANK(U301),"",VLOOKUP(U301,ComboValue!$N$2:$O$68,2,FALSE) &amp; ",") &amp; IF(ISBLANK(V301),"",VLOOKUP(V301,ComboValue!$N$2:$O$68,2,FALSE) &amp; ",") &amp; IF(ISBLANK(W301),"",VLOOKUP(W301,ComboValue!$N$2:$O$68,2,FALSE) &amp; ",") &amp; IF(ISBLANK(X301),"",VLOOKUP(X301,ComboValue!$N$2:$O$68,2,FALSE) &amp; ",") &amp; IF(ISBLANK(Y301),"",VLOOKUP(Y301,ComboValue!$N$2:$O$68,2,FALSE) &amp; ",") &amp; IF(ISBLANK(Z301),"",VLOOKUP(Z301,ComboValue!$N$2:$O$68,2,FALSE) &amp; ",") &amp; IF(ISBLANK(AA301),"",VLOOKUP(AA301,ComboValue!$N$2:$O$68,2,FALSE) &amp; ",") &amp; IF(ISBLANK(AB301),"",VLOOKUP(AB301,ComboValue!$N$2:$O$68,2,FALSE) &amp; ",") &amp; IF(ISBLANK(AC301),"",VLOOKUP(AC301,ComboValue!$N$2:$O$68,2,FALSE) &amp; ",") &amp; IF(ISBLANK(AD301),"",VLOOKUP(AD301,ComboValue!$N$2:$O$68,2,FALSE) &amp; ",") &amp; IF(ISBLANK(AE301),"",VLOOKUP(AE301,ComboValue!$N$2:$O$68,2,FALSE) &amp; ",") &amp; IF(ISBLANK(AF301),"",VLOOKUP(AF301,ComboValue!$N$2:$O$68,2,FALSE) &amp; ",") &amp; IF(ISBLANK(AG301),"",VLOOKUP(AG301,ComboValue!$N$2:$O$68,2,FALSE) &amp; ",") &amp; IF(ISBLANK(AH301),"",VLOOKUP(AH301,ComboValue!$N$2:$O$68,2,FALSE) &amp; ",") &amp; IF(ISBLANK(AI301),"",VLOOKUP(AI301,ComboValue!$N$2:$O$68,2,FALSE) &amp; ",") &amp; IF(ISBLANK(AJ301),"",VLOOKUP(AJ301,ComboValue!$N$2:$O$68,2,FALSE) &amp; ",") &amp; IF(ISBLANK(AK301),"",VLOOKUP(AK301,ComboValue!$N$2:$O$68,2,FALSE) &amp; ",") &amp; IF(ISBLANK(AL301),"",VLOOKUP(AL301,ComboValue!$N$2:$O$68,2,FALSE) &amp; ",") &amp; IF(ISBLANK(AM301),"",VLOOKUP(AM301,ComboValue!$N$2:$O$68,2,FALSE) &amp; ",") &amp; IF(ISBLANK(AN301),"",VLOOKUP(AN301,ComboValue!$N$2:$O$68,2,FALSE) &amp; ",") &amp; IF(ISBLANK(AO301),"",VLOOKUP(AO301,ComboValue!$N$2:$O$68,2,FALSE) &amp; ",") &amp; IF(ISBLANK(AP301),"",VLOOKUP(AP301,ComboValue!$N$2:$O$68,2,FALSE) &amp; ",") &amp; IF(ISBLANK(AQ301),"",VLOOKUP(AQ301,ComboValue!$N$2:$O$68,2,FALSE) &amp; ",") &amp; IF(ISBLANK(AR301),"",VLOOKUP(AR301,ComboValue!$N$2:$O$68,2,FALSE) &amp; ",") &amp; IF(ISBLANK(AS301),"",VLOOKUP(AS301,ComboValue!$N$2:$O$68,2,FALSE) &amp; ",") &amp; IF(ISBLANK(AT301),"",VLOOKUP(AT301,ComboValue!$N$2:$O$68,2,FALSE) &amp; ",")</f>
        <v/>
      </c>
      <c r="AZ301" s="162" t="str">
        <f t="shared" si="172"/>
        <v/>
      </c>
      <c r="BA301" s="120"/>
      <c r="BB301" s="135" t="str">
        <f t="shared" si="173"/>
        <v/>
      </c>
      <c r="BC301" s="136" t="str">
        <f t="shared" si="174"/>
        <v/>
      </c>
      <c r="BD301" s="136" t="str">
        <f t="shared" si="175"/>
        <v/>
      </c>
      <c r="BE301" s="136" t="str">
        <f t="shared" si="176"/>
        <v/>
      </c>
      <c r="BF301" s="136" t="str">
        <f t="shared" si="177"/>
        <v/>
      </c>
      <c r="BG301" s="136" t="str">
        <f t="shared" si="178"/>
        <v/>
      </c>
      <c r="BH301" s="136" t="str">
        <f t="shared" si="179"/>
        <v/>
      </c>
      <c r="BI301" s="136" t="str">
        <f t="shared" si="180"/>
        <v/>
      </c>
      <c r="BJ301" s="136" t="str">
        <f t="shared" si="181"/>
        <v/>
      </c>
      <c r="BK301" s="136" t="str">
        <f t="shared" si="182"/>
        <v/>
      </c>
      <c r="BL301" s="136" t="str">
        <f t="shared" si="183"/>
        <v/>
      </c>
      <c r="BM301" s="136" t="str">
        <f t="shared" si="184"/>
        <v/>
      </c>
      <c r="BN301" s="136" t="str">
        <f t="shared" si="185"/>
        <v/>
      </c>
      <c r="BO301" s="136" t="str">
        <f t="shared" si="186"/>
        <v/>
      </c>
      <c r="BP301" s="136" t="str">
        <f t="shared" si="187"/>
        <v/>
      </c>
      <c r="BQ301" s="136" t="str">
        <f t="shared" si="188"/>
        <v/>
      </c>
      <c r="BR301" s="136" t="str">
        <f t="shared" si="189"/>
        <v/>
      </c>
      <c r="BS301" s="136" t="str">
        <f t="shared" si="190"/>
        <v/>
      </c>
      <c r="BT301" s="136" t="str">
        <f t="shared" si="191"/>
        <v/>
      </c>
      <c r="BU301" s="136" t="str">
        <f t="shared" si="192"/>
        <v/>
      </c>
      <c r="BV301" s="136" t="str">
        <f t="shared" si="193"/>
        <v/>
      </c>
      <c r="BW301" s="136" t="str">
        <f t="shared" si="194"/>
        <v/>
      </c>
      <c r="BX301" s="136" t="str">
        <f t="shared" si="195"/>
        <v/>
      </c>
      <c r="BY301" s="136" t="str">
        <f t="shared" si="196"/>
        <v/>
      </c>
      <c r="BZ301" s="136" t="str">
        <f t="shared" si="197"/>
        <v/>
      </c>
      <c r="CA301" s="137" t="str">
        <f t="shared" si="198"/>
        <v/>
      </c>
      <c r="CB301" s="135" t="str">
        <f t="shared" si="199"/>
        <v/>
      </c>
      <c r="CC301" s="136" t="str">
        <f t="shared" si="200"/>
        <v/>
      </c>
      <c r="CD301" s="136" t="str">
        <f t="shared" si="201"/>
        <v/>
      </c>
      <c r="CE301" s="136" t="str">
        <f t="shared" si="202"/>
        <v/>
      </c>
      <c r="CF301" s="136" t="str">
        <f t="shared" si="203"/>
        <v/>
      </c>
      <c r="CG301" s="136" t="str">
        <f t="shared" si="204"/>
        <v/>
      </c>
      <c r="CH301" s="136" t="str">
        <f t="shared" si="205"/>
        <v/>
      </c>
      <c r="CI301" s="136" t="str">
        <f t="shared" si="206"/>
        <v/>
      </c>
      <c r="CJ301" s="136" t="str">
        <f t="shared" si="207"/>
        <v/>
      </c>
      <c r="CK301" s="137" t="str">
        <f t="shared" si="208"/>
        <v/>
      </c>
      <c r="CL301" s="135" t="str">
        <f t="shared" si="209"/>
        <v/>
      </c>
      <c r="CM301" s="136" t="str">
        <f t="shared" si="210"/>
        <v/>
      </c>
      <c r="CN301" s="136" t="str">
        <f t="shared" si="211"/>
        <v/>
      </c>
      <c r="CO301" s="137" t="str">
        <f t="shared" si="212"/>
        <v/>
      </c>
      <c r="CP301" s="120"/>
      <c r="CQ301" s="120"/>
      <c r="CR301" s="120"/>
      <c r="CS301" s="120"/>
      <c r="CT301" s="120"/>
      <c r="CU301" s="120"/>
      <c r="CV301" s="120"/>
      <c r="CW301" s="120"/>
      <c r="CX301" s="120"/>
      <c r="CY301" s="120"/>
      <c r="CZ301" s="120"/>
      <c r="DA301" s="120"/>
      <c r="DB301" s="120"/>
    </row>
    <row r="302" spans="1:106" ht="17.399999999999999" thickTop="1" thickBot="1" x14ac:dyDescent="0.45">
      <c r="A302" s="7">
        <v>297</v>
      </c>
      <c r="B302" s="10"/>
      <c r="C302" s="11"/>
      <c r="D302" s="11"/>
      <c r="E302" s="11"/>
      <c r="F302" s="11"/>
      <c r="G302" s="11"/>
      <c r="H302" s="11"/>
      <c r="I302" s="11"/>
      <c r="J302" s="11"/>
      <c r="K302" s="11"/>
      <c r="L302" s="10"/>
      <c r="M302" s="10"/>
      <c r="N302" s="10"/>
      <c r="O302" s="209" t="str">
        <f xml:space="preserve"> IF(ISBLANK(L302),"",VLOOKUP(L302,ComboValue!$E$3:$I$15,5,FALSE))</f>
        <v/>
      </c>
      <c r="P302" s="10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35" t="str">
        <f xml:space="preserve"> IF(ISBLANK(C302),"",VLOOKUP(C302,ComboValue!$B$2:$C$11,2,FALSE) &amp; ",") &amp; IF(ISBLANK(D302),"",VLOOKUP(D302,ComboValue!$B$2:$C$11,2,FALSE) &amp; ",") &amp; IF(ISBLANK(E302),"",VLOOKUP(E302,ComboValue!$B$2:$C$11,2,FALSE) &amp; ",") &amp; IF(ISBLANK(F302),"",VLOOKUP(F302,ComboValue!$B$2:$C$11,2,FALSE) &amp; ",") &amp; IF(ISBLANK(G302),"",VLOOKUP(G302,ComboValue!$B$2:$C$11,2,FALSE) &amp; ",") &amp; IF(ISBLANK(H302),"",VLOOKUP(H302,ComboValue!$B$2:$C$11,2,FALSE) &amp; ",") &amp; IF(ISBLANK(I302),"",VLOOKUP(I302,ComboValue!$B$2:$C$11,2,FALSE) &amp; ",") &amp; IF(ISBLANK(J302),"",VLOOKUP(J302,ComboValue!$B$2:$C$11,2,FALSE) &amp; ",") &amp; IF(ISBLANK(K302),"",VLOOKUP(K302,ComboValue!$B$2:$C$11,2,FALSE) &amp; ",")</f>
        <v/>
      </c>
      <c r="AV302" s="136" t="str">
        <f t="shared" si="171"/>
        <v>Tous_Nl</v>
      </c>
      <c r="AW302" s="136" t="str">
        <f>IF(ISBLANK(L302),"",VLOOKUP(L302,ComboValue!$E$2:$G$15,3,FALSE))</f>
        <v/>
      </c>
      <c r="AX302" s="136" t="str">
        <f>IF(ISBLANK(M302),"",VLOOKUP(M302,ComboValue!$K$2:$L$5,2,FALSE))</f>
        <v/>
      </c>
      <c r="AY302" s="161" t="str">
        <f>IF(ISBLANK(Q302),"",VLOOKUP(Q302,ComboValue!$N$2:$O$68,2,FALSE) &amp; ",") &amp; IF(ISBLANK(R302),"",VLOOKUP(R302,ComboValue!$N$2:$O$68,2,FALSE) &amp; ",") &amp; IF(ISBLANK(S302),"",VLOOKUP(S302,ComboValue!$N$2:$O$68,2,FALSE) &amp; ",") &amp; IF(ISBLANK(T302),"",VLOOKUP(T302,ComboValue!$N$2:$O$68,2,FALSE) &amp; ",") &amp; IF(ISBLANK(U302),"",VLOOKUP(U302,ComboValue!$N$2:$O$68,2,FALSE) &amp; ",") &amp; IF(ISBLANK(V302),"",VLOOKUP(V302,ComboValue!$N$2:$O$68,2,FALSE) &amp; ",") &amp; IF(ISBLANK(W302),"",VLOOKUP(W302,ComboValue!$N$2:$O$68,2,FALSE) &amp; ",") &amp; IF(ISBLANK(X302),"",VLOOKUP(X302,ComboValue!$N$2:$O$68,2,FALSE) &amp; ",") &amp; IF(ISBLANK(Y302),"",VLOOKUP(Y302,ComboValue!$N$2:$O$68,2,FALSE) &amp; ",") &amp; IF(ISBLANK(Z302),"",VLOOKUP(Z302,ComboValue!$N$2:$O$68,2,FALSE) &amp; ",") &amp; IF(ISBLANK(AA302),"",VLOOKUP(AA302,ComboValue!$N$2:$O$68,2,FALSE) &amp; ",") &amp; IF(ISBLANK(AB302),"",VLOOKUP(AB302,ComboValue!$N$2:$O$68,2,FALSE) &amp; ",") &amp; IF(ISBLANK(AC302),"",VLOOKUP(AC302,ComboValue!$N$2:$O$68,2,FALSE) &amp; ",") &amp; IF(ISBLANK(AD302),"",VLOOKUP(AD302,ComboValue!$N$2:$O$68,2,FALSE) &amp; ",") &amp; IF(ISBLANK(AE302),"",VLOOKUP(AE302,ComboValue!$N$2:$O$68,2,FALSE) &amp; ",") &amp; IF(ISBLANK(AF302),"",VLOOKUP(AF302,ComboValue!$N$2:$O$68,2,FALSE) &amp; ",") &amp; IF(ISBLANK(AG302),"",VLOOKUP(AG302,ComboValue!$N$2:$O$68,2,FALSE) &amp; ",") &amp; IF(ISBLANK(AH302),"",VLOOKUP(AH302,ComboValue!$N$2:$O$68,2,FALSE) &amp; ",") &amp; IF(ISBLANK(AI302),"",VLOOKUP(AI302,ComboValue!$N$2:$O$68,2,FALSE) &amp; ",") &amp; IF(ISBLANK(AJ302),"",VLOOKUP(AJ302,ComboValue!$N$2:$O$68,2,FALSE) &amp; ",") &amp; IF(ISBLANK(AK302),"",VLOOKUP(AK302,ComboValue!$N$2:$O$68,2,FALSE) &amp; ",") &amp; IF(ISBLANK(AL302),"",VLOOKUP(AL302,ComboValue!$N$2:$O$68,2,FALSE) &amp; ",") &amp; IF(ISBLANK(AM302),"",VLOOKUP(AM302,ComboValue!$N$2:$O$68,2,FALSE) &amp; ",") &amp; IF(ISBLANK(AN302),"",VLOOKUP(AN302,ComboValue!$N$2:$O$68,2,FALSE) &amp; ",") &amp; IF(ISBLANK(AO302),"",VLOOKUP(AO302,ComboValue!$N$2:$O$68,2,FALSE) &amp; ",") &amp; IF(ISBLANK(AP302),"",VLOOKUP(AP302,ComboValue!$N$2:$O$68,2,FALSE) &amp; ",") &amp; IF(ISBLANK(AQ302),"",VLOOKUP(AQ302,ComboValue!$N$2:$O$68,2,FALSE) &amp; ",") &amp; IF(ISBLANK(AR302),"",VLOOKUP(AR302,ComboValue!$N$2:$O$68,2,FALSE) &amp; ",") &amp; IF(ISBLANK(AS302),"",VLOOKUP(AS302,ComboValue!$N$2:$O$68,2,FALSE) &amp; ",") &amp; IF(ISBLANK(AT302),"",VLOOKUP(AT302,ComboValue!$N$2:$O$68,2,FALSE) &amp; ",")</f>
        <v/>
      </c>
      <c r="AZ302" s="162" t="str">
        <f t="shared" si="172"/>
        <v/>
      </c>
      <c r="BA302" s="120"/>
      <c r="BB302" s="135" t="str">
        <f t="shared" si="173"/>
        <v/>
      </c>
      <c r="BC302" s="136" t="str">
        <f t="shared" si="174"/>
        <v/>
      </c>
      <c r="BD302" s="136" t="str">
        <f t="shared" si="175"/>
        <v/>
      </c>
      <c r="BE302" s="136" t="str">
        <f t="shared" si="176"/>
        <v/>
      </c>
      <c r="BF302" s="136" t="str">
        <f t="shared" si="177"/>
        <v/>
      </c>
      <c r="BG302" s="136" t="str">
        <f t="shared" si="178"/>
        <v/>
      </c>
      <c r="BH302" s="136" t="str">
        <f t="shared" si="179"/>
        <v/>
      </c>
      <c r="BI302" s="136" t="str">
        <f t="shared" si="180"/>
        <v/>
      </c>
      <c r="BJ302" s="136" t="str">
        <f t="shared" si="181"/>
        <v/>
      </c>
      <c r="BK302" s="136" t="str">
        <f t="shared" si="182"/>
        <v/>
      </c>
      <c r="BL302" s="136" t="str">
        <f t="shared" si="183"/>
        <v/>
      </c>
      <c r="BM302" s="136" t="str">
        <f t="shared" si="184"/>
        <v/>
      </c>
      <c r="BN302" s="136" t="str">
        <f t="shared" si="185"/>
        <v/>
      </c>
      <c r="BO302" s="136" t="str">
        <f t="shared" si="186"/>
        <v/>
      </c>
      <c r="BP302" s="136" t="str">
        <f t="shared" si="187"/>
        <v/>
      </c>
      <c r="BQ302" s="136" t="str">
        <f t="shared" si="188"/>
        <v/>
      </c>
      <c r="BR302" s="136" t="str">
        <f t="shared" si="189"/>
        <v/>
      </c>
      <c r="BS302" s="136" t="str">
        <f t="shared" si="190"/>
        <v/>
      </c>
      <c r="BT302" s="136" t="str">
        <f t="shared" si="191"/>
        <v/>
      </c>
      <c r="BU302" s="136" t="str">
        <f t="shared" si="192"/>
        <v/>
      </c>
      <c r="BV302" s="136" t="str">
        <f t="shared" si="193"/>
        <v/>
      </c>
      <c r="BW302" s="136" t="str">
        <f t="shared" si="194"/>
        <v/>
      </c>
      <c r="BX302" s="136" t="str">
        <f t="shared" si="195"/>
        <v/>
      </c>
      <c r="BY302" s="136" t="str">
        <f t="shared" si="196"/>
        <v/>
      </c>
      <c r="BZ302" s="136" t="str">
        <f t="shared" si="197"/>
        <v/>
      </c>
      <c r="CA302" s="137" t="str">
        <f t="shared" si="198"/>
        <v/>
      </c>
      <c r="CB302" s="135" t="str">
        <f t="shared" si="199"/>
        <v/>
      </c>
      <c r="CC302" s="136" t="str">
        <f t="shared" si="200"/>
        <v/>
      </c>
      <c r="CD302" s="136" t="str">
        <f t="shared" si="201"/>
        <v/>
      </c>
      <c r="CE302" s="136" t="str">
        <f t="shared" si="202"/>
        <v/>
      </c>
      <c r="CF302" s="136" t="str">
        <f t="shared" si="203"/>
        <v/>
      </c>
      <c r="CG302" s="136" t="str">
        <f t="shared" si="204"/>
        <v/>
      </c>
      <c r="CH302" s="136" t="str">
        <f t="shared" si="205"/>
        <v/>
      </c>
      <c r="CI302" s="136" t="str">
        <f t="shared" si="206"/>
        <v/>
      </c>
      <c r="CJ302" s="136" t="str">
        <f t="shared" si="207"/>
        <v/>
      </c>
      <c r="CK302" s="137" t="str">
        <f t="shared" si="208"/>
        <v/>
      </c>
      <c r="CL302" s="135" t="str">
        <f t="shared" si="209"/>
        <v/>
      </c>
      <c r="CM302" s="136" t="str">
        <f t="shared" si="210"/>
        <v/>
      </c>
      <c r="CN302" s="136" t="str">
        <f t="shared" si="211"/>
        <v/>
      </c>
      <c r="CO302" s="137" t="str">
        <f t="shared" si="212"/>
        <v/>
      </c>
      <c r="CP302" s="120"/>
      <c r="CQ302" s="120"/>
      <c r="CR302" s="120"/>
      <c r="CS302" s="120"/>
      <c r="CT302" s="120"/>
      <c r="CU302" s="120"/>
      <c r="CV302" s="120"/>
      <c r="CW302" s="120"/>
      <c r="CX302" s="120"/>
      <c r="CY302" s="120"/>
      <c r="CZ302" s="120"/>
      <c r="DA302" s="120"/>
      <c r="DB302" s="120"/>
    </row>
    <row r="303" spans="1:106" ht="17.399999999999999" thickTop="1" thickBot="1" x14ac:dyDescent="0.45">
      <c r="A303" s="7">
        <v>298</v>
      </c>
      <c r="B303" s="10"/>
      <c r="C303" s="11"/>
      <c r="D303" s="11"/>
      <c r="E303" s="11"/>
      <c r="F303" s="11"/>
      <c r="G303" s="11"/>
      <c r="H303" s="11"/>
      <c r="I303" s="11"/>
      <c r="J303" s="11"/>
      <c r="K303" s="11"/>
      <c r="L303" s="10"/>
      <c r="M303" s="10"/>
      <c r="N303" s="10"/>
      <c r="O303" s="209" t="str">
        <f xml:space="preserve"> IF(ISBLANK(L303),"",VLOOKUP(L303,ComboValue!$E$3:$I$15,5,FALSE))</f>
        <v/>
      </c>
      <c r="P303" s="10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35" t="str">
        <f xml:space="preserve"> IF(ISBLANK(C303),"",VLOOKUP(C303,ComboValue!$B$2:$C$11,2,FALSE) &amp; ",") &amp; IF(ISBLANK(D303),"",VLOOKUP(D303,ComboValue!$B$2:$C$11,2,FALSE) &amp; ",") &amp; IF(ISBLANK(E303),"",VLOOKUP(E303,ComboValue!$B$2:$C$11,2,FALSE) &amp; ",") &amp; IF(ISBLANK(F303),"",VLOOKUP(F303,ComboValue!$B$2:$C$11,2,FALSE) &amp; ",") &amp; IF(ISBLANK(G303),"",VLOOKUP(G303,ComboValue!$B$2:$C$11,2,FALSE) &amp; ",") &amp; IF(ISBLANK(H303),"",VLOOKUP(H303,ComboValue!$B$2:$C$11,2,FALSE) &amp; ",") &amp; IF(ISBLANK(I303),"",VLOOKUP(I303,ComboValue!$B$2:$C$11,2,FALSE) &amp; ",") &amp; IF(ISBLANK(J303),"",VLOOKUP(J303,ComboValue!$B$2:$C$11,2,FALSE) &amp; ",") &amp; IF(ISBLANK(K303),"",VLOOKUP(K303,ComboValue!$B$2:$C$11,2,FALSE) &amp; ",")</f>
        <v/>
      </c>
      <c r="AV303" s="136" t="str">
        <f t="shared" si="171"/>
        <v>Tous_Nl</v>
      </c>
      <c r="AW303" s="136" t="str">
        <f>IF(ISBLANK(L303),"",VLOOKUP(L303,ComboValue!$E$2:$G$15,3,FALSE))</f>
        <v/>
      </c>
      <c r="AX303" s="136" t="str">
        <f>IF(ISBLANK(M303),"",VLOOKUP(M303,ComboValue!$K$2:$L$5,2,FALSE))</f>
        <v/>
      </c>
      <c r="AY303" s="161" t="str">
        <f>IF(ISBLANK(Q303),"",VLOOKUP(Q303,ComboValue!$N$2:$O$68,2,FALSE) &amp; ",") &amp; IF(ISBLANK(R303),"",VLOOKUP(R303,ComboValue!$N$2:$O$68,2,FALSE) &amp; ",") &amp; IF(ISBLANK(S303),"",VLOOKUP(S303,ComboValue!$N$2:$O$68,2,FALSE) &amp; ",") &amp; IF(ISBLANK(T303),"",VLOOKUP(T303,ComboValue!$N$2:$O$68,2,FALSE) &amp; ",") &amp; IF(ISBLANK(U303),"",VLOOKUP(U303,ComboValue!$N$2:$O$68,2,FALSE) &amp; ",") &amp; IF(ISBLANK(V303),"",VLOOKUP(V303,ComboValue!$N$2:$O$68,2,FALSE) &amp; ",") &amp; IF(ISBLANK(W303),"",VLOOKUP(W303,ComboValue!$N$2:$O$68,2,FALSE) &amp; ",") &amp; IF(ISBLANK(X303),"",VLOOKUP(X303,ComboValue!$N$2:$O$68,2,FALSE) &amp; ",") &amp; IF(ISBLANK(Y303),"",VLOOKUP(Y303,ComboValue!$N$2:$O$68,2,FALSE) &amp; ",") &amp; IF(ISBLANK(Z303),"",VLOOKUP(Z303,ComboValue!$N$2:$O$68,2,FALSE) &amp; ",") &amp; IF(ISBLANK(AA303),"",VLOOKUP(AA303,ComboValue!$N$2:$O$68,2,FALSE) &amp; ",") &amp; IF(ISBLANK(AB303),"",VLOOKUP(AB303,ComboValue!$N$2:$O$68,2,FALSE) &amp; ",") &amp; IF(ISBLANK(AC303),"",VLOOKUP(AC303,ComboValue!$N$2:$O$68,2,FALSE) &amp; ",") &amp; IF(ISBLANK(AD303),"",VLOOKUP(AD303,ComboValue!$N$2:$O$68,2,FALSE) &amp; ",") &amp; IF(ISBLANK(AE303),"",VLOOKUP(AE303,ComboValue!$N$2:$O$68,2,FALSE) &amp; ",") &amp; IF(ISBLANK(AF303),"",VLOOKUP(AF303,ComboValue!$N$2:$O$68,2,FALSE) &amp; ",") &amp; IF(ISBLANK(AG303),"",VLOOKUP(AG303,ComboValue!$N$2:$O$68,2,FALSE) &amp; ",") &amp; IF(ISBLANK(AH303),"",VLOOKUP(AH303,ComboValue!$N$2:$O$68,2,FALSE) &amp; ",") &amp; IF(ISBLANK(AI303),"",VLOOKUP(AI303,ComboValue!$N$2:$O$68,2,FALSE) &amp; ",") &amp; IF(ISBLANK(AJ303),"",VLOOKUP(AJ303,ComboValue!$N$2:$O$68,2,FALSE) &amp; ",") &amp; IF(ISBLANK(AK303),"",VLOOKUP(AK303,ComboValue!$N$2:$O$68,2,FALSE) &amp; ",") &amp; IF(ISBLANK(AL303),"",VLOOKUP(AL303,ComboValue!$N$2:$O$68,2,FALSE) &amp; ",") &amp; IF(ISBLANK(AM303),"",VLOOKUP(AM303,ComboValue!$N$2:$O$68,2,FALSE) &amp; ",") &amp; IF(ISBLANK(AN303),"",VLOOKUP(AN303,ComboValue!$N$2:$O$68,2,FALSE) &amp; ",") &amp; IF(ISBLANK(AO303),"",VLOOKUP(AO303,ComboValue!$N$2:$O$68,2,FALSE) &amp; ",") &amp; IF(ISBLANK(AP303),"",VLOOKUP(AP303,ComboValue!$N$2:$O$68,2,FALSE) &amp; ",") &amp; IF(ISBLANK(AQ303),"",VLOOKUP(AQ303,ComboValue!$N$2:$O$68,2,FALSE) &amp; ",") &amp; IF(ISBLANK(AR303),"",VLOOKUP(AR303,ComboValue!$N$2:$O$68,2,FALSE) &amp; ",") &amp; IF(ISBLANK(AS303),"",VLOOKUP(AS303,ComboValue!$N$2:$O$68,2,FALSE) &amp; ",") &amp; IF(ISBLANK(AT303),"",VLOOKUP(AT303,ComboValue!$N$2:$O$68,2,FALSE) &amp; ",")</f>
        <v/>
      </c>
      <c r="AZ303" s="162" t="str">
        <f t="shared" si="172"/>
        <v/>
      </c>
      <c r="BA303" s="120"/>
      <c r="BB303" s="135" t="str">
        <f t="shared" si="173"/>
        <v/>
      </c>
      <c r="BC303" s="136" t="str">
        <f t="shared" si="174"/>
        <v/>
      </c>
      <c r="BD303" s="136" t="str">
        <f t="shared" si="175"/>
        <v/>
      </c>
      <c r="BE303" s="136" t="str">
        <f t="shared" si="176"/>
        <v/>
      </c>
      <c r="BF303" s="136" t="str">
        <f t="shared" si="177"/>
        <v/>
      </c>
      <c r="BG303" s="136" t="str">
        <f t="shared" si="178"/>
        <v/>
      </c>
      <c r="BH303" s="136" t="str">
        <f t="shared" si="179"/>
        <v/>
      </c>
      <c r="BI303" s="136" t="str">
        <f t="shared" si="180"/>
        <v/>
      </c>
      <c r="BJ303" s="136" t="str">
        <f t="shared" si="181"/>
        <v/>
      </c>
      <c r="BK303" s="136" t="str">
        <f t="shared" si="182"/>
        <v/>
      </c>
      <c r="BL303" s="136" t="str">
        <f t="shared" si="183"/>
        <v/>
      </c>
      <c r="BM303" s="136" t="str">
        <f t="shared" si="184"/>
        <v/>
      </c>
      <c r="BN303" s="136" t="str">
        <f t="shared" si="185"/>
        <v/>
      </c>
      <c r="BO303" s="136" t="str">
        <f t="shared" si="186"/>
        <v/>
      </c>
      <c r="BP303" s="136" t="str">
        <f t="shared" si="187"/>
        <v/>
      </c>
      <c r="BQ303" s="136" t="str">
        <f t="shared" si="188"/>
        <v/>
      </c>
      <c r="BR303" s="136" t="str">
        <f t="shared" si="189"/>
        <v/>
      </c>
      <c r="BS303" s="136" t="str">
        <f t="shared" si="190"/>
        <v/>
      </c>
      <c r="BT303" s="136" t="str">
        <f t="shared" si="191"/>
        <v/>
      </c>
      <c r="BU303" s="136" t="str">
        <f t="shared" si="192"/>
        <v/>
      </c>
      <c r="BV303" s="136" t="str">
        <f t="shared" si="193"/>
        <v/>
      </c>
      <c r="BW303" s="136" t="str">
        <f t="shared" si="194"/>
        <v/>
      </c>
      <c r="BX303" s="136" t="str">
        <f t="shared" si="195"/>
        <v/>
      </c>
      <c r="BY303" s="136" t="str">
        <f t="shared" si="196"/>
        <v/>
      </c>
      <c r="BZ303" s="136" t="str">
        <f t="shared" si="197"/>
        <v/>
      </c>
      <c r="CA303" s="137" t="str">
        <f t="shared" si="198"/>
        <v/>
      </c>
      <c r="CB303" s="135" t="str">
        <f t="shared" si="199"/>
        <v/>
      </c>
      <c r="CC303" s="136" t="str">
        <f t="shared" si="200"/>
        <v/>
      </c>
      <c r="CD303" s="136" t="str">
        <f t="shared" si="201"/>
        <v/>
      </c>
      <c r="CE303" s="136" t="str">
        <f t="shared" si="202"/>
        <v/>
      </c>
      <c r="CF303" s="136" t="str">
        <f t="shared" si="203"/>
        <v/>
      </c>
      <c r="CG303" s="136" t="str">
        <f t="shared" si="204"/>
        <v/>
      </c>
      <c r="CH303" s="136" t="str">
        <f t="shared" si="205"/>
        <v/>
      </c>
      <c r="CI303" s="136" t="str">
        <f t="shared" si="206"/>
        <v/>
      </c>
      <c r="CJ303" s="136" t="str">
        <f t="shared" si="207"/>
        <v/>
      </c>
      <c r="CK303" s="137" t="str">
        <f t="shared" si="208"/>
        <v/>
      </c>
      <c r="CL303" s="135" t="str">
        <f t="shared" si="209"/>
        <v/>
      </c>
      <c r="CM303" s="136" t="str">
        <f t="shared" si="210"/>
        <v/>
      </c>
      <c r="CN303" s="136" t="str">
        <f t="shared" si="211"/>
        <v/>
      </c>
      <c r="CO303" s="137" t="str">
        <f t="shared" si="212"/>
        <v/>
      </c>
      <c r="CP303" s="120"/>
      <c r="CQ303" s="120"/>
      <c r="CR303" s="120"/>
      <c r="CS303" s="120"/>
      <c r="CT303" s="120"/>
      <c r="CU303" s="120"/>
      <c r="CV303" s="120"/>
      <c r="CW303" s="120"/>
      <c r="CX303" s="120"/>
      <c r="CY303" s="120"/>
      <c r="CZ303" s="120"/>
      <c r="DA303" s="120"/>
      <c r="DB303" s="120"/>
    </row>
    <row r="304" spans="1:106" ht="17.399999999999999" thickTop="1" thickBot="1" x14ac:dyDescent="0.45">
      <c r="A304" s="7">
        <v>299</v>
      </c>
      <c r="B304" s="10"/>
      <c r="C304" s="11"/>
      <c r="D304" s="11"/>
      <c r="E304" s="11"/>
      <c r="F304" s="11"/>
      <c r="G304" s="11"/>
      <c r="H304" s="11"/>
      <c r="I304" s="11"/>
      <c r="J304" s="11"/>
      <c r="K304" s="11"/>
      <c r="L304" s="10"/>
      <c r="M304" s="10"/>
      <c r="N304" s="10"/>
      <c r="O304" s="209" t="str">
        <f xml:space="preserve"> IF(ISBLANK(L304),"",VLOOKUP(L304,ComboValue!$E$3:$I$15,5,FALSE))</f>
        <v/>
      </c>
      <c r="P304" s="10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35" t="str">
        <f xml:space="preserve"> IF(ISBLANK(C304),"",VLOOKUP(C304,ComboValue!$B$2:$C$11,2,FALSE) &amp; ",") &amp; IF(ISBLANK(D304),"",VLOOKUP(D304,ComboValue!$B$2:$C$11,2,FALSE) &amp; ",") &amp; IF(ISBLANK(E304),"",VLOOKUP(E304,ComboValue!$B$2:$C$11,2,FALSE) &amp; ",") &amp; IF(ISBLANK(F304),"",VLOOKUP(F304,ComboValue!$B$2:$C$11,2,FALSE) &amp; ",") &amp; IF(ISBLANK(G304),"",VLOOKUP(G304,ComboValue!$B$2:$C$11,2,FALSE) &amp; ",") &amp; IF(ISBLANK(H304),"",VLOOKUP(H304,ComboValue!$B$2:$C$11,2,FALSE) &amp; ",") &amp; IF(ISBLANK(I304),"",VLOOKUP(I304,ComboValue!$B$2:$C$11,2,FALSE) &amp; ",") &amp; IF(ISBLANK(J304),"",VLOOKUP(J304,ComboValue!$B$2:$C$11,2,FALSE) &amp; ",") &amp; IF(ISBLANK(K304),"",VLOOKUP(K304,ComboValue!$B$2:$C$11,2,FALSE) &amp; ",")</f>
        <v/>
      </c>
      <c r="AV304" s="136" t="str">
        <f t="shared" si="171"/>
        <v>Tous_Nl</v>
      </c>
      <c r="AW304" s="136" t="str">
        <f>IF(ISBLANK(L304),"",VLOOKUP(L304,ComboValue!$E$2:$G$15,3,FALSE))</f>
        <v/>
      </c>
      <c r="AX304" s="136" t="str">
        <f>IF(ISBLANK(M304),"",VLOOKUP(M304,ComboValue!$K$2:$L$5,2,FALSE))</f>
        <v/>
      </c>
      <c r="AY304" s="161" t="str">
        <f>IF(ISBLANK(Q304),"",VLOOKUP(Q304,ComboValue!$N$2:$O$68,2,FALSE) &amp; ",") &amp; IF(ISBLANK(R304),"",VLOOKUP(R304,ComboValue!$N$2:$O$68,2,FALSE) &amp; ",") &amp; IF(ISBLANK(S304),"",VLOOKUP(S304,ComboValue!$N$2:$O$68,2,FALSE) &amp; ",") &amp; IF(ISBLANK(T304),"",VLOOKUP(T304,ComboValue!$N$2:$O$68,2,FALSE) &amp; ",") &amp; IF(ISBLANK(U304),"",VLOOKUP(U304,ComboValue!$N$2:$O$68,2,FALSE) &amp; ",") &amp; IF(ISBLANK(V304),"",VLOOKUP(V304,ComboValue!$N$2:$O$68,2,FALSE) &amp; ",") &amp; IF(ISBLANK(W304),"",VLOOKUP(W304,ComboValue!$N$2:$O$68,2,FALSE) &amp; ",") &amp; IF(ISBLANK(X304),"",VLOOKUP(X304,ComboValue!$N$2:$O$68,2,FALSE) &amp; ",") &amp; IF(ISBLANK(Y304),"",VLOOKUP(Y304,ComboValue!$N$2:$O$68,2,FALSE) &amp; ",") &amp; IF(ISBLANK(Z304),"",VLOOKUP(Z304,ComboValue!$N$2:$O$68,2,FALSE) &amp; ",") &amp; IF(ISBLANK(AA304),"",VLOOKUP(AA304,ComboValue!$N$2:$O$68,2,FALSE) &amp; ",") &amp; IF(ISBLANK(AB304),"",VLOOKUP(AB304,ComboValue!$N$2:$O$68,2,FALSE) &amp; ",") &amp; IF(ISBLANK(AC304),"",VLOOKUP(AC304,ComboValue!$N$2:$O$68,2,FALSE) &amp; ",") &amp; IF(ISBLANK(AD304),"",VLOOKUP(AD304,ComboValue!$N$2:$O$68,2,FALSE) &amp; ",") &amp; IF(ISBLANK(AE304),"",VLOOKUP(AE304,ComboValue!$N$2:$O$68,2,FALSE) &amp; ",") &amp; IF(ISBLANK(AF304),"",VLOOKUP(AF304,ComboValue!$N$2:$O$68,2,FALSE) &amp; ",") &amp; IF(ISBLANK(AG304),"",VLOOKUP(AG304,ComboValue!$N$2:$O$68,2,FALSE) &amp; ",") &amp; IF(ISBLANK(AH304),"",VLOOKUP(AH304,ComboValue!$N$2:$O$68,2,FALSE) &amp; ",") &amp; IF(ISBLANK(AI304),"",VLOOKUP(AI304,ComboValue!$N$2:$O$68,2,FALSE) &amp; ",") &amp; IF(ISBLANK(AJ304),"",VLOOKUP(AJ304,ComboValue!$N$2:$O$68,2,FALSE) &amp; ",") &amp; IF(ISBLANK(AK304),"",VLOOKUP(AK304,ComboValue!$N$2:$O$68,2,FALSE) &amp; ",") &amp; IF(ISBLANK(AL304),"",VLOOKUP(AL304,ComboValue!$N$2:$O$68,2,FALSE) &amp; ",") &amp; IF(ISBLANK(AM304),"",VLOOKUP(AM304,ComboValue!$N$2:$O$68,2,FALSE) &amp; ",") &amp; IF(ISBLANK(AN304),"",VLOOKUP(AN304,ComboValue!$N$2:$O$68,2,FALSE) &amp; ",") &amp; IF(ISBLANK(AO304),"",VLOOKUP(AO304,ComboValue!$N$2:$O$68,2,FALSE) &amp; ",") &amp; IF(ISBLANK(AP304),"",VLOOKUP(AP304,ComboValue!$N$2:$O$68,2,FALSE) &amp; ",") &amp; IF(ISBLANK(AQ304),"",VLOOKUP(AQ304,ComboValue!$N$2:$O$68,2,FALSE) &amp; ",") &amp; IF(ISBLANK(AR304),"",VLOOKUP(AR304,ComboValue!$N$2:$O$68,2,FALSE) &amp; ",") &amp; IF(ISBLANK(AS304),"",VLOOKUP(AS304,ComboValue!$N$2:$O$68,2,FALSE) &amp; ",") &amp; IF(ISBLANK(AT304),"",VLOOKUP(AT304,ComboValue!$N$2:$O$68,2,FALSE) &amp; ",")</f>
        <v/>
      </c>
      <c r="AZ304" s="162" t="str">
        <f t="shared" si="172"/>
        <v/>
      </c>
      <c r="BA304" s="120"/>
      <c r="BB304" s="135" t="str">
        <f t="shared" si="173"/>
        <v/>
      </c>
      <c r="BC304" s="136" t="str">
        <f t="shared" si="174"/>
        <v/>
      </c>
      <c r="BD304" s="136" t="str">
        <f t="shared" si="175"/>
        <v/>
      </c>
      <c r="BE304" s="136" t="str">
        <f t="shared" si="176"/>
        <v/>
      </c>
      <c r="BF304" s="136" t="str">
        <f t="shared" si="177"/>
        <v/>
      </c>
      <c r="BG304" s="136" t="str">
        <f t="shared" si="178"/>
        <v/>
      </c>
      <c r="BH304" s="136" t="str">
        <f t="shared" si="179"/>
        <v/>
      </c>
      <c r="BI304" s="136" t="str">
        <f t="shared" si="180"/>
        <v/>
      </c>
      <c r="BJ304" s="136" t="str">
        <f t="shared" si="181"/>
        <v/>
      </c>
      <c r="BK304" s="136" t="str">
        <f t="shared" si="182"/>
        <v/>
      </c>
      <c r="BL304" s="136" t="str">
        <f t="shared" si="183"/>
        <v/>
      </c>
      <c r="BM304" s="136" t="str">
        <f t="shared" si="184"/>
        <v/>
      </c>
      <c r="BN304" s="136" t="str">
        <f t="shared" si="185"/>
        <v/>
      </c>
      <c r="BO304" s="136" t="str">
        <f t="shared" si="186"/>
        <v/>
      </c>
      <c r="BP304" s="136" t="str">
        <f t="shared" si="187"/>
        <v/>
      </c>
      <c r="BQ304" s="136" t="str">
        <f t="shared" si="188"/>
        <v/>
      </c>
      <c r="BR304" s="136" t="str">
        <f t="shared" si="189"/>
        <v/>
      </c>
      <c r="BS304" s="136" t="str">
        <f t="shared" si="190"/>
        <v/>
      </c>
      <c r="BT304" s="136" t="str">
        <f t="shared" si="191"/>
        <v/>
      </c>
      <c r="BU304" s="136" t="str">
        <f t="shared" si="192"/>
        <v/>
      </c>
      <c r="BV304" s="136" t="str">
        <f t="shared" si="193"/>
        <v/>
      </c>
      <c r="BW304" s="136" t="str">
        <f t="shared" si="194"/>
        <v/>
      </c>
      <c r="BX304" s="136" t="str">
        <f t="shared" si="195"/>
        <v/>
      </c>
      <c r="BY304" s="136" t="str">
        <f t="shared" si="196"/>
        <v/>
      </c>
      <c r="BZ304" s="136" t="str">
        <f t="shared" si="197"/>
        <v/>
      </c>
      <c r="CA304" s="137" t="str">
        <f t="shared" si="198"/>
        <v/>
      </c>
      <c r="CB304" s="135" t="str">
        <f t="shared" si="199"/>
        <v/>
      </c>
      <c r="CC304" s="136" t="str">
        <f t="shared" si="200"/>
        <v/>
      </c>
      <c r="CD304" s="136" t="str">
        <f t="shared" si="201"/>
        <v/>
      </c>
      <c r="CE304" s="136" t="str">
        <f t="shared" si="202"/>
        <v/>
      </c>
      <c r="CF304" s="136" t="str">
        <f t="shared" si="203"/>
        <v/>
      </c>
      <c r="CG304" s="136" t="str">
        <f t="shared" si="204"/>
        <v/>
      </c>
      <c r="CH304" s="136" t="str">
        <f t="shared" si="205"/>
        <v/>
      </c>
      <c r="CI304" s="136" t="str">
        <f t="shared" si="206"/>
        <v/>
      </c>
      <c r="CJ304" s="136" t="str">
        <f t="shared" si="207"/>
        <v/>
      </c>
      <c r="CK304" s="137" t="str">
        <f t="shared" si="208"/>
        <v/>
      </c>
      <c r="CL304" s="135" t="str">
        <f t="shared" si="209"/>
        <v/>
      </c>
      <c r="CM304" s="136" t="str">
        <f t="shared" si="210"/>
        <v/>
      </c>
      <c r="CN304" s="136" t="str">
        <f t="shared" si="211"/>
        <v/>
      </c>
      <c r="CO304" s="137" t="str">
        <f t="shared" si="212"/>
        <v/>
      </c>
      <c r="CP304" s="120"/>
      <c r="CQ304" s="120"/>
      <c r="CR304" s="120"/>
      <c r="CS304" s="120"/>
      <c r="CT304" s="120"/>
      <c r="CU304" s="120"/>
      <c r="CV304" s="120"/>
      <c r="CW304" s="120"/>
      <c r="CX304" s="120"/>
      <c r="CY304" s="120"/>
      <c r="CZ304" s="120"/>
      <c r="DA304" s="120"/>
      <c r="DB304" s="120"/>
    </row>
    <row r="305" spans="1:106" ht="17.399999999999999" thickTop="1" thickBot="1" x14ac:dyDescent="0.45">
      <c r="A305" s="7">
        <v>300</v>
      </c>
      <c r="B305" s="10"/>
      <c r="C305" s="11"/>
      <c r="D305" s="11"/>
      <c r="E305" s="11"/>
      <c r="F305" s="11"/>
      <c r="G305" s="11"/>
      <c r="H305" s="11"/>
      <c r="I305" s="11"/>
      <c r="J305" s="11"/>
      <c r="K305" s="11"/>
      <c r="L305" s="10"/>
      <c r="M305" s="10"/>
      <c r="N305" s="10"/>
      <c r="O305" s="209" t="str">
        <f xml:space="preserve"> IF(ISBLANK(L305),"",VLOOKUP(L305,ComboValue!$E$3:$I$15,5,FALSE))</f>
        <v/>
      </c>
      <c r="P305" s="10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35" t="str">
        <f xml:space="preserve"> IF(ISBLANK(C305),"",VLOOKUP(C305,ComboValue!$B$2:$C$11,2,FALSE) &amp; ",") &amp; IF(ISBLANK(D305),"",VLOOKUP(D305,ComboValue!$B$2:$C$11,2,FALSE) &amp; ",") &amp; IF(ISBLANK(E305),"",VLOOKUP(E305,ComboValue!$B$2:$C$11,2,FALSE) &amp; ",") &amp; IF(ISBLANK(F305),"",VLOOKUP(F305,ComboValue!$B$2:$C$11,2,FALSE) &amp; ",") &amp; IF(ISBLANK(G305),"",VLOOKUP(G305,ComboValue!$B$2:$C$11,2,FALSE) &amp; ",") &amp; IF(ISBLANK(H305),"",VLOOKUP(H305,ComboValue!$B$2:$C$11,2,FALSE) &amp; ",") &amp; IF(ISBLANK(I305),"",VLOOKUP(I305,ComboValue!$B$2:$C$11,2,FALSE) &amp; ",") &amp; IF(ISBLANK(J305),"",VLOOKUP(J305,ComboValue!$B$2:$C$11,2,FALSE) &amp; ",") &amp; IF(ISBLANK(K305),"",VLOOKUP(K305,ComboValue!$B$2:$C$11,2,FALSE) &amp; ",")</f>
        <v/>
      </c>
      <c r="AV305" s="136" t="str">
        <f t="shared" si="171"/>
        <v>Tous_Nl</v>
      </c>
      <c r="AW305" s="136" t="str">
        <f>IF(ISBLANK(L305),"",VLOOKUP(L305,ComboValue!$E$2:$G$15,3,FALSE))</f>
        <v/>
      </c>
      <c r="AX305" s="136" t="str">
        <f>IF(ISBLANK(M305),"",VLOOKUP(M305,ComboValue!$K$2:$L$5,2,FALSE))</f>
        <v/>
      </c>
      <c r="AY305" s="161" t="str">
        <f>IF(ISBLANK(Q305),"",VLOOKUP(Q305,ComboValue!$N$2:$O$68,2,FALSE) &amp; ",") &amp; IF(ISBLANK(R305),"",VLOOKUP(R305,ComboValue!$N$2:$O$68,2,FALSE) &amp; ",") &amp; IF(ISBLANK(S305),"",VLOOKUP(S305,ComboValue!$N$2:$O$68,2,FALSE) &amp; ",") &amp; IF(ISBLANK(T305),"",VLOOKUP(T305,ComboValue!$N$2:$O$68,2,FALSE) &amp; ",") &amp; IF(ISBLANK(U305),"",VLOOKUP(U305,ComboValue!$N$2:$O$68,2,FALSE) &amp; ",") &amp; IF(ISBLANK(V305),"",VLOOKUP(V305,ComboValue!$N$2:$O$68,2,FALSE) &amp; ",") &amp; IF(ISBLANK(W305),"",VLOOKUP(W305,ComboValue!$N$2:$O$68,2,FALSE) &amp; ",") &amp; IF(ISBLANK(X305),"",VLOOKUP(X305,ComboValue!$N$2:$O$68,2,FALSE) &amp; ",") &amp; IF(ISBLANK(Y305),"",VLOOKUP(Y305,ComboValue!$N$2:$O$68,2,FALSE) &amp; ",") &amp; IF(ISBLANK(Z305),"",VLOOKUP(Z305,ComboValue!$N$2:$O$68,2,FALSE) &amp; ",") &amp; IF(ISBLANK(AA305),"",VLOOKUP(AA305,ComboValue!$N$2:$O$68,2,FALSE) &amp; ",") &amp; IF(ISBLANK(AB305),"",VLOOKUP(AB305,ComboValue!$N$2:$O$68,2,FALSE) &amp; ",") &amp; IF(ISBLANK(AC305),"",VLOOKUP(AC305,ComboValue!$N$2:$O$68,2,FALSE) &amp; ",") &amp; IF(ISBLANK(AD305),"",VLOOKUP(AD305,ComboValue!$N$2:$O$68,2,FALSE) &amp; ",") &amp; IF(ISBLANK(AE305),"",VLOOKUP(AE305,ComboValue!$N$2:$O$68,2,FALSE) &amp; ",") &amp; IF(ISBLANK(AF305),"",VLOOKUP(AF305,ComboValue!$N$2:$O$68,2,FALSE) &amp; ",") &amp; IF(ISBLANK(AG305),"",VLOOKUP(AG305,ComboValue!$N$2:$O$68,2,FALSE) &amp; ",") &amp; IF(ISBLANK(AH305),"",VLOOKUP(AH305,ComboValue!$N$2:$O$68,2,FALSE) &amp; ",") &amp; IF(ISBLANK(AI305),"",VLOOKUP(AI305,ComboValue!$N$2:$O$68,2,FALSE) &amp; ",") &amp; IF(ISBLANK(AJ305),"",VLOOKUP(AJ305,ComboValue!$N$2:$O$68,2,FALSE) &amp; ",") &amp; IF(ISBLANK(AK305),"",VLOOKUP(AK305,ComboValue!$N$2:$O$68,2,FALSE) &amp; ",") &amp; IF(ISBLANK(AL305),"",VLOOKUP(AL305,ComboValue!$N$2:$O$68,2,FALSE) &amp; ",") &amp; IF(ISBLANK(AM305),"",VLOOKUP(AM305,ComboValue!$N$2:$O$68,2,FALSE) &amp; ",") &amp; IF(ISBLANK(AN305),"",VLOOKUP(AN305,ComboValue!$N$2:$O$68,2,FALSE) &amp; ",") &amp; IF(ISBLANK(AO305),"",VLOOKUP(AO305,ComboValue!$N$2:$O$68,2,FALSE) &amp; ",") &amp; IF(ISBLANK(AP305),"",VLOOKUP(AP305,ComboValue!$N$2:$O$68,2,FALSE) &amp; ",") &amp; IF(ISBLANK(AQ305),"",VLOOKUP(AQ305,ComboValue!$N$2:$O$68,2,FALSE) &amp; ",") &amp; IF(ISBLANK(AR305),"",VLOOKUP(AR305,ComboValue!$N$2:$O$68,2,FALSE) &amp; ",") &amp; IF(ISBLANK(AS305),"",VLOOKUP(AS305,ComboValue!$N$2:$O$68,2,FALSE) &amp; ",") &amp; IF(ISBLANK(AT305),"",VLOOKUP(AT305,ComboValue!$N$2:$O$68,2,FALSE) &amp; ",")</f>
        <v/>
      </c>
      <c r="AZ305" s="162" t="str">
        <f t="shared" si="172"/>
        <v/>
      </c>
      <c r="BA305" s="120"/>
      <c r="BB305" s="135" t="str">
        <f t="shared" si="173"/>
        <v/>
      </c>
      <c r="BC305" s="136" t="str">
        <f t="shared" si="174"/>
        <v/>
      </c>
      <c r="BD305" s="136" t="str">
        <f t="shared" si="175"/>
        <v/>
      </c>
      <c r="BE305" s="136" t="str">
        <f t="shared" si="176"/>
        <v/>
      </c>
      <c r="BF305" s="136" t="str">
        <f t="shared" si="177"/>
        <v/>
      </c>
      <c r="BG305" s="136" t="str">
        <f t="shared" si="178"/>
        <v/>
      </c>
      <c r="BH305" s="136" t="str">
        <f t="shared" si="179"/>
        <v/>
      </c>
      <c r="BI305" s="136" t="str">
        <f t="shared" si="180"/>
        <v/>
      </c>
      <c r="BJ305" s="136" t="str">
        <f t="shared" si="181"/>
        <v/>
      </c>
      <c r="BK305" s="136" t="str">
        <f t="shared" si="182"/>
        <v/>
      </c>
      <c r="BL305" s="136" t="str">
        <f t="shared" si="183"/>
        <v/>
      </c>
      <c r="BM305" s="136" t="str">
        <f t="shared" si="184"/>
        <v/>
      </c>
      <c r="BN305" s="136" t="str">
        <f t="shared" si="185"/>
        <v/>
      </c>
      <c r="BO305" s="136" t="str">
        <f t="shared" si="186"/>
        <v/>
      </c>
      <c r="BP305" s="136" t="str">
        <f t="shared" si="187"/>
        <v/>
      </c>
      <c r="BQ305" s="136" t="str">
        <f t="shared" si="188"/>
        <v/>
      </c>
      <c r="BR305" s="136" t="str">
        <f t="shared" si="189"/>
        <v/>
      </c>
      <c r="BS305" s="136" t="str">
        <f t="shared" si="190"/>
        <v/>
      </c>
      <c r="BT305" s="136" t="str">
        <f t="shared" si="191"/>
        <v/>
      </c>
      <c r="BU305" s="136" t="str">
        <f t="shared" si="192"/>
        <v/>
      </c>
      <c r="BV305" s="136" t="str">
        <f t="shared" si="193"/>
        <v/>
      </c>
      <c r="BW305" s="136" t="str">
        <f t="shared" si="194"/>
        <v/>
      </c>
      <c r="BX305" s="136" t="str">
        <f t="shared" si="195"/>
        <v/>
      </c>
      <c r="BY305" s="136" t="str">
        <f t="shared" si="196"/>
        <v/>
      </c>
      <c r="BZ305" s="136" t="str">
        <f t="shared" si="197"/>
        <v/>
      </c>
      <c r="CA305" s="137" t="str">
        <f t="shared" si="198"/>
        <v/>
      </c>
      <c r="CB305" s="135" t="str">
        <f t="shared" si="199"/>
        <v/>
      </c>
      <c r="CC305" s="136" t="str">
        <f t="shared" si="200"/>
        <v/>
      </c>
      <c r="CD305" s="136" t="str">
        <f t="shared" si="201"/>
        <v/>
      </c>
      <c r="CE305" s="136" t="str">
        <f t="shared" si="202"/>
        <v/>
      </c>
      <c r="CF305" s="136" t="str">
        <f t="shared" si="203"/>
        <v/>
      </c>
      <c r="CG305" s="136" t="str">
        <f t="shared" si="204"/>
        <v/>
      </c>
      <c r="CH305" s="136" t="str">
        <f t="shared" si="205"/>
        <v/>
      </c>
      <c r="CI305" s="136" t="str">
        <f t="shared" si="206"/>
        <v/>
      </c>
      <c r="CJ305" s="136" t="str">
        <f t="shared" si="207"/>
        <v/>
      </c>
      <c r="CK305" s="137" t="str">
        <f t="shared" si="208"/>
        <v/>
      </c>
      <c r="CL305" s="135" t="str">
        <f t="shared" si="209"/>
        <v/>
      </c>
      <c r="CM305" s="136" t="str">
        <f t="shared" si="210"/>
        <v/>
      </c>
      <c r="CN305" s="136" t="str">
        <f t="shared" si="211"/>
        <v/>
      </c>
      <c r="CO305" s="137" t="str">
        <f t="shared" si="212"/>
        <v/>
      </c>
      <c r="CP305" s="120"/>
      <c r="CQ305" s="120"/>
      <c r="CR305" s="120"/>
      <c r="CS305" s="120"/>
      <c r="CT305" s="120"/>
      <c r="CU305" s="120"/>
      <c r="CV305" s="120"/>
      <c r="CW305" s="120"/>
      <c r="CX305" s="120"/>
      <c r="CY305" s="120"/>
      <c r="CZ305" s="120"/>
      <c r="DA305" s="120"/>
      <c r="DB305" s="120"/>
    </row>
    <row r="306" spans="1:106" ht="17.399999999999999" thickTop="1" thickBot="1" x14ac:dyDescent="0.45">
      <c r="A306" s="7">
        <v>301</v>
      </c>
      <c r="B306" s="10"/>
      <c r="C306" s="11"/>
      <c r="D306" s="11"/>
      <c r="E306" s="11"/>
      <c r="F306" s="11"/>
      <c r="G306" s="11"/>
      <c r="H306" s="11"/>
      <c r="I306" s="11"/>
      <c r="J306" s="11"/>
      <c r="K306" s="11"/>
      <c r="L306" s="10"/>
      <c r="M306" s="10"/>
      <c r="N306" s="10"/>
      <c r="O306" s="209" t="str">
        <f xml:space="preserve"> IF(ISBLANK(L306),"",VLOOKUP(L306,ComboValue!$E$3:$I$15,5,FALSE))</f>
        <v/>
      </c>
      <c r="P306" s="10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35" t="str">
        <f xml:space="preserve"> IF(ISBLANK(C306),"",VLOOKUP(C306,ComboValue!$B$2:$C$11,2,FALSE) &amp; ",") &amp; IF(ISBLANK(D306),"",VLOOKUP(D306,ComboValue!$B$2:$C$11,2,FALSE) &amp; ",") &amp; IF(ISBLANK(E306),"",VLOOKUP(E306,ComboValue!$B$2:$C$11,2,FALSE) &amp; ",") &amp; IF(ISBLANK(F306),"",VLOOKUP(F306,ComboValue!$B$2:$C$11,2,FALSE) &amp; ",") &amp; IF(ISBLANK(G306),"",VLOOKUP(G306,ComboValue!$B$2:$C$11,2,FALSE) &amp; ",") &amp; IF(ISBLANK(H306),"",VLOOKUP(H306,ComboValue!$B$2:$C$11,2,FALSE) &amp; ",") &amp; IF(ISBLANK(I306),"",VLOOKUP(I306,ComboValue!$B$2:$C$11,2,FALSE) &amp; ",") &amp; IF(ISBLANK(J306),"",VLOOKUP(J306,ComboValue!$B$2:$C$11,2,FALSE) &amp; ",") &amp; IF(ISBLANK(K306),"",VLOOKUP(K306,ComboValue!$B$2:$C$11,2,FALSE) &amp; ",")</f>
        <v/>
      </c>
      <c r="AV306" s="136" t="str">
        <f t="shared" si="171"/>
        <v>Tous_Nl</v>
      </c>
      <c r="AW306" s="136" t="str">
        <f>IF(ISBLANK(L306),"",VLOOKUP(L306,ComboValue!$E$2:$G$15,3,FALSE))</f>
        <v/>
      </c>
      <c r="AX306" s="136" t="str">
        <f>IF(ISBLANK(M306),"",VLOOKUP(M306,ComboValue!$K$2:$L$5,2,FALSE))</f>
        <v/>
      </c>
      <c r="AY306" s="161" t="str">
        <f>IF(ISBLANK(Q306),"",VLOOKUP(Q306,ComboValue!$N$2:$O$68,2,FALSE) &amp; ",") &amp; IF(ISBLANK(R306),"",VLOOKUP(R306,ComboValue!$N$2:$O$68,2,FALSE) &amp; ",") &amp; IF(ISBLANK(S306),"",VLOOKUP(S306,ComboValue!$N$2:$O$68,2,FALSE) &amp; ",") &amp; IF(ISBLANK(T306),"",VLOOKUP(T306,ComboValue!$N$2:$O$68,2,FALSE) &amp; ",") &amp; IF(ISBLANK(U306),"",VLOOKUP(U306,ComboValue!$N$2:$O$68,2,FALSE) &amp; ",") &amp; IF(ISBLANK(V306),"",VLOOKUP(V306,ComboValue!$N$2:$O$68,2,FALSE) &amp; ",") &amp; IF(ISBLANK(W306),"",VLOOKUP(W306,ComboValue!$N$2:$O$68,2,FALSE) &amp; ",") &amp; IF(ISBLANK(X306),"",VLOOKUP(X306,ComboValue!$N$2:$O$68,2,FALSE) &amp; ",") &amp; IF(ISBLANK(Y306),"",VLOOKUP(Y306,ComboValue!$N$2:$O$68,2,FALSE) &amp; ",") &amp; IF(ISBLANK(Z306),"",VLOOKUP(Z306,ComboValue!$N$2:$O$68,2,FALSE) &amp; ",") &amp; IF(ISBLANK(AA306),"",VLOOKUP(AA306,ComboValue!$N$2:$O$68,2,FALSE) &amp; ",") &amp; IF(ISBLANK(AB306),"",VLOOKUP(AB306,ComboValue!$N$2:$O$68,2,FALSE) &amp; ",") &amp; IF(ISBLANK(AC306),"",VLOOKUP(AC306,ComboValue!$N$2:$O$68,2,FALSE) &amp; ",") &amp; IF(ISBLANK(AD306),"",VLOOKUP(AD306,ComboValue!$N$2:$O$68,2,FALSE) &amp; ",") &amp; IF(ISBLANK(AE306),"",VLOOKUP(AE306,ComboValue!$N$2:$O$68,2,FALSE) &amp; ",") &amp; IF(ISBLANK(AF306),"",VLOOKUP(AF306,ComboValue!$N$2:$O$68,2,FALSE) &amp; ",") &amp; IF(ISBLANK(AG306),"",VLOOKUP(AG306,ComboValue!$N$2:$O$68,2,FALSE) &amp; ",") &amp; IF(ISBLANK(AH306),"",VLOOKUP(AH306,ComboValue!$N$2:$O$68,2,FALSE) &amp; ",") &amp; IF(ISBLANK(AI306),"",VLOOKUP(AI306,ComboValue!$N$2:$O$68,2,FALSE) &amp; ",") &amp; IF(ISBLANK(AJ306),"",VLOOKUP(AJ306,ComboValue!$N$2:$O$68,2,FALSE) &amp; ",") &amp; IF(ISBLANK(AK306),"",VLOOKUP(AK306,ComboValue!$N$2:$O$68,2,FALSE) &amp; ",") &amp; IF(ISBLANK(AL306),"",VLOOKUP(AL306,ComboValue!$N$2:$O$68,2,FALSE) &amp; ",") &amp; IF(ISBLANK(AM306),"",VLOOKUP(AM306,ComboValue!$N$2:$O$68,2,FALSE) &amp; ",") &amp; IF(ISBLANK(AN306),"",VLOOKUP(AN306,ComboValue!$N$2:$O$68,2,FALSE) &amp; ",") &amp; IF(ISBLANK(AO306),"",VLOOKUP(AO306,ComboValue!$N$2:$O$68,2,FALSE) &amp; ",") &amp; IF(ISBLANK(AP306),"",VLOOKUP(AP306,ComboValue!$N$2:$O$68,2,FALSE) &amp; ",") &amp; IF(ISBLANK(AQ306),"",VLOOKUP(AQ306,ComboValue!$N$2:$O$68,2,FALSE) &amp; ",") &amp; IF(ISBLANK(AR306),"",VLOOKUP(AR306,ComboValue!$N$2:$O$68,2,FALSE) &amp; ",") &amp; IF(ISBLANK(AS306),"",VLOOKUP(AS306,ComboValue!$N$2:$O$68,2,FALSE) &amp; ",") &amp; IF(ISBLANK(AT306),"",VLOOKUP(AT306,ComboValue!$N$2:$O$68,2,FALSE) &amp; ",")</f>
        <v/>
      </c>
      <c r="AZ306" s="162" t="str">
        <f t="shared" si="172"/>
        <v/>
      </c>
      <c r="BA306" s="120"/>
      <c r="BB306" s="135" t="str">
        <f t="shared" si="173"/>
        <v/>
      </c>
      <c r="BC306" s="136" t="str">
        <f t="shared" si="174"/>
        <v/>
      </c>
      <c r="BD306" s="136" t="str">
        <f t="shared" si="175"/>
        <v/>
      </c>
      <c r="BE306" s="136" t="str">
        <f t="shared" si="176"/>
        <v/>
      </c>
      <c r="BF306" s="136" t="str">
        <f t="shared" si="177"/>
        <v/>
      </c>
      <c r="BG306" s="136" t="str">
        <f t="shared" si="178"/>
        <v/>
      </c>
      <c r="BH306" s="136" t="str">
        <f t="shared" si="179"/>
        <v/>
      </c>
      <c r="BI306" s="136" t="str">
        <f t="shared" si="180"/>
        <v/>
      </c>
      <c r="BJ306" s="136" t="str">
        <f t="shared" si="181"/>
        <v/>
      </c>
      <c r="BK306" s="136" t="str">
        <f t="shared" si="182"/>
        <v/>
      </c>
      <c r="BL306" s="136" t="str">
        <f t="shared" si="183"/>
        <v/>
      </c>
      <c r="BM306" s="136" t="str">
        <f t="shared" si="184"/>
        <v/>
      </c>
      <c r="BN306" s="136" t="str">
        <f t="shared" si="185"/>
        <v/>
      </c>
      <c r="BO306" s="136" t="str">
        <f t="shared" si="186"/>
        <v/>
      </c>
      <c r="BP306" s="136" t="str">
        <f t="shared" si="187"/>
        <v/>
      </c>
      <c r="BQ306" s="136" t="str">
        <f t="shared" si="188"/>
        <v/>
      </c>
      <c r="BR306" s="136" t="str">
        <f t="shared" si="189"/>
        <v/>
      </c>
      <c r="BS306" s="136" t="str">
        <f t="shared" si="190"/>
        <v/>
      </c>
      <c r="BT306" s="136" t="str">
        <f t="shared" si="191"/>
        <v/>
      </c>
      <c r="BU306" s="136" t="str">
        <f t="shared" si="192"/>
        <v/>
      </c>
      <c r="BV306" s="136" t="str">
        <f t="shared" si="193"/>
        <v/>
      </c>
      <c r="BW306" s="136" t="str">
        <f t="shared" si="194"/>
        <v/>
      </c>
      <c r="BX306" s="136" t="str">
        <f t="shared" si="195"/>
        <v/>
      </c>
      <c r="BY306" s="136" t="str">
        <f t="shared" si="196"/>
        <v/>
      </c>
      <c r="BZ306" s="136" t="str">
        <f t="shared" si="197"/>
        <v/>
      </c>
      <c r="CA306" s="137" t="str">
        <f t="shared" si="198"/>
        <v/>
      </c>
      <c r="CB306" s="135" t="str">
        <f t="shared" si="199"/>
        <v/>
      </c>
      <c r="CC306" s="136" t="str">
        <f t="shared" si="200"/>
        <v/>
      </c>
      <c r="CD306" s="136" t="str">
        <f t="shared" si="201"/>
        <v/>
      </c>
      <c r="CE306" s="136" t="str">
        <f t="shared" si="202"/>
        <v/>
      </c>
      <c r="CF306" s="136" t="str">
        <f t="shared" si="203"/>
        <v/>
      </c>
      <c r="CG306" s="136" t="str">
        <f t="shared" si="204"/>
        <v/>
      </c>
      <c r="CH306" s="136" t="str">
        <f t="shared" si="205"/>
        <v/>
      </c>
      <c r="CI306" s="136" t="str">
        <f t="shared" si="206"/>
        <v/>
      </c>
      <c r="CJ306" s="136" t="str">
        <f t="shared" si="207"/>
        <v/>
      </c>
      <c r="CK306" s="137" t="str">
        <f t="shared" si="208"/>
        <v/>
      </c>
      <c r="CL306" s="135" t="str">
        <f t="shared" si="209"/>
        <v/>
      </c>
      <c r="CM306" s="136" t="str">
        <f t="shared" si="210"/>
        <v/>
      </c>
      <c r="CN306" s="136" t="str">
        <f t="shared" si="211"/>
        <v/>
      </c>
      <c r="CO306" s="137" t="str">
        <f t="shared" si="212"/>
        <v/>
      </c>
      <c r="CP306" s="120"/>
      <c r="CQ306" s="120"/>
      <c r="CR306" s="120"/>
      <c r="CS306" s="120"/>
      <c r="CT306" s="120"/>
      <c r="CU306" s="120"/>
      <c r="CV306" s="120"/>
      <c r="CW306" s="120"/>
      <c r="CX306" s="120"/>
      <c r="CY306" s="120"/>
      <c r="CZ306" s="120"/>
      <c r="DA306" s="120"/>
      <c r="DB306" s="120"/>
    </row>
    <row r="307" spans="1:106" ht="17.399999999999999" thickTop="1" thickBot="1" x14ac:dyDescent="0.45">
      <c r="A307" s="7">
        <v>302</v>
      </c>
      <c r="B307" s="10"/>
      <c r="C307" s="11"/>
      <c r="D307" s="11"/>
      <c r="E307" s="11"/>
      <c r="F307" s="11"/>
      <c r="G307" s="11"/>
      <c r="H307" s="11"/>
      <c r="I307" s="11"/>
      <c r="J307" s="11"/>
      <c r="K307" s="11"/>
      <c r="L307" s="10"/>
      <c r="M307" s="10"/>
      <c r="N307" s="10"/>
      <c r="O307" s="209" t="str">
        <f xml:space="preserve"> IF(ISBLANK(L307),"",VLOOKUP(L307,ComboValue!$E$3:$I$15,5,FALSE))</f>
        <v/>
      </c>
      <c r="P307" s="10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35" t="str">
        <f xml:space="preserve"> IF(ISBLANK(C307),"",VLOOKUP(C307,ComboValue!$B$2:$C$11,2,FALSE) &amp; ",") &amp; IF(ISBLANK(D307),"",VLOOKUP(D307,ComboValue!$B$2:$C$11,2,FALSE) &amp; ",") &amp; IF(ISBLANK(E307),"",VLOOKUP(E307,ComboValue!$B$2:$C$11,2,FALSE) &amp; ",") &amp; IF(ISBLANK(F307),"",VLOOKUP(F307,ComboValue!$B$2:$C$11,2,FALSE) &amp; ",") &amp; IF(ISBLANK(G307),"",VLOOKUP(G307,ComboValue!$B$2:$C$11,2,FALSE) &amp; ",") &amp; IF(ISBLANK(H307),"",VLOOKUP(H307,ComboValue!$B$2:$C$11,2,FALSE) &amp; ",") &amp; IF(ISBLANK(I307),"",VLOOKUP(I307,ComboValue!$B$2:$C$11,2,FALSE) &amp; ",") &amp; IF(ISBLANK(J307),"",VLOOKUP(J307,ComboValue!$B$2:$C$11,2,FALSE) &amp; ",") &amp; IF(ISBLANK(K307),"",VLOOKUP(K307,ComboValue!$B$2:$C$11,2,FALSE) &amp; ",")</f>
        <v/>
      </c>
      <c r="AV307" s="136" t="str">
        <f t="shared" si="171"/>
        <v>Tous_Nl</v>
      </c>
      <c r="AW307" s="136" t="str">
        <f>IF(ISBLANK(L307),"",VLOOKUP(L307,ComboValue!$E$2:$G$15,3,FALSE))</f>
        <v/>
      </c>
      <c r="AX307" s="136" t="str">
        <f>IF(ISBLANK(M307),"",VLOOKUP(M307,ComboValue!$K$2:$L$5,2,FALSE))</f>
        <v/>
      </c>
      <c r="AY307" s="161" t="str">
        <f>IF(ISBLANK(Q307),"",VLOOKUP(Q307,ComboValue!$N$2:$O$68,2,FALSE) &amp; ",") &amp; IF(ISBLANK(R307),"",VLOOKUP(R307,ComboValue!$N$2:$O$68,2,FALSE) &amp; ",") &amp; IF(ISBLANK(S307),"",VLOOKUP(S307,ComboValue!$N$2:$O$68,2,FALSE) &amp; ",") &amp; IF(ISBLANK(T307),"",VLOOKUP(T307,ComboValue!$N$2:$O$68,2,FALSE) &amp; ",") &amp; IF(ISBLANK(U307),"",VLOOKUP(U307,ComboValue!$N$2:$O$68,2,FALSE) &amp; ",") &amp; IF(ISBLANK(V307),"",VLOOKUP(V307,ComboValue!$N$2:$O$68,2,FALSE) &amp; ",") &amp; IF(ISBLANK(W307),"",VLOOKUP(W307,ComboValue!$N$2:$O$68,2,FALSE) &amp; ",") &amp; IF(ISBLANK(X307),"",VLOOKUP(X307,ComboValue!$N$2:$O$68,2,FALSE) &amp; ",") &amp; IF(ISBLANK(Y307),"",VLOOKUP(Y307,ComboValue!$N$2:$O$68,2,FALSE) &amp; ",") &amp; IF(ISBLANK(Z307),"",VLOOKUP(Z307,ComboValue!$N$2:$O$68,2,FALSE) &amp; ",") &amp; IF(ISBLANK(AA307),"",VLOOKUP(AA307,ComboValue!$N$2:$O$68,2,FALSE) &amp; ",") &amp; IF(ISBLANK(AB307),"",VLOOKUP(AB307,ComboValue!$N$2:$O$68,2,FALSE) &amp; ",") &amp; IF(ISBLANK(AC307),"",VLOOKUP(AC307,ComboValue!$N$2:$O$68,2,FALSE) &amp; ",") &amp; IF(ISBLANK(AD307),"",VLOOKUP(AD307,ComboValue!$N$2:$O$68,2,FALSE) &amp; ",") &amp; IF(ISBLANK(AE307),"",VLOOKUP(AE307,ComboValue!$N$2:$O$68,2,FALSE) &amp; ",") &amp; IF(ISBLANK(AF307),"",VLOOKUP(AF307,ComboValue!$N$2:$O$68,2,FALSE) &amp; ",") &amp; IF(ISBLANK(AG307),"",VLOOKUP(AG307,ComboValue!$N$2:$O$68,2,FALSE) &amp; ",") &amp; IF(ISBLANK(AH307),"",VLOOKUP(AH307,ComboValue!$N$2:$O$68,2,FALSE) &amp; ",") &amp; IF(ISBLANK(AI307),"",VLOOKUP(AI307,ComboValue!$N$2:$O$68,2,FALSE) &amp; ",") &amp; IF(ISBLANK(AJ307),"",VLOOKUP(AJ307,ComboValue!$N$2:$O$68,2,FALSE) &amp; ",") &amp; IF(ISBLANK(AK307),"",VLOOKUP(AK307,ComboValue!$N$2:$O$68,2,FALSE) &amp; ",") &amp; IF(ISBLANK(AL307),"",VLOOKUP(AL307,ComboValue!$N$2:$O$68,2,FALSE) &amp; ",") &amp; IF(ISBLANK(AM307),"",VLOOKUP(AM307,ComboValue!$N$2:$O$68,2,FALSE) &amp; ",") &amp; IF(ISBLANK(AN307),"",VLOOKUP(AN307,ComboValue!$N$2:$O$68,2,FALSE) &amp; ",") &amp; IF(ISBLANK(AO307),"",VLOOKUP(AO307,ComboValue!$N$2:$O$68,2,FALSE) &amp; ",") &amp; IF(ISBLANK(AP307),"",VLOOKUP(AP307,ComboValue!$N$2:$O$68,2,FALSE) &amp; ",") &amp; IF(ISBLANK(AQ307),"",VLOOKUP(AQ307,ComboValue!$N$2:$O$68,2,FALSE) &amp; ",") &amp; IF(ISBLANK(AR307),"",VLOOKUP(AR307,ComboValue!$N$2:$O$68,2,FALSE) &amp; ",") &amp; IF(ISBLANK(AS307),"",VLOOKUP(AS307,ComboValue!$N$2:$O$68,2,FALSE) &amp; ",") &amp; IF(ISBLANK(AT307),"",VLOOKUP(AT307,ComboValue!$N$2:$O$68,2,FALSE) &amp; ",")</f>
        <v/>
      </c>
      <c r="AZ307" s="162" t="str">
        <f t="shared" si="172"/>
        <v/>
      </c>
      <c r="BA307" s="120"/>
      <c r="BB307" s="135" t="str">
        <f t="shared" si="173"/>
        <v/>
      </c>
      <c r="BC307" s="136" t="str">
        <f t="shared" si="174"/>
        <v/>
      </c>
      <c r="BD307" s="136" t="str">
        <f t="shared" si="175"/>
        <v/>
      </c>
      <c r="BE307" s="136" t="str">
        <f t="shared" si="176"/>
        <v/>
      </c>
      <c r="BF307" s="136" t="str">
        <f t="shared" si="177"/>
        <v/>
      </c>
      <c r="BG307" s="136" t="str">
        <f t="shared" si="178"/>
        <v/>
      </c>
      <c r="BH307" s="136" t="str">
        <f t="shared" si="179"/>
        <v/>
      </c>
      <c r="BI307" s="136" t="str">
        <f t="shared" si="180"/>
        <v/>
      </c>
      <c r="BJ307" s="136" t="str">
        <f t="shared" si="181"/>
        <v/>
      </c>
      <c r="BK307" s="136" t="str">
        <f t="shared" si="182"/>
        <v/>
      </c>
      <c r="BL307" s="136" t="str">
        <f t="shared" si="183"/>
        <v/>
      </c>
      <c r="BM307" s="136" t="str">
        <f t="shared" si="184"/>
        <v/>
      </c>
      <c r="BN307" s="136" t="str">
        <f t="shared" si="185"/>
        <v/>
      </c>
      <c r="BO307" s="136" t="str">
        <f t="shared" si="186"/>
        <v/>
      </c>
      <c r="BP307" s="136" t="str">
        <f t="shared" si="187"/>
        <v/>
      </c>
      <c r="BQ307" s="136" t="str">
        <f t="shared" si="188"/>
        <v/>
      </c>
      <c r="BR307" s="136" t="str">
        <f t="shared" si="189"/>
        <v/>
      </c>
      <c r="BS307" s="136" t="str">
        <f t="shared" si="190"/>
        <v/>
      </c>
      <c r="BT307" s="136" t="str">
        <f t="shared" si="191"/>
        <v/>
      </c>
      <c r="BU307" s="136" t="str">
        <f t="shared" si="192"/>
        <v/>
      </c>
      <c r="BV307" s="136" t="str">
        <f t="shared" si="193"/>
        <v/>
      </c>
      <c r="BW307" s="136" t="str">
        <f t="shared" si="194"/>
        <v/>
      </c>
      <c r="BX307" s="136" t="str">
        <f t="shared" si="195"/>
        <v/>
      </c>
      <c r="BY307" s="136" t="str">
        <f t="shared" si="196"/>
        <v/>
      </c>
      <c r="BZ307" s="136" t="str">
        <f t="shared" si="197"/>
        <v/>
      </c>
      <c r="CA307" s="137" t="str">
        <f t="shared" si="198"/>
        <v/>
      </c>
      <c r="CB307" s="135" t="str">
        <f t="shared" si="199"/>
        <v/>
      </c>
      <c r="CC307" s="136" t="str">
        <f t="shared" si="200"/>
        <v/>
      </c>
      <c r="CD307" s="136" t="str">
        <f t="shared" si="201"/>
        <v/>
      </c>
      <c r="CE307" s="136" t="str">
        <f t="shared" si="202"/>
        <v/>
      </c>
      <c r="CF307" s="136" t="str">
        <f t="shared" si="203"/>
        <v/>
      </c>
      <c r="CG307" s="136" t="str">
        <f t="shared" si="204"/>
        <v/>
      </c>
      <c r="CH307" s="136" t="str">
        <f t="shared" si="205"/>
        <v/>
      </c>
      <c r="CI307" s="136" t="str">
        <f t="shared" si="206"/>
        <v/>
      </c>
      <c r="CJ307" s="136" t="str">
        <f t="shared" si="207"/>
        <v/>
      </c>
      <c r="CK307" s="137" t="str">
        <f t="shared" si="208"/>
        <v/>
      </c>
      <c r="CL307" s="135" t="str">
        <f t="shared" si="209"/>
        <v/>
      </c>
      <c r="CM307" s="136" t="str">
        <f t="shared" si="210"/>
        <v/>
      </c>
      <c r="CN307" s="136" t="str">
        <f t="shared" si="211"/>
        <v/>
      </c>
      <c r="CO307" s="137" t="str">
        <f t="shared" si="212"/>
        <v/>
      </c>
      <c r="CP307" s="120"/>
      <c r="CQ307" s="120"/>
      <c r="CR307" s="120"/>
      <c r="CS307" s="120"/>
      <c r="CT307" s="120"/>
      <c r="CU307" s="120"/>
      <c r="CV307" s="120"/>
      <c r="CW307" s="120"/>
      <c r="CX307" s="120"/>
      <c r="CY307" s="120"/>
      <c r="CZ307" s="120"/>
      <c r="DA307" s="120"/>
      <c r="DB307" s="120"/>
    </row>
    <row r="308" spans="1:106" ht="17.399999999999999" thickTop="1" thickBot="1" x14ac:dyDescent="0.45">
      <c r="A308" s="7">
        <v>303</v>
      </c>
      <c r="B308" s="10"/>
      <c r="C308" s="11"/>
      <c r="D308" s="11"/>
      <c r="E308" s="11"/>
      <c r="F308" s="11"/>
      <c r="G308" s="11"/>
      <c r="H308" s="11"/>
      <c r="I308" s="11"/>
      <c r="J308" s="11"/>
      <c r="K308" s="11"/>
      <c r="L308" s="10"/>
      <c r="M308" s="10"/>
      <c r="N308" s="10"/>
      <c r="O308" s="209" t="str">
        <f xml:space="preserve"> IF(ISBLANK(L308),"",VLOOKUP(L308,ComboValue!$E$3:$I$15,5,FALSE))</f>
        <v/>
      </c>
      <c r="P308" s="10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35" t="str">
        <f xml:space="preserve"> IF(ISBLANK(C308),"",VLOOKUP(C308,ComboValue!$B$2:$C$11,2,FALSE) &amp; ",") &amp; IF(ISBLANK(D308),"",VLOOKUP(D308,ComboValue!$B$2:$C$11,2,FALSE) &amp; ",") &amp; IF(ISBLANK(E308),"",VLOOKUP(E308,ComboValue!$B$2:$C$11,2,FALSE) &amp; ",") &amp; IF(ISBLANK(F308),"",VLOOKUP(F308,ComboValue!$B$2:$C$11,2,FALSE) &amp; ",") &amp; IF(ISBLANK(G308),"",VLOOKUP(G308,ComboValue!$B$2:$C$11,2,FALSE) &amp; ",") &amp; IF(ISBLANK(H308),"",VLOOKUP(H308,ComboValue!$B$2:$C$11,2,FALSE) &amp; ",") &amp; IF(ISBLANK(I308),"",VLOOKUP(I308,ComboValue!$B$2:$C$11,2,FALSE) &amp; ",") &amp; IF(ISBLANK(J308),"",VLOOKUP(J308,ComboValue!$B$2:$C$11,2,FALSE) &amp; ",") &amp; IF(ISBLANK(K308),"",VLOOKUP(K308,ComboValue!$B$2:$C$11,2,FALSE) &amp; ",")</f>
        <v/>
      </c>
      <c r="AV308" s="136" t="str">
        <f t="shared" si="171"/>
        <v>Tous_Nl</v>
      </c>
      <c r="AW308" s="136" t="str">
        <f>IF(ISBLANK(L308),"",VLOOKUP(L308,ComboValue!$E$2:$G$15,3,FALSE))</f>
        <v/>
      </c>
      <c r="AX308" s="136" t="str">
        <f>IF(ISBLANK(M308),"",VLOOKUP(M308,ComboValue!$K$2:$L$5,2,FALSE))</f>
        <v/>
      </c>
      <c r="AY308" s="161" t="str">
        <f>IF(ISBLANK(Q308),"",VLOOKUP(Q308,ComboValue!$N$2:$O$68,2,FALSE) &amp; ",") &amp; IF(ISBLANK(R308),"",VLOOKUP(R308,ComboValue!$N$2:$O$68,2,FALSE) &amp; ",") &amp; IF(ISBLANK(S308),"",VLOOKUP(S308,ComboValue!$N$2:$O$68,2,FALSE) &amp; ",") &amp; IF(ISBLANK(T308),"",VLOOKUP(T308,ComboValue!$N$2:$O$68,2,FALSE) &amp; ",") &amp; IF(ISBLANK(U308),"",VLOOKUP(U308,ComboValue!$N$2:$O$68,2,FALSE) &amp; ",") &amp; IF(ISBLANK(V308),"",VLOOKUP(V308,ComboValue!$N$2:$O$68,2,FALSE) &amp; ",") &amp; IF(ISBLANK(W308),"",VLOOKUP(W308,ComboValue!$N$2:$O$68,2,FALSE) &amp; ",") &amp; IF(ISBLANK(X308),"",VLOOKUP(X308,ComboValue!$N$2:$O$68,2,FALSE) &amp; ",") &amp; IF(ISBLANK(Y308),"",VLOOKUP(Y308,ComboValue!$N$2:$O$68,2,FALSE) &amp; ",") &amp; IF(ISBLANK(Z308),"",VLOOKUP(Z308,ComboValue!$N$2:$O$68,2,FALSE) &amp; ",") &amp; IF(ISBLANK(AA308),"",VLOOKUP(AA308,ComboValue!$N$2:$O$68,2,FALSE) &amp; ",") &amp; IF(ISBLANK(AB308),"",VLOOKUP(AB308,ComboValue!$N$2:$O$68,2,FALSE) &amp; ",") &amp; IF(ISBLANK(AC308),"",VLOOKUP(AC308,ComboValue!$N$2:$O$68,2,FALSE) &amp; ",") &amp; IF(ISBLANK(AD308),"",VLOOKUP(AD308,ComboValue!$N$2:$O$68,2,FALSE) &amp; ",") &amp; IF(ISBLANK(AE308),"",VLOOKUP(AE308,ComboValue!$N$2:$O$68,2,FALSE) &amp; ",") &amp; IF(ISBLANK(AF308),"",VLOOKUP(AF308,ComboValue!$N$2:$O$68,2,FALSE) &amp; ",") &amp; IF(ISBLANK(AG308),"",VLOOKUP(AG308,ComboValue!$N$2:$O$68,2,FALSE) &amp; ",") &amp; IF(ISBLANK(AH308),"",VLOOKUP(AH308,ComboValue!$N$2:$O$68,2,FALSE) &amp; ",") &amp; IF(ISBLANK(AI308),"",VLOOKUP(AI308,ComboValue!$N$2:$O$68,2,FALSE) &amp; ",") &amp; IF(ISBLANK(AJ308),"",VLOOKUP(AJ308,ComboValue!$N$2:$O$68,2,FALSE) &amp; ",") &amp; IF(ISBLANK(AK308),"",VLOOKUP(AK308,ComboValue!$N$2:$O$68,2,FALSE) &amp; ",") &amp; IF(ISBLANK(AL308),"",VLOOKUP(AL308,ComboValue!$N$2:$O$68,2,FALSE) &amp; ",") &amp; IF(ISBLANK(AM308),"",VLOOKUP(AM308,ComboValue!$N$2:$O$68,2,FALSE) &amp; ",") &amp; IF(ISBLANK(AN308),"",VLOOKUP(AN308,ComboValue!$N$2:$O$68,2,FALSE) &amp; ",") &amp; IF(ISBLANK(AO308),"",VLOOKUP(AO308,ComboValue!$N$2:$O$68,2,FALSE) &amp; ",") &amp; IF(ISBLANK(AP308),"",VLOOKUP(AP308,ComboValue!$N$2:$O$68,2,FALSE) &amp; ",") &amp; IF(ISBLANK(AQ308),"",VLOOKUP(AQ308,ComboValue!$N$2:$O$68,2,FALSE) &amp; ",") &amp; IF(ISBLANK(AR308),"",VLOOKUP(AR308,ComboValue!$N$2:$O$68,2,FALSE) &amp; ",") &amp; IF(ISBLANK(AS308),"",VLOOKUP(AS308,ComboValue!$N$2:$O$68,2,FALSE) &amp; ",") &amp; IF(ISBLANK(AT308),"",VLOOKUP(AT308,ComboValue!$N$2:$O$68,2,FALSE) &amp; ",")</f>
        <v/>
      </c>
      <c r="AZ308" s="162" t="str">
        <f t="shared" si="172"/>
        <v/>
      </c>
      <c r="BA308" s="120"/>
      <c r="BB308" s="135" t="str">
        <f t="shared" si="173"/>
        <v/>
      </c>
      <c r="BC308" s="136" t="str">
        <f t="shared" si="174"/>
        <v/>
      </c>
      <c r="BD308" s="136" t="str">
        <f t="shared" si="175"/>
        <v/>
      </c>
      <c r="BE308" s="136" t="str">
        <f t="shared" si="176"/>
        <v/>
      </c>
      <c r="BF308" s="136" t="str">
        <f t="shared" si="177"/>
        <v/>
      </c>
      <c r="BG308" s="136" t="str">
        <f t="shared" si="178"/>
        <v/>
      </c>
      <c r="BH308" s="136" t="str">
        <f t="shared" si="179"/>
        <v/>
      </c>
      <c r="BI308" s="136" t="str">
        <f t="shared" si="180"/>
        <v/>
      </c>
      <c r="BJ308" s="136" t="str">
        <f t="shared" si="181"/>
        <v/>
      </c>
      <c r="BK308" s="136" t="str">
        <f t="shared" si="182"/>
        <v/>
      </c>
      <c r="BL308" s="136" t="str">
        <f t="shared" si="183"/>
        <v/>
      </c>
      <c r="BM308" s="136" t="str">
        <f t="shared" si="184"/>
        <v/>
      </c>
      <c r="BN308" s="136" t="str">
        <f t="shared" si="185"/>
        <v/>
      </c>
      <c r="BO308" s="136" t="str">
        <f t="shared" si="186"/>
        <v/>
      </c>
      <c r="BP308" s="136" t="str">
        <f t="shared" si="187"/>
        <v/>
      </c>
      <c r="BQ308" s="136" t="str">
        <f t="shared" si="188"/>
        <v/>
      </c>
      <c r="BR308" s="136" t="str">
        <f t="shared" si="189"/>
        <v/>
      </c>
      <c r="BS308" s="136" t="str">
        <f t="shared" si="190"/>
        <v/>
      </c>
      <c r="BT308" s="136" t="str">
        <f t="shared" si="191"/>
        <v/>
      </c>
      <c r="BU308" s="136" t="str">
        <f t="shared" si="192"/>
        <v/>
      </c>
      <c r="BV308" s="136" t="str">
        <f t="shared" si="193"/>
        <v/>
      </c>
      <c r="BW308" s="136" t="str">
        <f t="shared" si="194"/>
        <v/>
      </c>
      <c r="BX308" s="136" t="str">
        <f t="shared" si="195"/>
        <v/>
      </c>
      <c r="BY308" s="136" t="str">
        <f t="shared" si="196"/>
        <v/>
      </c>
      <c r="BZ308" s="136" t="str">
        <f t="shared" si="197"/>
        <v/>
      </c>
      <c r="CA308" s="137" t="str">
        <f t="shared" si="198"/>
        <v/>
      </c>
      <c r="CB308" s="135" t="str">
        <f t="shared" si="199"/>
        <v/>
      </c>
      <c r="CC308" s="136" t="str">
        <f t="shared" si="200"/>
        <v/>
      </c>
      <c r="CD308" s="136" t="str">
        <f t="shared" si="201"/>
        <v/>
      </c>
      <c r="CE308" s="136" t="str">
        <f t="shared" si="202"/>
        <v/>
      </c>
      <c r="CF308" s="136" t="str">
        <f t="shared" si="203"/>
        <v/>
      </c>
      <c r="CG308" s="136" t="str">
        <f t="shared" si="204"/>
        <v/>
      </c>
      <c r="CH308" s="136" t="str">
        <f t="shared" si="205"/>
        <v/>
      </c>
      <c r="CI308" s="136" t="str">
        <f t="shared" si="206"/>
        <v/>
      </c>
      <c r="CJ308" s="136" t="str">
        <f t="shared" si="207"/>
        <v/>
      </c>
      <c r="CK308" s="137" t="str">
        <f t="shared" si="208"/>
        <v/>
      </c>
      <c r="CL308" s="135" t="str">
        <f t="shared" si="209"/>
        <v/>
      </c>
      <c r="CM308" s="136" t="str">
        <f t="shared" si="210"/>
        <v/>
      </c>
      <c r="CN308" s="136" t="str">
        <f t="shared" si="211"/>
        <v/>
      </c>
      <c r="CO308" s="137" t="str">
        <f t="shared" si="212"/>
        <v/>
      </c>
      <c r="CP308" s="120"/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</row>
    <row r="309" spans="1:106" ht="17.399999999999999" thickTop="1" thickBot="1" x14ac:dyDescent="0.45">
      <c r="A309" s="7">
        <v>304</v>
      </c>
      <c r="B309" s="10"/>
      <c r="C309" s="11"/>
      <c r="D309" s="11"/>
      <c r="E309" s="11"/>
      <c r="F309" s="11"/>
      <c r="G309" s="11"/>
      <c r="H309" s="11"/>
      <c r="I309" s="11"/>
      <c r="J309" s="11"/>
      <c r="K309" s="11"/>
      <c r="L309" s="10"/>
      <c r="M309" s="10"/>
      <c r="N309" s="10"/>
      <c r="O309" s="209" t="str">
        <f xml:space="preserve"> IF(ISBLANK(L309),"",VLOOKUP(L309,ComboValue!$E$3:$I$15,5,FALSE))</f>
        <v/>
      </c>
      <c r="P309" s="10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35" t="str">
        <f xml:space="preserve"> IF(ISBLANK(C309),"",VLOOKUP(C309,ComboValue!$B$2:$C$11,2,FALSE) &amp; ",") &amp; IF(ISBLANK(D309),"",VLOOKUP(D309,ComboValue!$B$2:$C$11,2,FALSE) &amp; ",") &amp; IF(ISBLANK(E309),"",VLOOKUP(E309,ComboValue!$B$2:$C$11,2,FALSE) &amp; ",") &amp; IF(ISBLANK(F309),"",VLOOKUP(F309,ComboValue!$B$2:$C$11,2,FALSE) &amp; ",") &amp; IF(ISBLANK(G309),"",VLOOKUP(G309,ComboValue!$B$2:$C$11,2,FALSE) &amp; ",") &amp; IF(ISBLANK(H309),"",VLOOKUP(H309,ComboValue!$B$2:$C$11,2,FALSE) &amp; ",") &amp; IF(ISBLANK(I309),"",VLOOKUP(I309,ComboValue!$B$2:$C$11,2,FALSE) &amp; ",") &amp; IF(ISBLANK(J309),"",VLOOKUP(J309,ComboValue!$B$2:$C$11,2,FALSE) &amp; ",") &amp; IF(ISBLANK(K309),"",VLOOKUP(K309,ComboValue!$B$2:$C$11,2,FALSE) &amp; ",")</f>
        <v/>
      </c>
      <c r="AV309" s="136" t="str">
        <f t="shared" si="171"/>
        <v>Tous_Nl</v>
      </c>
      <c r="AW309" s="136" t="str">
        <f>IF(ISBLANK(L309),"",VLOOKUP(L309,ComboValue!$E$2:$G$15,3,FALSE))</f>
        <v/>
      </c>
      <c r="AX309" s="136" t="str">
        <f>IF(ISBLANK(M309),"",VLOOKUP(M309,ComboValue!$K$2:$L$5,2,FALSE))</f>
        <v/>
      </c>
      <c r="AY309" s="161" t="str">
        <f>IF(ISBLANK(Q309),"",VLOOKUP(Q309,ComboValue!$N$2:$O$68,2,FALSE) &amp; ",") &amp; IF(ISBLANK(R309),"",VLOOKUP(R309,ComboValue!$N$2:$O$68,2,FALSE) &amp; ",") &amp; IF(ISBLANK(S309),"",VLOOKUP(S309,ComboValue!$N$2:$O$68,2,FALSE) &amp; ",") &amp; IF(ISBLANK(T309),"",VLOOKUP(T309,ComboValue!$N$2:$O$68,2,FALSE) &amp; ",") &amp; IF(ISBLANK(U309),"",VLOOKUP(U309,ComboValue!$N$2:$O$68,2,FALSE) &amp; ",") &amp; IF(ISBLANK(V309),"",VLOOKUP(V309,ComboValue!$N$2:$O$68,2,FALSE) &amp; ",") &amp; IF(ISBLANK(W309),"",VLOOKUP(W309,ComboValue!$N$2:$O$68,2,FALSE) &amp; ",") &amp; IF(ISBLANK(X309),"",VLOOKUP(X309,ComboValue!$N$2:$O$68,2,FALSE) &amp; ",") &amp; IF(ISBLANK(Y309),"",VLOOKUP(Y309,ComboValue!$N$2:$O$68,2,FALSE) &amp; ",") &amp; IF(ISBLANK(Z309),"",VLOOKUP(Z309,ComboValue!$N$2:$O$68,2,FALSE) &amp; ",") &amp; IF(ISBLANK(AA309),"",VLOOKUP(AA309,ComboValue!$N$2:$O$68,2,FALSE) &amp; ",") &amp; IF(ISBLANK(AB309),"",VLOOKUP(AB309,ComboValue!$N$2:$O$68,2,FALSE) &amp; ",") &amp; IF(ISBLANK(AC309),"",VLOOKUP(AC309,ComboValue!$N$2:$O$68,2,FALSE) &amp; ",") &amp; IF(ISBLANK(AD309),"",VLOOKUP(AD309,ComboValue!$N$2:$O$68,2,FALSE) &amp; ",") &amp; IF(ISBLANK(AE309),"",VLOOKUP(AE309,ComboValue!$N$2:$O$68,2,FALSE) &amp; ",") &amp; IF(ISBLANK(AF309),"",VLOOKUP(AF309,ComboValue!$N$2:$O$68,2,FALSE) &amp; ",") &amp; IF(ISBLANK(AG309),"",VLOOKUP(AG309,ComboValue!$N$2:$O$68,2,FALSE) &amp; ",") &amp; IF(ISBLANK(AH309),"",VLOOKUP(AH309,ComboValue!$N$2:$O$68,2,FALSE) &amp; ",") &amp; IF(ISBLANK(AI309),"",VLOOKUP(AI309,ComboValue!$N$2:$O$68,2,FALSE) &amp; ",") &amp; IF(ISBLANK(AJ309),"",VLOOKUP(AJ309,ComboValue!$N$2:$O$68,2,FALSE) &amp; ",") &amp; IF(ISBLANK(AK309),"",VLOOKUP(AK309,ComboValue!$N$2:$O$68,2,FALSE) &amp; ",") &amp; IF(ISBLANK(AL309),"",VLOOKUP(AL309,ComboValue!$N$2:$O$68,2,FALSE) &amp; ",") &amp; IF(ISBLANK(AM309),"",VLOOKUP(AM309,ComboValue!$N$2:$O$68,2,FALSE) &amp; ",") &amp; IF(ISBLANK(AN309),"",VLOOKUP(AN309,ComboValue!$N$2:$O$68,2,FALSE) &amp; ",") &amp; IF(ISBLANK(AO309),"",VLOOKUP(AO309,ComboValue!$N$2:$O$68,2,FALSE) &amp; ",") &amp; IF(ISBLANK(AP309),"",VLOOKUP(AP309,ComboValue!$N$2:$O$68,2,FALSE) &amp; ",") &amp; IF(ISBLANK(AQ309),"",VLOOKUP(AQ309,ComboValue!$N$2:$O$68,2,FALSE) &amp; ",") &amp; IF(ISBLANK(AR309),"",VLOOKUP(AR309,ComboValue!$N$2:$O$68,2,FALSE) &amp; ",") &amp; IF(ISBLANK(AS309),"",VLOOKUP(AS309,ComboValue!$N$2:$O$68,2,FALSE) &amp; ",") &amp; IF(ISBLANK(AT309),"",VLOOKUP(AT309,ComboValue!$N$2:$O$68,2,FALSE) &amp; ",")</f>
        <v/>
      </c>
      <c r="AZ309" s="162" t="str">
        <f t="shared" si="172"/>
        <v/>
      </c>
      <c r="BA309" s="120"/>
      <c r="BB309" s="135" t="str">
        <f t="shared" si="173"/>
        <v/>
      </c>
      <c r="BC309" s="136" t="str">
        <f t="shared" si="174"/>
        <v/>
      </c>
      <c r="BD309" s="136" t="str">
        <f t="shared" si="175"/>
        <v/>
      </c>
      <c r="BE309" s="136" t="str">
        <f t="shared" si="176"/>
        <v/>
      </c>
      <c r="BF309" s="136" t="str">
        <f t="shared" si="177"/>
        <v/>
      </c>
      <c r="BG309" s="136" t="str">
        <f t="shared" si="178"/>
        <v/>
      </c>
      <c r="BH309" s="136" t="str">
        <f t="shared" si="179"/>
        <v/>
      </c>
      <c r="BI309" s="136" t="str">
        <f t="shared" si="180"/>
        <v/>
      </c>
      <c r="BJ309" s="136" t="str">
        <f t="shared" si="181"/>
        <v/>
      </c>
      <c r="BK309" s="136" t="str">
        <f t="shared" si="182"/>
        <v/>
      </c>
      <c r="BL309" s="136" t="str">
        <f t="shared" si="183"/>
        <v/>
      </c>
      <c r="BM309" s="136" t="str">
        <f t="shared" si="184"/>
        <v/>
      </c>
      <c r="BN309" s="136" t="str">
        <f t="shared" si="185"/>
        <v/>
      </c>
      <c r="BO309" s="136" t="str">
        <f t="shared" si="186"/>
        <v/>
      </c>
      <c r="BP309" s="136" t="str">
        <f t="shared" si="187"/>
        <v/>
      </c>
      <c r="BQ309" s="136" t="str">
        <f t="shared" si="188"/>
        <v/>
      </c>
      <c r="BR309" s="136" t="str">
        <f t="shared" si="189"/>
        <v/>
      </c>
      <c r="BS309" s="136" t="str">
        <f t="shared" si="190"/>
        <v/>
      </c>
      <c r="BT309" s="136" t="str">
        <f t="shared" si="191"/>
        <v/>
      </c>
      <c r="BU309" s="136" t="str">
        <f t="shared" si="192"/>
        <v/>
      </c>
      <c r="BV309" s="136" t="str">
        <f t="shared" si="193"/>
        <v/>
      </c>
      <c r="BW309" s="136" t="str">
        <f t="shared" si="194"/>
        <v/>
      </c>
      <c r="BX309" s="136" t="str">
        <f t="shared" si="195"/>
        <v/>
      </c>
      <c r="BY309" s="136" t="str">
        <f t="shared" si="196"/>
        <v/>
      </c>
      <c r="BZ309" s="136" t="str">
        <f t="shared" si="197"/>
        <v/>
      </c>
      <c r="CA309" s="137" t="str">
        <f t="shared" si="198"/>
        <v/>
      </c>
      <c r="CB309" s="135" t="str">
        <f t="shared" si="199"/>
        <v/>
      </c>
      <c r="CC309" s="136" t="str">
        <f t="shared" si="200"/>
        <v/>
      </c>
      <c r="CD309" s="136" t="str">
        <f t="shared" si="201"/>
        <v/>
      </c>
      <c r="CE309" s="136" t="str">
        <f t="shared" si="202"/>
        <v/>
      </c>
      <c r="CF309" s="136" t="str">
        <f t="shared" si="203"/>
        <v/>
      </c>
      <c r="CG309" s="136" t="str">
        <f t="shared" si="204"/>
        <v/>
      </c>
      <c r="CH309" s="136" t="str">
        <f t="shared" si="205"/>
        <v/>
      </c>
      <c r="CI309" s="136" t="str">
        <f t="shared" si="206"/>
        <v/>
      </c>
      <c r="CJ309" s="136" t="str">
        <f t="shared" si="207"/>
        <v/>
      </c>
      <c r="CK309" s="137" t="str">
        <f t="shared" si="208"/>
        <v/>
      </c>
      <c r="CL309" s="135" t="str">
        <f t="shared" si="209"/>
        <v/>
      </c>
      <c r="CM309" s="136" t="str">
        <f t="shared" si="210"/>
        <v/>
      </c>
      <c r="CN309" s="136" t="str">
        <f t="shared" si="211"/>
        <v/>
      </c>
      <c r="CO309" s="137" t="str">
        <f t="shared" si="212"/>
        <v/>
      </c>
      <c r="CP309" s="120"/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</row>
    <row r="310" spans="1:106" ht="17.399999999999999" thickTop="1" thickBot="1" x14ac:dyDescent="0.45">
      <c r="A310" s="7">
        <v>305</v>
      </c>
      <c r="B310" s="10"/>
      <c r="C310" s="11"/>
      <c r="D310" s="11"/>
      <c r="E310" s="11"/>
      <c r="F310" s="11"/>
      <c r="G310" s="11"/>
      <c r="H310" s="11"/>
      <c r="I310" s="11"/>
      <c r="J310" s="11"/>
      <c r="K310" s="11"/>
      <c r="L310" s="10"/>
      <c r="M310" s="10"/>
      <c r="N310" s="10"/>
      <c r="O310" s="209" t="str">
        <f xml:space="preserve"> IF(ISBLANK(L310),"",VLOOKUP(L310,ComboValue!$E$3:$I$15,5,FALSE))</f>
        <v/>
      </c>
      <c r="P310" s="10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35" t="str">
        <f xml:space="preserve"> IF(ISBLANK(C310),"",VLOOKUP(C310,ComboValue!$B$2:$C$11,2,FALSE) &amp; ",") &amp; IF(ISBLANK(D310),"",VLOOKUP(D310,ComboValue!$B$2:$C$11,2,FALSE) &amp; ",") &amp; IF(ISBLANK(E310),"",VLOOKUP(E310,ComboValue!$B$2:$C$11,2,FALSE) &amp; ",") &amp; IF(ISBLANK(F310),"",VLOOKUP(F310,ComboValue!$B$2:$C$11,2,FALSE) &amp; ",") &amp; IF(ISBLANK(G310),"",VLOOKUP(G310,ComboValue!$B$2:$C$11,2,FALSE) &amp; ",") &amp; IF(ISBLANK(H310),"",VLOOKUP(H310,ComboValue!$B$2:$C$11,2,FALSE) &amp; ",") &amp; IF(ISBLANK(I310),"",VLOOKUP(I310,ComboValue!$B$2:$C$11,2,FALSE) &amp; ",") &amp; IF(ISBLANK(J310),"",VLOOKUP(J310,ComboValue!$B$2:$C$11,2,FALSE) &amp; ",") &amp; IF(ISBLANK(K310),"",VLOOKUP(K310,ComboValue!$B$2:$C$11,2,FALSE) &amp; ",")</f>
        <v/>
      </c>
      <c r="AV310" s="136" t="str">
        <f t="shared" si="171"/>
        <v>Tous_Nl</v>
      </c>
      <c r="AW310" s="136" t="str">
        <f>IF(ISBLANK(L310),"",VLOOKUP(L310,ComboValue!$E$2:$G$15,3,FALSE))</f>
        <v/>
      </c>
      <c r="AX310" s="136" t="str">
        <f>IF(ISBLANK(M310),"",VLOOKUP(M310,ComboValue!$K$2:$L$5,2,FALSE))</f>
        <v/>
      </c>
      <c r="AY310" s="161" t="str">
        <f>IF(ISBLANK(Q310),"",VLOOKUP(Q310,ComboValue!$N$2:$O$68,2,FALSE) &amp; ",") &amp; IF(ISBLANK(R310),"",VLOOKUP(R310,ComboValue!$N$2:$O$68,2,FALSE) &amp; ",") &amp; IF(ISBLANK(S310),"",VLOOKUP(S310,ComboValue!$N$2:$O$68,2,FALSE) &amp; ",") &amp; IF(ISBLANK(T310),"",VLOOKUP(T310,ComboValue!$N$2:$O$68,2,FALSE) &amp; ",") &amp; IF(ISBLANK(U310),"",VLOOKUP(U310,ComboValue!$N$2:$O$68,2,FALSE) &amp; ",") &amp; IF(ISBLANK(V310),"",VLOOKUP(V310,ComboValue!$N$2:$O$68,2,FALSE) &amp; ",") &amp; IF(ISBLANK(W310),"",VLOOKUP(W310,ComboValue!$N$2:$O$68,2,FALSE) &amp; ",") &amp; IF(ISBLANK(X310),"",VLOOKUP(X310,ComboValue!$N$2:$O$68,2,FALSE) &amp; ",") &amp; IF(ISBLANK(Y310),"",VLOOKUP(Y310,ComboValue!$N$2:$O$68,2,FALSE) &amp; ",") &amp; IF(ISBLANK(Z310),"",VLOOKUP(Z310,ComboValue!$N$2:$O$68,2,FALSE) &amp; ",") &amp; IF(ISBLANK(AA310),"",VLOOKUP(AA310,ComboValue!$N$2:$O$68,2,FALSE) &amp; ",") &amp; IF(ISBLANK(AB310),"",VLOOKUP(AB310,ComboValue!$N$2:$O$68,2,FALSE) &amp; ",") &amp; IF(ISBLANK(AC310),"",VLOOKUP(AC310,ComboValue!$N$2:$O$68,2,FALSE) &amp; ",") &amp; IF(ISBLANK(AD310),"",VLOOKUP(AD310,ComboValue!$N$2:$O$68,2,FALSE) &amp; ",") &amp; IF(ISBLANK(AE310),"",VLOOKUP(AE310,ComboValue!$N$2:$O$68,2,FALSE) &amp; ",") &amp; IF(ISBLANK(AF310),"",VLOOKUP(AF310,ComboValue!$N$2:$O$68,2,FALSE) &amp; ",") &amp; IF(ISBLANK(AG310),"",VLOOKUP(AG310,ComboValue!$N$2:$O$68,2,FALSE) &amp; ",") &amp; IF(ISBLANK(AH310),"",VLOOKUP(AH310,ComboValue!$N$2:$O$68,2,FALSE) &amp; ",") &amp; IF(ISBLANK(AI310),"",VLOOKUP(AI310,ComboValue!$N$2:$O$68,2,FALSE) &amp; ",") &amp; IF(ISBLANK(AJ310),"",VLOOKUP(AJ310,ComboValue!$N$2:$O$68,2,FALSE) &amp; ",") &amp; IF(ISBLANK(AK310),"",VLOOKUP(AK310,ComboValue!$N$2:$O$68,2,FALSE) &amp; ",") &amp; IF(ISBLANK(AL310),"",VLOOKUP(AL310,ComboValue!$N$2:$O$68,2,FALSE) &amp; ",") &amp; IF(ISBLANK(AM310),"",VLOOKUP(AM310,ComboValue!$N$2:$O$68,2,FALSE) &amp; ",") &amp; IF(ISBLANK(AN310),"",VLOOKUP(AN310,ComboValue!$N$2:$O$68,2,FALSE) &amp; ",") &amp; IF(ISBLANK(AO310),"",VLOOKUP(AO310,ComboValue!$N$2:$O$68,2,FALSE) &amp; ",") &amp; IF(ISBLANK(AP310),"",VLOOKUP(AP310,ComboValue!$N$2:$O$68,2,FALSE) &amp; ",") &amp; IF(ISBLANK(AQ310),"",VLOOKUP(AQ310,ComboValue!$N$2:$O$68,2,FALSE) &amp; ",") &amp; IF(ISBLANK(AR310),"",VLOOKUP(AR310,ComboValue!$N$2:$O$68,2,FALSE) &amp; ",") &amp; IF(ISBLANK(AS310),"",VLOOKUP(AS310,ComboValue!$N$2:$O$68,2,FALSE) &amp; ",") &amp; IF(ISBLANK(AT310),"",VLOOKUP(AT310,ComboValue!$N$2:$O$68,2,FALSE) &amp; ",")</f>
        <v/>
      </c>
      <c r="AZ310" s="162" t="str">
        <f t="shared" si="172"/>
        <v/>
      </c>
      <c r="BA310" s="120"/>
      <c r="BB310" s="135" t="str">
        <f t="shared" si="173"/>
        <v/>
      </c>
      <c r="BC310" s="136" t="str">
        <f t="shared" si="174"/>
        <v/>
      </c>
      <c r="BD310" s="136" t="str">
        <f t="shared" si="175"/>
        <v/>
      </c>
      <c r="BE310" s="136" t="str">
        <f t="shared" si="176"/>
        <v/>
      </c>
      <c r="BF310" s="136" t="str">
        <f t="shared" si="177"/>
        <v/>
      </c>
      <c r="BG310" s="136" t="str">
        <f t="shared" si="178"/>
        <v/>
      </c>
      <c r="BH310" s="136" t="str">
        <f t="shared" si="179"/>
        <v/>
      </c>
      <c r="BI310" s="136" t="str">
        <f t="shared" si="180"/>
        <v/>
      </c>
      <c r="BJ310" s="136" t="str">
        <f t="shared" si="181"/>
        <v/>
      </c>
      <c r="BK310" s="136" t="str">
        <f t="shared" si="182"/>
        <v/>
      </c>
      <c r="BL310" s="136" t="str">
        <f t="shared" si="183"/>
        <v/>
      </c>
      <c r="BM310" s="136" t="str">
        <f t="shared" si="184"/>
        <v/>
      </c>
      <c r="BN310" s="136" t="str">
        <f t="shared" si="185"/>
        <v/>
      </c>
      <c r="BO310" s="136" t="str">
        <f t="shared" si="186"/>
        <v/>
      </c>
      <c r="BP310" s="136" t="str">
        <f t="shared" si="187"/>
        <v/>
      </c>
      <c r="BQ310" s="136" t="str">
        <f t="shared" si="188"/>
        <v/>
      </c>
      <c r="BR310" s="136" t="str">
        <f t="shared" si="189"/>
        <v/>
      </c>
      <c r="BS310" s="136" t="str">
        <f t="shared" si="190"/>
        <v/>
      </c>
      <c r="BT310" s="136" t="str">
        <f t="shared" si="191"/>
        <v/>
      </c>
      <c r="BU310" s="136" t="str">
        <f t="shared" si="192"/>
        <v/>
      </c>
      <c r="BV310" s="136" t="str">
        <f t="shared" si="193"/>
        <v/>
      </c>
      <c r="BW310" s="136" t="str">
        <f t="shared" si="194"/>
        <v/>
      </c>
      <c r="BX310" s="136" t="str">
        <f t="shared" si="195"/>
        <v/>
      </c>
      <c r="BY310" s="136" t="str">
        <f t="shared" si="196"/>
        <v/>
      </c>
      <c r="BZ310" s="136" t="str">
        <f t="shared" si="197"/>
        <v/>
      </c>
      <c r="CA310" s="137" t="str">
        <f t="shared" si="198"/>
        <v/>
      </c>
      <c r="CB310" s="135" t="str">
        <f t="shared" si="199"/>
        <v/>
      </c>
      <c r="CC310" s="136" t="str">
        <f t="shared" si="200"/>
        <v/>
      </c>
      <c r="CD310" s="136" t="str">
        <f t="shared" si="201"/>
        <v/>
      </c>
      <c r="CE310" s="136" t="str">
        <f t="shared" si="202"/>
        <v/>
      </c>
      <c r="CF310" s="136" t="str">
        <f t="shared" si="203"/>
        <v/>
      </c>
      <c r="CG310" s="136" t="str">
        <f t="shared" si="204"/>
        <v/>
      </c>
      <c r="CH310" s="136" t="str">
        <f t="shared" si="205"/>
        <v/>
      </c>
      <c r="CI310" s="136" t="str">
        <f t="shared" si="206"/>
        <v/>
      </c>
      <c r="CJ310" s="136" t="str">
        <f t="shared" si="207"/>
        <v/>
      </c>
      <c r="CK310" s="137" t="str">
        <f t="shared" si="208"/>
        <v/>
      </c>
      <c r="CL310" s="135" t="str">
        <f t="shared" si="209"/>
        <v/>
      </c>
      <c r="CM310" s="136" t="str">
        <f t="shared" si="210"/>
        <v/>
      </c>
      <c r="CN310" s="136" t="str">
        <f t="shared" si="211"/>
        <v/>
      </c>
      <c r="CO310" s="137" t="str">
        <f t="shared" si="212"/>
        <v/>
      </c>
      <c r="CP310" s="120"/>
      <c r="CQ310" s="120"/>
      <c r="CR310" s="120"/>
      <c r="CS310" s="120"/>
      <c r="CT310" s="120"/>
      <c r="CU310" s="120"/>
      <c r="CV310" s="120"/>
      <c r="CW310" s="120"/>
      <c r="CX310" s="120"/>
      <c r="CY310" s="120"/>
      <c r="CZ310" s="120"/>
      <c r="DA310" s="120"/>
      <c r="DB310" s="120"/>
    </row>
    <row r="311" spans="1:106" ht="17.399999999999999" thickTop="1" thickBot="1" x14ac:dyDescent="0.45">
      <c r="A311" s="7">
        <v>306</v>
      </c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0"/>
      <c r="M311" s="10"/>
      <c r="N311" s="10"/>
      <c r="O311" s="209" t="str">
        <f xml:space="preserve"> IF(ISBLANK(L311),"",VLOOKUP(L311,ComboValue!$E$3:$I$15,5,FALSE))</f>
        <v/>
      </c>
      <c r="P311" s="10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35" t="str">
        <f xml:space="preserve"> IF(ISBLANK(C311),"",VLOOKUP(C311,ComboValue!$B$2:$C$11,2,FALSE) &amp; ",") &amp; IF(ISBLANK(D311),"",VLOOKUP(D311,ComboValue!$B$2:$C$11,2,FALSE) &amp; ",") &amp; IF(ISBLANK(E311),"",VLOOKUP(E311,ComboValue!$B$2:$C$11,2,FALSE) &amp; ",") &amp; IF(ISBLANK(F311),"",VLOOKUP(F311,ComboValue!$B$2:$C$11,2,FALSE) &amp; ",") &amp; IF(ISBLANK(G311),"",VLOOKUP(G311,ComboValue!$B$2:$C$11,2,FALSE) &amp; ",") &amp; IF(ISBLANK(H311),"",VLOOKUP(H311,ComboValue!$B$2:$C$11,2,FALSE) &amp; ",") &amp; IF(ISBLANK(I311),"",VLOOKUP(I311,ComboValue!$B$2:$C$11,2,FALSE) &amp; ",") &amp; IF(ISBLANK(J311),"",VLOOKUP(J311,ComboValue!$B$2:$C$11,2,FALSE) &amp; ",") &amp; IF(ISBLANK(K311),"",VLOOKUP(K311,ComboValue!$B$2:$C$11,2,FALSE) &amp; ",")</f>
        <v/>
      </c>
      <c r="AV311" s="136" t="str">
        <f t="shared" si="171"/>
        <v>Tous_Nl</v>
      </c>
      <c r="AW311" s="136" t="str">
        <f>IF(ISBLANK(L311),"",VLOOKUP(L311,ComboValue!$E$2:$G$15,3,FALSE))</f>
        <v/>
      </c>
      <c r="AX311" s="136" t="str">
        <f>IF(ISBLANK(M311),"",VLOOKUP(M311,ComboValue!$K$2:$L$5,2,FALSE))</f>
        <v/>
      </c>
      <c r="AY311" s="161" t="str">
        <f>IF(ISBLANK(Q311),"",VLOOKUP(Q311,ComboValue!$N$2:$O$68,2,FALSE) &amp; ",") &amp; IF(ISBLANK(R311),"",VLOOKUP(R311,ComboValue!$N$2:$O$68,2,FALSE) &amp; ",") &amp; IF(ISBLANK(S311),"",VLOOKUP(S311,ComboValue!$N$2:$O$68,2,FALSE) &amp; ",") &amp; IF(ISBLANK(T311),"",VLOOKUP(T311,ComboValue!$N$2:$O$68,2,FALSE) &amp; ",") &amp; IF(ISBLANK(U311),"",VLOOKUP(U311,ComboValue!$N$2:$O$68,2,FALSE) &amp; ",") &amp; IF(ISBLANK(V311),"",VLOOKUP(V311,ComboValue!$N$2:$O$68,2,FALSE) &amp; ",") &amp; IF(ISBLANK(W311),"",VLOOKUP(W311,ComboValue!$N$2:$O$68,2,FALSE) &amp; ",") &amp; IF(ISBLANK(X311),"",VLOOKUP(X311,ComboValue!$N$2:$O$68,2,FALSE) &amp; ",") &amp; IF(ISBLANK(Y311),"",VLOOKUP(Y311,ComboValue!$N$2:$O$68,2,FALSE) &amp; ",") &amp; IF(ISBLANK(Z311),"",VLOOKUP(Z311,ComboValue!$N$2:$O$68,2,FALSE) &amp; ",") &amp; IF(ISBLANK(AA311),"",VLOOKUP(AA311,ComboValue!$N$2:$O$68,2,FALSE) &amp; ",") &amp; IF(ISBLANK(AB311),"",VLOOKUP(AB311,ComboValue!$N$2:$O$68,2,FALSE) &amp; ",") &amp; IF(ISBLANK(AC311),"",VLOOKUP(AC311,ComboValue!$N$2:$O$68,2,FALSE) &amp; ",") &amp; IF(ISBLANK(AD311),"",VLOOKUP(AD311,ComboValue!$N$2:$O$68,2,FALSE) &amp; ",") &amp; IF(ISBLANK(AE311),"",VLOOKUP(AE311,ComboValue!$N$2:$O$68,2,FALSE) &amp; ",") &amp; IF(ISBLANK(AF311),"",VLOOKUP(AF311,ComboValue!$N$2:$O$68,2,FALSE) &amp; ",") &amp; IF(ISBLANK(AG311),"",VLOOKUP(AG311,ComboValue!$N$2:$O$68,2,FALSE) &amp; ",") &amp; IF(ISBLANK(AH311),"",VLOOKUP(AH311,ComboValue!$N$2:$O$68,2,FALSE) &amp; ",") &amp; IF(ISBLANK(AI311),"",VLOOKUP(AI311,ComboValue!$N$2:$O$68,2,FALSE) &amp; ",") &amp; IF(ISBLANK(AJ311),"",VLOOKUP(AJ311,ComboValue!$N$2:$O$68,2,FALSE) &amp; ",") &amp; IF(ISBLANK(AK311),"",VLOOKUP(AK311,ComboValue!$N$2:$O$68,2,FALSE) &amp; ",") &amp; IF(ISBLANK(AL311),"",VLOOKUP(AL311,ComboValue!$N$2:$O$68,2,FALSE) &amp; ",") &amp; IF(ISBLANK(AM311),"",VLOOKUP(AM311,ComboValue!$N$2:$O$68,2,FALSE) &amp; ",") &amp; IF(ISBLANK(AN311),"",VLOOKUP(AN311,ComboValue!$N$2:$O$68,2,FALSE) &amp; ",") &amp; IF(ISBLANK(AO311),"",VLOOKUP(AO311,ComboValue!$N$2:$O$68,2,FALSE) &amp; ",") &amp; IF(ISBLANK(AP311),"",VLOOKUP(AP311,ComboValue!$N$2:$O$68,2,FALSE) &amp; ",") &amp; IF(ISBLANK(AQ311),"",VLOOKUP(AQ311,ComboValue!$N$2:$O$68,2,FALSE) &amp; ",") &amp; IF(ISBLANK(AR311),"",VLOOKUP(AR311,ComboValue!$N$2:$O$68,2,FALSE) &amp; ",") &amp; IF(ISBLANK(AS311),"",VLOOKUP(AS311,ComboValue!$N$2:$O$68,2,FALSE) &amp; ",") &amp; IF(ISBLANK(AT311),"",VLOOKUP(AT311,ComboValue!$N$2:$O$68,2,FALSE) &amp; ",")</f>
        <v/>
      </c>
      <c r="AZ311" s="162" t="str">
        <f t="shared" si="172"/>
        <v/>
      </c>
      <c r="BA311" s="120"/>
      <c r="BB311" s="135" t="str">
        <f t="shared" si="173"/>
        <v/>
      </c>
      <c r="BC311" s="136" t="str">
        <f t="shared" si="174"/>
        <v/>
      </c>
      <c r="BD311" s="136" t="str">
        <f t="shared" si="175"/>
        <v/>
      </c>
      <c r="BE311" s="136" t="str">
        <f t="shared" si="176"/>
        <v/>
      </c>
      <c r="BF311" s="136" t="str">
        <f t="shared" si="177"/>
        <v/>
      </c>
      <c r="BG311" s="136" t="str">
        <f t="shared" si="178"/>
        <v/>
      </c>
      <c r="BH311" s="136" t="str">
        <f t="shared" si="179"/>
        <v/>
      </c>
      <c r="BI311" s="136" t="str">
        <f t="shared" si="180"/>
        <v/>
      </c>
      <c r="BJ311" s="136" t="str">
        <f t="shared" si="181"/>
        <v/>
      </c>
      <c r="BK311" s="136" t="str">
        <f t="shared" si="182"/>
        <v/>
      </c>
      <c r="BL311" s="136" t="str">
        <f t="shared" si="183"/>
        <v/>
      </c>
      <c r="BM311" s="136" t="str">
        <f t="shared" si="184"/>
        <v/>
      </c>
      <c r="BN311" s="136" t="str">
        <f t="shared" si="185"/>
        <v/>
      </c>
      <c r="BO311" s="136" t="str">
        <f t="shared" si="186"/>
        <v/>
      </c>
      <c r="BP311" s="136" t="str">
        <f t="shared" si="187"/>
        <v/>
      </c>
      <c r="BQ311" s="136" t="str">
        <f t="shared" si="188"/>
        <v/>
      </c>
      <c r="BR311" s="136" t="str">
        <f t="shared" si="189"/>
        <v/>
      </c>
      <c r="BS311" s="136" t="str">
        <f t="shared" si="190"/>
        <v/>
      </c>
      <c r="BT311" s="136" t="str">
        <f t="shared" si="191"/>
        <v/>
      </c>
      <c r="BU311" s="136" t="str">
        <f t="shared" si="192"/>
        <v/>
      </c>
      <c r="BV311" s="136" t="str">
        <f t="shared" si="193"/>
        <v/>
      </c>
      <c r="BW311" s="136" t="str">
        <f t="shared" si="194"/>
        <v/>
      </c>
      <c r="BX311" s="136" t="str">
        <f t="shared" si="195"/>
        <v/>
      </c>
      <c r="BY311" s="136" t="str">
        <f t="shared" si="196"/>
        <v/>
      </c>
      <c r="BZ311" s="136" t="str">
        <f t="shared" si="197"/>
        <v/>
      </c>
      <c r="CA311" s="137" t="str">
        <f t="shared" si="198"/>
        <v/>
      </c>
      <c r="CB311" s="135" t="str">
        <f t="shared" si="199"/>
        <v/>
      </c>
      <c r="CC311" s="136" t="str">
        <f t="shared" si="200"/>
        <v/>
      </c>
      <c r="CD311" s="136" t="str">
        <f t="shared" si="201"/>
        <v/>
      </c>
      <c r="CE311" s="136" t="str">
        <f t="shared" si="202"/>
        <v/>
      </c>
      <c r="CF311" s="136" t="str">
        <f t="shared" si="203"/>
        <v/>
      </c>
      <c r="CG311" s="136" t="str">
        <f t="shared" si="204"/>
        <v/>
      </c>
      <c r="CH311" s="136" t="str">
        <f t="shared" si="205"/>
        <v/>
      </c>
      <c r="CI311" s="136" t="str">
        <f t="shared" si="206"/>
        <v/>
      </c>
      <c r="CJ311" s="136" t="str">
        <f t="shared" si="207"/>
        <v/>
      </c>
      <c r="CK311" s="137" t="str">
        <f t="shared" si="208"/>
        <v/>
      </c>
      <c r="CL311" s="135" t="str">
        <f t="shared" si="209"/>
        <v/>
      </c>
      <c r="CM311" s="136" t="str">
        <f t="shared" si="210"/>
        <v/>
      </c>
      <c r="CN311" s="136" t="str">
        <f t="shared" si="211"/>
        <v/>
      </c>
      <c r="CO311" s="137" t="str">
        <f t="shared" si="212"/>
        <v/>
      </c>
      <c r="CP311" s="120"/>
      <c r="CQ311" s="120"/>
      <c r="CR311" s="120"/>
      <c r="CS311" s="120"/>
      <c r="CT311" s="120"/>
      <c r="CU311" s="120"/>
      <c r="CV311" s="120"/>
      <c r="CW311" s="120"/>
      <c r="CX311" s="120"/>
      <c r="CY311" s="120"/>
      <c r="CZ311" s="120"/>
      <c r="DA311" s="120"/>
      <c r="DB311" s="120"/>
    </row>
    <row r="312" spans="1:106" ht="17.399999999999999" thickTop="1" thickBot="1" x14ac:dyDescent="0.45">
      <c r="A312" s="7">
        <v>307</v>
      </c>
      <c r="B312" s="10"/>
      <c r="C312" s="11"/>
      <c r="D312" s="11"/>
      <c r="E312" s="11"/>
      <c r="F312" s="11"/>
      <c r="G312" s="11"/>
      <c r="H312" s="11"/>
      <c r="I312" s="11"/>
      <c r="J312" s="11"/>
      <c r="K312" s="11"/>
      <c r="L312" s="10"/>
      <c r="M312" s="10"/>
      <c r="N312" s="10"/>
      <c r="O312" s="209" t="str">
        <f xml:space="preserve"> IF(ISBLANK(L312),"",VLOOKUP(L312,ComboValue!$E$3:$I$15,5,FALSE))</f>
        <v/>
      </c>
      <c r="P312" s="10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35" t="str">
        <f xml:space="preserve"> IF(ISBLANK(C312),"",VLOOKUP(C312,ComboValue!$B$2:$C$11,2,FALSE) &amp; ",") &amp; IF(ISBLANK(D312),"",VLOOKUP(D312,ComboValue!$B$2:$C$11,2,FALSE) &amp; ",") &amp; IF(ISBLANK(E312),"",VLOOKUP(E312,ComboValue!$B$2:$C$11,2,FALSE) &amp; ",") &amp; IF(ISBLANK(F312),"",VLOOKUP(F312,ComboValue!$B$2:$C$11,2,FALSE) &amp; ",") &amp; IF(ISBLANK(G312),"",VLOOKUP(G312,ComboValue!$B$2:$C$11,2,FALSE) &amp; ",") &amp; IF(ISBLANK(H312),"",VLOOKUP(H312,ComboValue!$B$2:$C$11,2,FALSE) &amp; ",") &amp; IF(ISBLANK(I312),"",VLOOKUP(I312,ComboValue!$B$2:$C$11,2,FALSE) &amp; ",") &amp; IF(ISBLANK(J312),"",VLOOKUP(J312,ComboValue!$B$2:$C$11,2,FALSE) &amp; ",") &amp; IF(ISBLANK(K312),"",VLOOKUP(K312,ComboValue!$B$2:$C$11,2,FALSE) &amp; ",")</f>
        <v/>
      </c>
      <c r="AV312" s="136" t="str">
        <f t="shared" si="171"/>
        <v>Tous_Nl</v>
      </c>
      <c r="AW312" s="136" t="str">
        <f>IF(ISBLANK(L312),"",VLOOKUP(L312,ComboValue!$E$2:$G$15,3,FALSE))</f>
        <v/>
      </c>
      <c r="AX312" s="136" t="str">
        <f>IF(ISBLANK(M312),"",VLOOKUP(M312,ComboValue!$K$2:$L$5,2,FALSE))</f>
        <v/>
      </c>
      <c r="AY312" s="161" t="str">
        <f>IF(ISBLANK(Q312),"",VLOOKUP(Q312,ComboValue!$N$2:$O$68,2,FALSE) &amp; ",") &amp; IF(ISBLANK(R312),"",VLOOKUP(R312,ComboValue!$N$2:$O$68,2,FALSE) &amp; ",") &amp; IF(ISBLANK(S312),"",VLOOKUP(S312,ComboValue!$N$2:$O$68,2,FALSE) &amp; ",") &amp; IF(ISBLANK(T312),"",VLOOKUP(T312,ComboValue!$N$2:$O$68,2,FALSE) &amp; ",") &amp; IF(ISBLANK(U312),"",VLOOKUP(U312,ComboValue!$N$2:$O$68,2,FALSE) &amp; ",") &amp; IF(ISBLANK(V312),"",VLOOKUP(V312,ComboValue!$N$2:$O$68,2,FALSE) &amp; ",") &amp; IF(ISBLANK(W312),"",VLOOKUP(W312,ComboValue!$N$2:$O$68,2,FALSE) &amp; ",") &amp; IF(ISBLANK(X312),"",VLOOKUP(X312,ComboValue!$N$2:$O$68,2,FALSE) &amp; ",") &amp; IF(ISBLANK(Y312),"",VLOOKUP(Y312,ComboValue!$N$2:$O$68,2,FALSE) &amp; ",") &amp; IF(ISBLANK(Z312),"",VLOOKUP(Z312,ComboValue!$N$2:$O$68,2,FALSE) &amp; ",") &amp; IF(ISBLANK(AA312),"",VLOOKUP(AA312,ComboValue!$N$2:$O$68,2,FALSE) &amp; ",") &amp; IF(ISBLANK(AB312),"",VLOOKUP(AB312,ComboValue!$N$2:$O$68,2,FALSE) &amp; ",") &amp; IF(ISBLANK(AC312),"",VLOOKUP(AC312,ComboValue!$N$2:$O$68,2,FALSE) &amp; ",") &amp; IF(ISBLANK(AD312),"",VLOOKUP(AD312,ComboValue!$N$2:$O$68,2,FALSE) &amp; ",") &amp; IF(ISBLANK(AE312),"",VLOOKUP(AE312,ComboValue!$N$2:$O$68,2,FALSE) &amp; ",") &amp; IF(ISBLANK(AF312),"",VLOOKUP(AF312,ComboValue!$N$2:$O$68,2,FALSE) &amp; ",") &amp; IF(ISBLANK(AG312),"",VLOOKUP(AG312,ComboValue!$N$2:$O$68,2,FALSE) &amp; ",") &amp; IF(ISBLANK(AH312),"",VLOOKUP(AH312,ComboValue!$N$2:$O$68,2,FALSE) &amp; ",") &amp; IF(ISBLANK(AI312),"",VLOOKUP(AI312,ComboValue!$N$2:$O$68,2,FALSE) &amp; ",") &amp; IF(ISBLANK(AJ312),"",VLOOKUP(AJ312,ComboValue!$N$2:$O$68,2,FALSE) &amp; ",") &amp; IF(ISBLANK(AK312),"",VLOOKUP(AK312,ComboValue!$N$2:$O$68,2,FALSE) &amp; ",") &amp; IF(ISBLANK(AL312),"",VLOOKUP(AL312,ComboValue!$N$2:$O$68,2,FALSE) &amp; ",") &amp; IF(ISBLANK(AM312),"",VLOOKUP(AM312,ComboValue!$N$2:$O$68,2,FALSE) &amp; ",") &amp; IF(ISBLANK(AN312),"",VLOOKUP(AN312,ComboValue!$N$2:$O$68,2,FALSE) &amp; ",") &amp; IF(ISBLANK(AO312),"",VLOOKUP(AO312,ComboValue!$N$2:$O$68,2,FALSE) &amp; ",") &amp; IF(ISBLANK(AP312),"",VLOOKUP(AP312,ComboValue!$N$2:$O$68,2,FALSE) &amp; ",") &amp; IF(ISBLANK(AQ312),"",VLOOKUP(AQ312,ComboValue!$N$2:$O$68,2,FALSE) &amp; ",") &amp; IF(ISBLANK(AR312),"",VLOOKUP(AR312,ComboValue!$N$2:$O$68,2,FALSE) &amp; ",") &amp; IF(ISBLANK(AS312),"",VLOOKUP(AS312,ComboValue!$N$2:$O$68,2,FALSE) &amp; ",") &amp; IF(ISBLANK(AT312),"",VLOOKUP(AT312,ComboValue!$N$2:$O$68,2,FALSE) &amp; ",")</f>
        <v/>
      </c>
      <c r="AZ312" s="162" t="str">
        <f t="shared" si="172"/>
        <v/>
      </c>
      <c r="BA312" s="120"/>
      <c r="BB312" s="135" t="str">
        <f t="shared" si="173"/>
        <v/>
      </c>
      <c r="BC312" s="136" t="str">
        <f t="shared" si="174"/>
        <v/>
      </c>
      <c r="BD312" s="136" t="str">
        <f t="shared" si="175"/>
        <v/>
      </c>
      <c r="BE312" s="136" t="str">
        <f t="shared" si="176"/>
        <v/>
      </c>
      <c r="BF312" s="136" t="str">
        <f t="shared" si="177"/>
        <v/>
      </c>
      <c r="BG312" s="136" t="str">
        <f t="shared" si="178"/>
        <v/>
      </c>
      <c r="BH312" s="136" t="str">
        <f t="shared" si="179"/>
        <v/>
      </c>
      <c r="BI312" s="136" t="str">
        <f t="shared" si="180"/>
        <v/>
      </c>
      <c r="BJ312" s="136" t="str">
        <f t="shared" si="181"/>
        <v/>
      </c>
      <c r="BK312" s="136" t="str">
        <f t="shared" si="182"/>
        <v/>
      </c>
      <c r="BL312" s="136" t="str">
        <f t="shared" si="183"/>
        <v/>
      </c>
      <c r="BM312" s="136" t="str">
        <f t="shared" si="184"/>
        <v/>
      </c>
      <c r="BN312" s="136" t="str">
        <f t="shared" si="185"/>
        <v/>
      </c>
      <c r="BO312" s="136" t="str">
        <f t="shared" si="186"/>
        <v/>
      </c>
      <c r="BP312" s="136" t="str">
        <f t="shared" si="187"/>
        <v/>
      </c>
      <c r="BQ312" s="136" t="str">
        <f t="shared" si="188"/>
        <v/>
      </c>
      <c r="BR312" s="136" t="str">
        <f t="shared" si="189"/>
        <v/>
      </c>
      <c r="BS312" s="136" t="str">
        <f t="shared" si="190"/>
        <v/>
      </c>
      <c r="BT312" s="136" t="str">
        <f t="shared" si="191"/>
        <v/>
      </c>
      <c r="BU312" s="136" t="str">
        <f t="shared" si="192"/>
        <v/>
      </c>
      <c r="BV312" s="136" t="str">
        <f t="shared" si="193"/>
        <v/>
      </c>
      <c r="BW312" s="136" t="str">
        <f t="shared" si="194"/>
        <v/>
      </c>
      <c r="BX312" s="136" t="str">
        <f t="shared" si="195"/>
        <v/>
      </c>
      <c r="BY312" s="136" t="str">
        <f t="shared" si="196"/>
        <v/>
      </c>
      <c r="BZ312" s="136" t="str">
        <f t="shared" si="197"/>
        <v/>
      </c>
      <c r="CA312" s="137" t="str">
        <f t="shared" si="198"/>
        <v/>
      </c>
      <c r="CB312" s="135" t="str">
        <f t="shared" si="199"/>
        <v/>
      </c>
      <c r="CC312" s="136" t="str">
        <f t="shared" si="200"/>
        <v/>
      </c>
      <c r="CD312" s="136" t="str">
        <f t="shared" si="201"/>
        <v/>
      </c>
      <c r="CE312" s="136" t="str">
        <f t="shared" si="202"/>
        <v/>
      </c>
      <c r="CF312" s="136" t="str">
        <f t="shared" si="203"/>
        <v/>
      </c>
      <c r="CG312" s="136" t="str">
        <f t="shared" si="204"/>
        <v/>
      </c>
      <c r="CH312" s="136" t="str">
        <f t="shared" si="205"/>
        <v/>
      </c>
      <c r="CI312" s="136" t="str">
        <f t="shared" si="206"/>
        <v/>
      </c>
      <c r="CJ312" s="136" t="str">
        <f t="shared" si="207"/>
        <v/>
      </c>
      <c r="CK312" s="137" t="str">
        <f t="shared" si="208"/>
        <v/>
      </c>
      <c r="CL312" s="135" t="str">
        <f t="shared" si="209"/>
        <v/>
      </c>
      <c r="CM312" s="136" t="str">
        <f t="shared" si="210"/>
        <v/>
      </c>
      <c r="CN312" s="136" t="str">
        <f t="shared" si="211"/>
        <v/>
      </c>
      <c r="CO312" s="137" t="str">
        <f t="shared" si="212"/>
        <v/>
      </c>
      <c r="CP312" s="120"/>
      <c r="CQ312" s="120"/>
      <c r="CR312" s="120"/>
      <c r="CS312" s="120"/>
      <c r="CT312" s="120"/>
      <c r="CU312" s="120"/>
      <c r="CV312" s="120"/>
      <c r="CW312" s="120"/>
      <c r="CX312" s="120"/>
      <c r="CY312" s="120"/>
      <c r="CZ312" s="120"/>
      <c r="DA312" s="120"/>
      <c r="DB312" s="120"/>
    </row>
    <row r="313" spans="1:106" ht="17.399999999999999" thickTop="1" thickBot="1" x14ac:dyDescent="0.45">
      <c r="A313" s="7">
        <v>308</v>
      </c>
      <c r="B313" s="10"/>
      <c r="C313" s="11"/>
      <c r="D313" s="11"/>
      <c r="E313" s="11"/>
      <c r="F313" s="11"/>
      <c r="G313" s="11"/>
      <c r="H313" s="11"/>
      <c r="I313" s="11"/>
      <c r="J313" s="11"/>
      <c r="K313" s="11"/>
      <c r="L313" s="10"/>
      <c r="M313" s="10"/>
      <c r="N313" s="10"/>
      <c r="O313" s="209" t="str">
        <f xml:space="preserve"> IF(ISBLANK(L313),"",VLOOKUP(L313,ComboValue!$E$3:$I$15,5,FALSE))</f>
        <v/>
      </c>
      <c r="P313" s="10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35" t="str">
        <f xml:space="preserve"> IF(ISBLANK(C313),"",VLOOKUP(C313,ComboValue!$B$2:$C$11,2,FALSE) &amp; ",") &amp; IF(ISBLANK(D313),"",VLOOKUP(D313,ComboValue!$B$2:$C$11,2,FALSE) &amp; ",") &amp; IF(ISBLANK(E313),"",VLOOKUP(E313,ComboValue!$B$2:$C$11,2,FALSE) &amp; ",") &amp; IF(ISBLANK(F313),"",VLOOKUP(F313,ComboValue!$B$2:$C$11,2,FALSE) &amp; ",") &amp; IF(ISBLANK(G313),"",VLOOKUP(G313,ComboValue!$B$2:$C$11,2,FALSE) &amp; ",") &amp; IF(ISBLANK(H313),"",VLOOKUP(H313,ComboValue!$B$2:$C$11,2,FALSE) &amp; ",") &amp; IF(ISBLANK(I313),"",VLOOKUP(I313,ComboValue!$B$2:$C$11,2,FALSE) &amp; ",") &amp; IF(ISBLANK(J313),"",VLOOKUP(J313,ComboValue!$B$2:$C$11,2,FALSE) &amp; ",") &amp; IF(ISBLANK(K313),"",VLOOKUP(K313,ComboValue!$B$2:$C$11,2,FALSE) &amp; ",")</f>
        <v/>
      </c>
      <c r="AV313" s="136" t="str">
        <f t="shared" si="171"/>
        <v>Tous_Nl</v>
      </c>
      <c r="AW313" s="136" t="str">
        <f>IF(ISBLANK(L313),"",VLOOKUP(L313,ComboValue!$E$2:$G$15,3,FALSE))</f>
        <v/>
      </c>
      <c r="AX313" s="136" t="str">
        <f>IF(ISBLANK(M313),"",VLOOKUP(M313,ComboValue!$K$2:$L$5,2,FALSE))</f>
        <v/>
      </c>
      <c r="AY313" s="161" t="str">
        <f>IF(ISBLANK(Q313),"",VLOOKUP(Q313,ComboValue!$N$2:$O$68,2,FALSE) &amp; ",") &amp; IF(ISBLANK(R313),"",VLOOKUP(R313,ComboValue!$N$2:$O$68,2,FALSE) &amp; ",") &amp; IF(ISBLANK(S313),"",VLOOKUP(S313,ComboValue!$N$2:$O$68,2,FALSE) &amp; ",") &amp; IF(ISBLANK(T313),"",VLOOKUP(T313,ComboValue!$N$2:$O$68,2,FALSE) &amp; ",") &amp; IF(ISBLANK(U313),"",VLOOKUP(U313,ComboValue!$N$2:$O$68,2,FALSE) &amp; ",") &amp; IF(ISBLANK(V313),"",VLOOKUP(V313,ComboValue!$N$2:$O$68,2,FALSE) &amp; ",") &amp; IF(ISBLANK(W313),"",VLOOKUP(W313,ComboValue!$N$2:$O$68,2,FALSE) &amp; ",") &amp; IF(ISBLANK(X313),"",VLOOKUP(X313,ComboValue!$N$2:$O$68,2,FALSE) &amp; ",") &amp; IF(ISBLANK(Y313),"",VLOOKUP(Y313,ComboValue!$N$2:$O$68,2,FALSE) &amp; ",") &amp; IF(ISBLANK(Z313),"",VLOOKUP(Z313,ComboValue!$N$2:$O$68,2,FALSE) &amp; ",") &amp; IF(ISBLANK(AA313),"",VLOOKUP(AA313,ComboValue!$N$2:$O$68,2,FALSE) &amp; ",") &amp; IF(ISBLANK(AB313),"",VLOOKUP(AB313,ComboValue!$N$2:$O$68,2,FALSE) &amp; ",") &amp; IF(ISBLANK(AC313),"",VLOOKUP(AC313,ComboValue!$N$2:$O$68,2,FALSE) &amp; ",") &amp; IF(ISBLANK(AD313),"",VLOOKUP(AD313,ComboValue!$N$2:$O$68,2,FALSE) &amp; ",") &amp; IF(ISBLANK(AE313),"",VLOOKUP(AE313,ComboValue!$N$2:$O$68,2,FALSE) &amp; ",") &amp; IF(ISBLANK(AF313),"",VLOOKUP(AF313,ComboValue!$N$2:$O$68,2,FALSE) &amp; ",") &amp; IF(ISBLANK(AG313),"",VLOOKUP(AG313,ComboValue!$N$2:$O$68,2,FALSE) &amp; ",") &amp; IF(ISBLANK(AH313),"",VLOOKUP(AH313,ComboValue!$N$2:$O$68,2,FALSE) &amp; ",") &amp; IF(ISBLANK(AI313),"",VLOOKUP(AI313,ComboValue!$N$2:$O$68,2,FALSE) &amp; ",") &amp; IF(ISBLANK(AJ313),"",VLOOKUP(AJ313,ComboValue!$N$2:$O$68,2,FALSE) &amp; ",") &amp; IF(ISBLANK(AK313),"",VLOOKUP(AK313,ComboValue!$N$2:$O$68,2,FALSE) &amp; ",") &amp; IF(ISBLANK(AL313),"",VLOOKUP(AL313,ComboValue!$N$2:$O$68,2,FALSE) &amp; ",") &amp; IF(ISBLANK(AM313),"",VLOOKUP(AM313,ComboValue!$N$2:$O$68,2,FALSE) &amp; ",") &amp; IF(ISBLANK(AN313),"",VLOOKUP(AN313,ComboValue!$N$2:$O$68,2,FALSE) &amp; ",") &amp; IF(ISBLANK(AO313),"",VLOOKUP(AO313,ComboValue!$N$2:$O$68,2,FALSE) &amp; ",") &amp; IF(ISBLANK(AP313),"",VLOOKUP(AP313,ComboValue!$N$2:$O$68,2,FALSE) &amp; ",") &amp; IF(ISBLANK(AQ313),"",VLOOKUP(AQ313,ComboValue!$N$2:$O$68,2,FALSE) &amp; ",") &amp; IF(ISBLANK(AR313),"",VLOOKUP(AR313,ComboValue!$N$2:$O$68,2,FALSE) &amp; ",") &amp; IF(ISBLANK(AS313),"",VLOOKUP(AS313,ComboValue!$N$2:$O$68,2,FALSE) &amp; ",") &amp; IF(ISBLANK(AT313),"",VLOOKUP(AT313,ComboValue!$N$2:$O$68,2,FALSE) &amp; ",")</f>
        <v/>
      </c>
      <c r="AZ313" s="162" t="str">
        <f t="shared" si="172"/>
        <v/>
      </c>
      <c r="BA313" s="120"/>
      <c r="BB313" s="135" t="str">
        <f t="shared" si="173"/>
        <v/>
      </c>
      <c r="BC313" s="136" t="str">
        <f t="shared" si="174"/>
        <v/>
      </c>
      <c r="BD313" s="136" t="str">
        <f t="shared" si="175"/>
        <v/>
      </c>
      <c r="BE313" s="136" t="str">
        <f t="shared" si="176"/>
        <v/>
      </c>
      <c r="BF313" s="136" t="str">
        <f t="shared" si="177"/>
        <v/>
      </c>
      <c r="BG313" s="136" t="str">
        <f t="shared" si="178"/>
        <v/>
      </c>
      <c r="BH313" s="136" t="str">
        <f t="shared" si="179"/>
        <v/>
      </c>
      <c r="BI313" s="136" t="str">
        <f t="shared" si="180"/>
        <v/>
      </c>
      <c r="BJ313" s="136" t="str">
        <f t="shared" si="181"/>
        <v/>
      </c>
      <c r="BK313" s="136" t="str">
        <f t="shared" si="182"/>
        <v/>
      </c>
      <c r="BL313" s="136" t="str">
        <f t="shared" si="183"/>
        <v/>
      </c>
      <c r="BM313" s="136" t="str">
        <f t="shared" si="184"/>
        <v/>
      </c>
      <c r="BN313" s="136" t="str">
        <f t="shared" si="185"/>
        <v/>
      </c>
      <c r="BO313" s="136" t="str">
        <f t="shared" si="186"/>
        <v/>
      </c>
      <c r="BP313" s="136" t="str">
        <f t="shared" si="187"/>
        <v/>
      </c>
      <c r="BQ313" s="136" t="str">
        <f t="shared" si="188"/>
        <v/>
      </c>
      <c r="BR313" s="136" t="str">
        <f t="shared" si="189"/>
        <v/>
      </c>
      <c r="BS313" s="136" t="str">
        <f t="shared" si="190"/>
        <v/>
      </c>
      <c r="BT313" s="136" t="str">
        <f t="shared" si="191"/>
        <v/>
      </c>
      <c r="BU313" s="136" t="str">
        <f t="shared" si="192"/>
        <v/>
      </c>
      <c r="BV313" s="136" t="str">
        <f t="shared" si="193"/>
        <v/>
      </c>
      <c r="BW313" s="136" t="str">
        <f t="shared" si="194"/>
        <v/>
      </c>
      <c r="BX313" s="136" t="str">
        <f t="shared" si="195"/>
        <v/>
      </c>
      <c r="BY313" s="136" t="str">
        <f t="shared" si="196"/>
        <v/>
      </c>
      <c r="BZ313" s="136" t="str">
        <f t="shared" si="197"/>
        <v/>
      </c>
      <c r="CA313" s="137" t="str">
        <f t="shared" si="198"/>
        <v/>
      </c>
      <c r="CB313" s="135" t="str">
        <f t="shared" si="199"/>
        <v/>
      </c>
      <c r="CC313" s="136" t="str">
        <f t="shared" si="200"/>
        <v/>
      </c>
      <c r="CD313" s="136" t="str">
        <f t="shared" si="201"/>
        <v/>
      </c>
      <c r="CE313" s="136" t="str">
        <f t="shared" si="202"/>
        <v/>
      </c>
      <c r="CF313" s="136" t="str">
        <f t="shared" si="203"/>
        <v/>
      </c>
      <c r="CG313" s="136" t="str">
        <f t="shared" si="204"/>
        <v/>
      </c>
      <c r="CH313" s="136" t="str">
        <f t="shared" si="205"/>
        <v/>
      </c>
      <c r="CI313" s="136" t="str">
        <f t="shared" si="206"/>
        <v/>
      </c>
      <c r="CJ313" s="136" t="str">
        <f t="shared" si="207"/>
        <v/>
      </c>
      <c r="CK313" s="137" t="str">
        <f t="shared" si="208"/>
        <v/>
      </c>
      <c r="CL313" s="135" t="str">
        <f t="shared" si="209"/>
        <v/>
      </c>
      <c r="CM313" s="136" t="str">
        <f t="shared" si="210"/>
        <v/>
      </c>
      <c r="CN313" s="136" t="str">
        <f t="shared" si="211"/>
        <v/>
      </c>
      <c r="CO313" s="137" t="str">
        <f t="shared" si="212"/>
        <v/>
      </c>
      <c r="CP313" s="120"/>
      <c r="CQ313" s="120"/>
      <c r="CR313" s="120"/>
      <c r="CS313" s="120"/>
      <c r="CT313" s="120"/>
      <c r="CU313" s="120"/>
      <c r="CV313" s="120"/>
      <c r="CW313" s="120"/>
      <c r="CX313" s="120"/>
      <c r="CY313" s="120"/>
      <c r="CZ313" s="120"/>
      <c r="DA313" s="120"/>
      <c r="DB313" s="120"/>
    </row>
    <row r="314" spans="1:106" ht="17.399999999999999" thickTop="1" thickBot="1" x14ac:dyDescent="0.45">
      <c r="A314" s="7">
        <v>309</v>
      </c>
      <c r="B314" s="10"/>
      <c r="C314" s="11"/>
      <c r="D314" s="11"/>
      <c r="E314" s="11"/>
      <c r="F314" s="11"/>
      <c r="G314" s="11"/>
      <c r="H314" s="11"/>
      <c r="I314" s="11"/>
      <c r="J314" s="11"/>
      <c r="K314" s="11"/>
      <c r="L314" s="10"/>
      <c r="M314" s="10"/>
      <c r="N314" s="10"/>
      <c r="O314" s="209" t="str">
        <f xml:space="preserve"> IF(ISBLANK(L314),"",VLOOKUP(L314,ComboValue!$E$3:$I$15,5,FALSE))</f>
        <v/>
      </c>
      <c r="P314" s="10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35" t="str">
        <f xml:space="preserve"> IF(ISBLANK(C314),"",VLOOKUP(C314,ComboValue!$B$2:$C$11,2,FALSE) &amp; ",") &amp; IF(ISBLANK(D314),"",VLOOKUP(D314,ComboValue!$B$2:$C$11,2,FALSE) &amp; ",") &amp; IF(ISBLANK(E314),"",VLOOKUP(E314,ComboValue!$B$2:$C$11,2,FALSE) &amp; ",") &amp; IF(ISBLANK(F314),"",VLOOKUP(F314,ComboValue!$B$2:$C$11,2,FALSE) &amp; ",") &amp; IF(ISBLANK(G314),"",VLOOKUP(G314,ComboValue!$B$2:$C$11,2,FALSE) &amp; ",") &amp; IF(ISBLANK(H314),"",VLOOKUP(H314,ComboValue!$B$2:$C$11,2,FALSE) &amp; ",") &amp; IF(ISBLANK(I314),"",VLOOKUP(I314,ComboValue!$B$2:$C$11,2,FALSE) &amp; ",") &amp; IF(ISBLANK(J314),"",VLOOKUP(J314,ComboValue!$B$2:$C$11,2,FALSE) &amp; ",") &amp; IF(ISBLANK(K314),"",VLOOKUP(K314,ComboValue!$B$2:$C$11,2,FALSE) &amp; ",")</f>
        <v/>
      </c>
      <c r="AV314" s="136" t="str">
        <f t="shared" si="171"/>
        <v>Tous_Nl</v>
      </c>
      <c r="AW314" s="136" t="str">
        <f>IF(ISBLANK(L314),"",VLOOKUP(L314,ComboValue!$E$2:$G$15,3,FALSE))</f>
        <v/>
      </c>
      <c r="AX314" s="136" t="str">
        <f>IF(ISBLANK(M314),"",VLOOKUP(M314,ComboValue!$K$2:$L$5,2,FALSE))</f>
        <v/>
      </c>
      <c r="AY314" s="161" t="str">
        <f>IF(ISBLANK(Q314),"",VLOOKUP(Q314,ComboValue!$N$2:$O$68,2,FALSE) &amp; ",") &amp; IF(ISBLANK(R314),"",VLOOKUP(R314,ComboValue!$N$2:$O$68,2,FALSE) &amp; ",") &amp; IF(ISBLANK(S314),"",VLOOKUP(S314,ComboValue!$N$2:$O$68,2,FALSE) &amp; ",") &amp; IF(ISBLANK(T314),"",VLOOKUP(T314,ComboValue!$N$2:$O$68,2,FALSE) &amp; ",") &amp; IF(ISBLANK(U314),"",VLOOKUP(U314,ComboValue!$N$2:$O$68,2,FALSE) &amp; ",") &amp; IF(ISBLANK(V314),"",VLOOKUP(V314,ComboValue!$N$2:$O$68,2,FALSE) &amp; ",") &amp; IF(ISBLANK(W314),"",VLOOKUP(W314,ComboValue!$N$2:$O$68,2,FALSE) &amp; ",") &amp; IF(ISBLANK(X314),"",VLOOKUP(X314,ComboValue!$N$2:$O$68,2,FALSE) &amp; ",") &amp; IF(ISBLANK(Y314),"",VLOOKUP(Y314,ComboValue!$N$2:$O$68,2,FALSE) &amp; ",") &amp; IF(ISBLANK(Z314),"",VLOOKUP(Z314,ComboValue!$N$2:$O$68,2,FALSE) &amp; ",") &amp; IF(ISBLANK(AA314),"",VLOOKUP(AA314,ComboValue!$N$2:$O$68,2,FALSE) &amp; ",") &amp; IF(ISBLANK(AB314),"",VLOOKUP(AB314,ComboValue!$N$2:$O$68,2,FALSE) &amp; ",") &amp; IF(ISBLANK(AC314),"",VLOOKUP(AC314,ComboValue!$N$2:$O$68,2,FALSE) &amp; ",") &amp; IF(ISBLANK(AD314),"",VLOOKUP(AD314,ComboValue!$N$2:$O$68,2,FALSE) &amp; ",") &amp; IF(ISBLANK(AE314),"",VLOOKUP(AE314,ComboValue!$N$2:$O$68,2,FALSE) &amp; ",") &amp; IF(ISBLANK(AF314),"",VLOOKUP(AF314,ComboValue!$N$2:$O$68,2,FALSE) &amp; ",") &amp; IF(ISBLANK(AG314),"",VLOOKUP(AG314,ComboValue!$N$2:$O$68,2,FALSE) &amp; ",") &amp; IF(ISBLANK(AH314),"",VLOOKUP(AH314,ComboValue!$N$2:$O$68,2,FALSE) &amp; ",") &amp; IF(ISBLANK(AI314),"",VLOOKUP(AI314,ComboValue!$N$2:$O$68,2,FALSE) &amp; ",") &amp; IF(ISBLANK(AJ314),"",VLOOKUP(AJ314,ComboValue!$N$2:$O$68,2,FALSE) &amp; ",") &amp; IF(ISBLANK(AK314),"",VLOOKUP(AK314,ComboValue!$N$2:$O$68,2,FALSE) &amp; ",") &amp; IF(ISBLANK(AL314),"",VLOOKUP(AL314,ComboValue!$N$2:$O$68,2,FALSE) &amp; ",") &amp; IF(ISBLANK(AM314),"",VLOOKUP(AM314,ComboValue!$N$2:$O$68,2,FALSE) &amp; ",") &amp; IF(ISBLANK(AN314),"",VLOOKUP(AN314,ComboValue!$N$2:$O$68,2,FALSE) &amp; ",") &amp; IF(ISBLANK(AO314),"",VLOOKUP(AO314,ComboValue!$N$2:$O$68,2,FALSE) &amp; ",") &amp; IF(ISBLANK(AP314),"",VLOOKUP(AP314,ComboValue!$N$2:$O$68,2,FALSE) &amp; ",") &amp; IF(ISBLANK(AQ314),"",VLOOKUP(AQ314,ComboValue!$N$2:$O$68,2,FALSE) &amp; ",") &amp; IF(ISBLANK(AR314),"",VLOOKUP(AR314,ComboValue!$N$2:$O$68,2,FALSE) &amp; ",") &amp; IF(ISBLANK(AS314),"",VLOOKUP(AS314,ComboValue!$N$2:$O$68,2,FALSE) &amp; ",") &amp; IF(ISBLANK(AT314),"",VLOOKUP(AT314,ComboValue!$N$2:$O$68,2,FALSE) &amp; ",")</f>
        <v/>
      </c>
      <c r="AZ314" s="162" t="str">
        <f t="shared" si="172"/>
        <v/>
      </c>
      <c r="BA314" s="120"/>
      <c r="BB314" s="135" t="str">
        <f t="shared" si="173"/>
        <v/>
      </c>
      <c r="BC314" s="136" t="str">
        <f t="shared" si="174"/>
        <v/>
      </c>
      <c r="BD314" s="136" t="str">
        <f t="shared" si="175"/>
        <v/>
      </c>
      <c r="BE314" s="136" t="str">
        <f t="shared" si="176"/>
        <v/>
      </c>
      <c r="BF314" s="136" t="str">
        <f t="shared" si="177"/>
        <v/>
      </c>
      <c r="BG314" s="136" t="str">
        <f t="shared" si="178"/>
        <v/>
      </c>
      <c r="BH314" s="136" t="str">
        <f t="shared" si="179"/>
        <v/>
      </c>
      <c r="BI314" s="136" t="str">
        <f t="shared" si="180"/>
        <v/>
      </c>
      <c r="BJ314" s="136" t="str">
        <f t="shared" si="181"/>
        <v/>
      </c>
      <c r="BK314" s="136" t="str">
        <f t="shared" si="182"/>
        <v/>
      </c>
      <c r="BL314" s="136" t="str">
        <f t="shared" si="183"/>
        <v/>
      </c>
      <c r="BM314" s="136" t="str">
        <f t="shared" si="184"/>
        <v/>
      </c>
      <c r="BN314" s="136" t="str">
        <f t="shared" si="185"/>
        <v/>
      </c>
      <c r="BO314" s="136" t="str">
        <f t="shared" si="186"/>
        <v/>
      </c>
      <c r="BP314" s="136" t="str">
        <f t="shared" si="187"/>
        <v/>
      </c>
      <c r="BQ314" s="136" t="str">
        <f t="shared" si="188"/>
        <v/>
      </c>
      <c r="BR314" s="136" t="str">
        <f t="shared" si="189"/>
        <v/>
      </c>
      <c r="BS314" s="136" t="str">
        <f t="shared" si="190"/>
        <v/>
      </c>
      <c r="BT314" s="136" t="str">
        <f t="shared" si="191"/>
        <v/>
      </c>
      <c r="BU314" s="136" t="str">
        <f t="shared" si="192"/>
        <v/>
      </c>
      <c r="BV314" s="136" t="str">
        <f t="shared" si="193"/>
        <v/>
      </c>
      <c r="BW314" s="136" t="str">
        <f t="shared" si="194"/>
        <v/>
      </c>
      <c r="BX314" s="136" t="str">
        <f t="shared" si="195"/>
        <v/>
      </c>
      <c r="BY314" s="136" t="str">
        <f t="shared" si="196"/>
        <v/>
      </c>
      <c r="BZ314" s="136" t="str">
        <f t="shared" si="197"/>
        <v/>
      </c>
      <c r="CA314" s="137" t="str">
        <f t="shared" si="198"/>
        <v/>
      </c>
      <c r="CB314" s="135" t="str">
        <f t="shared" si="199"/>
        <v/>
      </c>
      <c r="CC314" s="136" t="str">
        <f t="shared" si="200"/>
        <v/>
      </c>
      <c r="CD314" s="136" t="str">
        <f t="shared" si="201"/>
        <v/>
      </c>
      <c r="CE314" s="136" t="str">
        <f t="shared" si="202"/>
        <v/>
      </c>
      <c r="CF314" s="136" t="str">
        <f t="shared" si="203"/>
        <v/>
      </c>
      <c r="CG314" s="136" t="str">
        <f t="shared" si="204"/>
        <v/>
      </c>
      <c r="CH314" s="136" t="str">
        <f t="shared" si="205"/>
        <v/>
      </c>
      <c r="CI314" s="136" t="str">
        <f t="shared" si="206"/>
        <v/>
      </c>
      <c r="CJ314" s="136" t="str">
        <f t="shared" si="207"/>
        <v/>
      </c>
      <c r="CK314" s="137" t="str">
        <f t="shared" si="208"/>
        <v/>
      </c>
      <c r="CL314" s="135" t="str">
        <f t="shared" si="209"/>
        <v/>
      </c>
      <c r="CM314" s="136" t="str">
        <f t="shared" si="210"/>
        <v/>
      </c>
      <c r="CN314" s="136" t="str">
        <f t="shared" si="211"/>
        <v/>
      </c>
      <c r="CO314" s="137" t="str">
        <f t="shared" si="212"/>
        <v/>
      </c>
      <c r="CP314" s="120"/>
      <c r="CQ314" s="120"/>
      <c r="CR314" s="120"/>
      <c r="CS314" s="120"/>
      <c r="CT314" s="120"/>
      <c r="CU314" s="120"/>
      <c r="CV314" s="120"/>
      <c r="CW314" s="120"/>
      <c r="CX314" s="120"/>
      <c r="CY314" s="120"/>
      <c r="CZ314" s="120"/>
      <c r="DA314" s="120"/>
      <c r="DB314" s="120"/>
    </row>
    <row r="315" spans="1:106" ht="17.399999999999999" thickTop="1" thickBot="1" x14ac:dyDescent="0.45">
      <c r="A315" s="7">
        <v>310</v>
      </c>
      <c r="B315" s="10"/>
      <c r="C315" s="11"/>
      <c r="D315" s="11"/>
      <c r="E315" s="11"/>
      <c r="F315" s="11"/>
      <c r="G315" s="11"/>
      <c r="H315" s="11"/>
      <c r="I315" s="11"/>
      <c r="J315" s="11"/>
      <c r="K315" s="11"/>
      <c r="L315" s="10"/>
      <c r="M315" s="10"/>
      <c r="N315" s="10"/>
      <c r="O315" s="209" t="str">
        <f xml:space="preserve"> IF(ISBLANK(L315),"",VLOOKUP(L315,ComboValue!$E$3:$I$15,5,FALSE))</f>
        <v/>
      </c>
      <c r="P315" s="10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35" t="str">
        <f xml:space="preserve"> IF(ISBLANK(C315),"",VLOOKUP(C315,ComboValue!$B$2:$C$11,2,FALSE) &amp; ",") &amp; IF(ISBLANK(D315),"",VLOOKUP(D315,ComboValue!$B$2:$C$11,2,FALSE) &amp; ",") &amp; IF(ISBLANK(E315),"",VLOOKUP(E315,ComboValue!$B$2:$C$11,2,FALSE) &amp; ",") &amp; IF(ISBLANK(F315),"",VLOOKUP(F315,ComboValue!$B$2:$C$11,2,FALSE) &amp; ",") &amp; IF(ISBLANK(G315),"",VLOOKUP(G315,ComboValue!$B$2:$C$11,2,FALSE) &amp; ",") &amp; IF(ISBLANK(H315),"",VLOOKUP(H315,ComboValue!$B$2:$C$11,2,FALSE) &amp; ",") &amp; IF(ISBLANK(I315),"",VLOOKUP(I315,ComboValue!$B$2:$C$11,2,FALSE) &amp; ",") &amp; IF(ISBLANK(J315),"",VLOOKUP(J315,ComboValue!$B$2:$C$11,2,FALSE) &amp; ",") &amp; IF(ISBLANK(K315),"",VLOOKUP(K315,ComboValue!$B$2:$C$11,2,FALSE) &amp; ",")</f>
        <v/>
      </c>
      <c r="AV315" s="136" t="str">
        <f t="shared" si="171"/>
        <v>Tous_Nl</v>
      </c>
      <c r="AW315" s="136" t="str">
        <f>IF(ISBLANK(L315),"",VLOOKUP(L315,ComboValue!$E$2:$G$15,3,FALSE))</f>
        <v/>
      </c>
      <c r="AX315" s="136" t="str">
        <f>IF(ISBLANK(M315),"",VLOOKUP(M315,ComboValue!$K$2:$L$5,2,FALSE))</f>
        <v/>
      </c>
      <c r="AY315" s="161" t="str">
        <f>IF(ISBLANK(Q315),"",VLOOKUP(Q315,ComboValue!$N$2:$O$68,2,FALSE) &amp; ",") &amp; IF(ISBLANK(R315),"",VLOOKUP(R315,ComboValue!$N$2:$O$68,2,FALSE) &amp; ",") &amp; IF(ISBLANK(S315),"",VLOOKUP(S315,ComboValue!$N$2:$O$68,2,FALSE) &amp; ",") &amp; IF(ISBLANK(T315),"",VLOOKUP(T315,ComboValue!$N$2:$O$68,2,FALSE) &amp; ",") &amp; IF(ISBLANK(U315),"",VLOOKUP(U315,ComboValue!$N$2:$O$68,2,FALSE) &amp; ",") &amp; IF(ISBLANK(V315),"",VLOOKUP(V315,ComboValue!$N$2:$O$68,2,FALSE) &amp; ",") &amp; IF(ISBLANK(W315),"",VLOOKUP(W315,ComboValue!$N$2:$O$68,2,FALSE) &amp; ",") &amp; IF(ISBLANK(X315),"",VLOOKUP(X315,ComboValue!$N$2:$O$68,2,FALSE) &amp; ",") &amp; IF(ISBLANK(Y315),"",VLOOKUP(Y315,ComboValue!$N$2:$O$68,2,FALSE) &amp; ",") &amp; IF(ISBLANK(Z315),"",VLOOKUP(Z315,ComboValue!$N$2:$O$68,2,FALSE) &amp; ",") &amp; IF(ISBLANK(AA315),"",VLOOKUP(AA315,ComboValue!$N$2:$O$68,2,FALSE) &amp; ",") &amp; IF(ISBLANK(AB315),"",VLOOKUP(AB315,ComboValue!$N$2:$O$68,2,FALSE) &amp; ",") &amp; IF(ISBLANK(AC315),"",VLOOKUP(AC315,ComboValue!$N$2:$O$68,2,FALSE) &amp; ",") &amp; IF(ISBLANK(AD315),"",VLOOKUP(AD315,ComboValue!$N$2:$O$68,2,FALSE) &amp; ",") &amp; IF(ISBLANK(AE315),"",VLOOKUP(AE315,ComboValue!$N$2:$O$68,2,FALSE) &amp; ",") &amp; IF(ISBLANK(AF315),"",VLOOKUP(AF315,ComboValue!$N$2:$O$68,2,FALSE) &amp; ",") &amp; IF(ISBLANK(AG315),"",VLOOKUP(AG315,ComboValue!$N$2:$O$68,2,FALSE) &amp; ",") &amp; IF(ISBLANK(AH315),"",VLOOKUP(AH315,ComboValue!$N$2:$O$68,2,FALSE) &amp; ",") &amp; IF(ISBLANK(AI315),"",VLOOKUP(AI315,ComboValue!$N$2:$O$68,2,FALSE) &amp; ",") &amp; IF(ISBLANK(AJ315),"",VLOOKUP(AJ315,ComboValue!$N$2:$O$68,2,FALSE) &amp; ",") &amp; IF(ISBLANK(AK315),"",VLOOKUP(AK315,ComboValue!$N$2:$O$68,2,FALSE) &amp; ",") &amp; IF(ISBLANK(AL315),"",VLOOKUP(AL315,ComboValue!$N$2:$O$68,2,FALSE) &amp; ",") &amp; IF(ISBLANK(AM315),"",VLOOKUP(AM315,ComboValue!$N$2:$O$68,2,FALSE) &amp; ",") &amp; IF(ISBLANK(AN315),"",VLOOKUP(AN315,ComboValue!$N$2:$O$68,2,FALSE) &amp; ",") &amp; IF(ISBLANK(AO315),"",VLOOKUP(AO315,ComboValue!$N$2:$O$68,2,FALSE) &amp; ",") &amp; IF(ISBLANK(AP315),"",VLOOKUP(AP315,ComboValue!$N$2:$O$68,2,FALSE) &amp; ",") &amp; IF(ISBLANK(AQ315),"",VLOOKUP(AQ315,ComboValue!$N$2:$O$68,2,FALSE) &amp; ",") &amp; IF(ISBLANK(AR315),"",VLOOKUP(AR315,ComboValue!$N$2:$O$68,2,FALSE) &amp; ",") &amp; IF(ISBLANK(AS315),"",VLOOKUP(AS315,ComboValue!$N$2:$O$68,2,FALSE) &amp; ",") &amp; IF(ISBLANK(AT315),"",VLOOKUP(AT315,ComboValue!$N$2:$O$68,2,FALSE) &amp; ",")</f>
        <v/>
      </c>
      <c r="AZ315" s="162" t="str">
        <f t="shared" si="172"/>
        <v/>
      </c>
      <c r="BA315" s="120"/>
      <c r="BB315" s="135" t="str">
        <f t="shared" si="173"/>
        <v/>
      </c>
      <c r="BC315" s="136" t="str">
        <f t="shared" si="174"/>
        <v/>
      </c>
      <c r="BD315" s="136" t="str">
        <f t="shared" si="175"/>
        <v/>
      </c>
      <c r="BE315" s="136" t="str">
        <f t="shared" si="176"/>
        <v/>
      </c>
      <c r="BF315" s="136" t="str">
        <f t="shared" si="177"/>
        <v/>
      </c>
      <c r="BG315" s="136" t="str">
        <f t="shared" si="178"/>
        <v/>
      </c>
      <c r="BH315" s="136" t="str">
        <f t="shared" si="179"/>
        <v/>
      </c>
      <c r="BI315" s="136" t="str">
        <f t="shared" si="180"/>
        <v/>
      </c>
      <c r="BJ315" s="136" t="str">
        <f t="shared" si="181"/>
        <v/>
      </c>
      <c r="BK315" s="136" t="str">
        <f t="shared" si="182"/>
        <v/>
      </c>
      <c r="BL315" s="136" t="str">
        <f t="shared" si="183"/>
        <v/>
      </c>
      <c r="BM315" s="136" t="str">
        <f t="shared" si="184"/>
        <v/>
      </c>
      <c r="BN315" s="136" t="str">
        <f t="shared" si="185"/>
        <v/>
      </c>
      <c r="BO315" s="136" t="str">
        <f t="shared" si="186"/>
        <v/>
      </c>
      <c r="BP315" s="136" t="str">
        <f t="shared" si="187"/>
        <v/>
      </c>
      <c r="BQ315" s="136" t="str">
        <f t="shared" si="188"/>
        <v/>
      </c>
      <c r="BR315" s="136" t="str">
        <f t="shared" si="189"/>
        <v/>
      </c>
      <c r="BS315" s="136" t="str">
        <f t="shared" si="190"/>
        <v/>
      </c>
      <c r="BT315" s="136" t="str">
        <f t="shared" si="191"/>
        <v/>
      </c>
      <c r="BU315" s="136" t="str">
        <f t="shared" si="192"/>
        <v/>
      </c>
      <c r="BV315" s="136" t="str">
        <f t="shared" si="193"/>
        <v/>
      </c>
      <c r="BW315" s="136" t="str">
        <f t="shared" si="194"/>
        <v/>
      </c>
      <c r="BX315" s="136" t="str">
        <f t="shared" si="195"/>
        <v/>
      </c>
      <c r="BY315" s="136" t="str">
        <f t="shared" si="196"/>
        <v/>
      </c>
      <c r="BZ315" s="136" t="str">
        <f t="shared" si="197"/>
        <v/>
      </c>
      <c r="CA315" s="137" t="str">
        <f t="shared" si="198"/>
        <v/>
      </c>
      <c r="CB315" s="135" t="str">
        <f t="shared" si="199"/>
        <v/>
      </c>
      <c r="CC315" s="136" t="str">
        <f t="shared" si="200"/>
        <v/>
      </c>
      <c r="CD315" s="136" t="str">
        <f t="shared" si="201"/>
        <v/>
      </c>
      <c r="CE315" s="136" t="str">
        <f t="shared" si="202"/>
        <v/>
      </c>
      <c r="CF315" s="136" t="str">
        <f t="shared" si="203"/>
        <v/>
      </c>
      <c r="CG315" s="136" t="str">
        <f t="shared" si="204"/>
        <v/>
      </c>
      <c r="CH315" s="136" t="str">
        <f t="shared" si="205"/>
        <v/>
      </c>
      <c r="CI315" s="136" t="str">
        <f t="shared" si="206"/>
        <v/>
      </c>
      <c r="CJ315" s="136" t="str">
        <f t="shared" si="207"/>
        <v/>
      </c>
      <c r="CK315" s="137" t="str">
        <f t="shared" si="208"/>
        <v/>
      </c>
      <c r="CL315" s="135" t="str">
        <f t="shared" si="209"/>
        <v/>
      </c>
      <c r="CM315" s="136" t="str">
        <f t="shared" si="210"/>
        <v/>
      </c>
      <c r="CN315" s="136" t="str">
        <f t="shared" si="211"/>
        <v/>
      </c>
      <c r="CO315" s="137" t="str">
        <f t="shared" si="212"/>
        <v/>
      </c>
      <c r="CP315" s="120"/>
      <c r="CQ315" s="120"/>
      <c r="CR315" s="120"/>
      <c r="CS315" s="120"/>
      <c r="CT315" s="120"/>
      <c r="CU315" s="120"/>
      <c r="CV315" s="120"/>
      <c r="CW315" s="120"/>
      <c r="CX315" s="120"/>
      <c r="CY315" s="120"/>
      <c r="CZ315" s="120"/>
      <c r="DA315" s="120"/>
      <c r="DB315" s="120"/>
    </row>
    <row r="316" spans="1:106" ht="17.399999999999999" thickTop="1" thickBot="1" x14ac:dyDescent="0.45">
      <c r="A316" s="7">
        <v>311</v>
      </c>
      <c r="B316" s="10"/>
      <c r="C316" s="11"/>
      <c r="D316" s="11"/>
      <c r="E316" s="11"/>
      <c r="F316" s="11"/>
      <c r="G316" s="11"/>
      <c r="H316" s="11"/>
      <c r="I316" s="11"/>
      <c r="J316" s="11"/>
      <c r="K316" s="11"/>
      <c r="L316" s="10"/>
      <c r="M316" s="10"/>
      <c r="N316" s="10"/>
      <c r="O316" s="209" t="str">
        <f xml:space="preserve"> IF(ISBLANK(L316),"",VLOOKUP(L316,ComboValue!$E$3:$I$15,5,FALSE))</f>
        <v/>
      </c>
      <c r="P316" s="10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35" t="str">
        <f xml:space="preserve"> IF(ISBLANK(C316),"",VLOOKUP(C316,ComboValue!$B$2:$C$11,2,FALSE) &amp; ",") &amp; IF(ISBLANK(D316),"",VLOOKUP(D316,ComboValue!$B$2:$C$11,2,FALSE) &amp; ",") &amp; IF(ISBLANK(E316),"",VLOOKUP(E316,ComboValue!$B$2:$C$11,2,FALSE) &amp; ",") &amp; IF(ISBLANK(F316),"",VLOOKUP(F316,ComboValue!$B$2:$C$11,2,FALSE) &amp; ",") &amp; IF(ISBLANK(G316),"",VLOOKUP(G316,ComboValue!$B$2:$C$11,2,FALSE) &amp; ",") &amp; IF(ISBLANK(H316),"",VLOOKUP(H316,ComboValue!$B$2:$C$11,2,FALSE) &amp; ",") &amp; IF(ISBLANK(I316),"",VLOOKUP(I316,ComboValue!$B$2:$C$11,2,FALSE) &amp; ",") &amp; IF(ISBLANK(J316),"",VLOOKUP(J316,ComboValue!$B$2:$C$11,2,FALSE) &amp; ",") &amp; IF(ISBLANK(K316),"",VLOOKUP(K316,ComboValue!$B$2:$C$11,2,FALSE) &amp; ",")</f>
        <v/>
      </c>
      <c r="AV316" s="136" t="str">
        <f t="shared" si="171"/>
        <v>Tous_Nl</v>
      </c>
      <c r="AW316" s="136" t="str">
        <f>IF(ISBLANK(L316),"",VLOOKUP(L316,ComboValue!$E$2:$G$15,3,FALSE))</f>
        <v/>
      </c>
      <c r="AX316" s="136" t="str">
        <f>IF(ISBLANK(M316),"",VLOOKUP(M316,ComboValue!$K$2:$L$5,2,FALSE))</f>
        <v/>
      </c>
      <c r="AY316" s="161" t="str">
        <f>IF(ISBLANK(Q316),"",VLOOKUP(Q316,ComboValue!$N$2:$O$68,2,FALSE) &amp; ",") &amp; IF(ISBLANK(R316),"",VLOOKUP(R316,ComboValue!$N$2:$O$68,2,FALSE) &amp; ",") &amp; IF(ISBLANK(S316),"",VLOOKUP(S316,ComboValue!$N$2:$O$68,2,FALSE) &amp; ",") &amp; IF(ISBLANK(T316),"",VLOOKUP(T316,ComboValue!$N$2:$O$68,2,FALSE) &amp; ",") &amp; IF(ISBLANK(U316),"",VLOOKUP(U316,ComboValue!$N$2:$O$68,2,FALSE) &amp; ",") &amp; IF(ISBLANK(V316),"",VLOOKUP(V316,ComboValue!$N$2:$O$68,2,FALSE) &amp; ",") &amp; IF(ISBLANK(W316),"",VLOOKUP(W316,ComboValue!$N$2:$O$68,2,FALSE) &amp; ",") &amp; IF(ISBLANK(X316),"",VLOOKUP(X316,ComboValue!$N$2:$O$68,2,FALSE) &amp; ",") &amp; IF(ISBLANK(Y316),"",VLOOKUP(Y316,ComboValue!$N$2:$O$68,2,FALSE) &amp; ",") &amp; IF(ISBLANK(Z316),"",VLOOKUP(Z316,ComboValue!$N$2:$O$68,2,FALSE) &amp; ",") &amp; IF(ISBLANK(AA316),"",VLOOKUP(AA316,ComboValue!$N$2:$O$68,2,FALSE) &amp; ",") &amp; IF(ISBLANK(AB316),"",VLOOKUP(AB316,ComboValue!$N$2:$O$68,2,FALSE) &amp; ",") &amp; IF(ISBLANK(AC316),"",VLOOKUP(AC316,ComboValue!$N$2:$O$68,2,FALSE) &amp; ",") &amp; IF(ISBLANK(AD316),"",VLOOKUP(AD316,ComboValue!$N$2:$O$68,2,FALSE) &amp; ",") &amp; IF(ISBLANK(AE316),"",VLOOKUP(AE316,ComboValue!$N$2:$O$68,2,FALSE) &amp; ",") &amp; IF(ISBLANK(AF316),"",VLOOKUP(AF316,ComboValue!$N$2:$O$68,2,FALSE) &amp; ",") &amp; IF(ISBLANK(AG316),"",VLOOKUP(AG316,ComboValue!$N$2:$O$68,2,FALSE) &amp; ",") &amp; IF(ISBLANK(AH316),"",VLOOKUP(AH316,ComboValue!$N$2:$O$68,2,FALSE) &amp; ",") &amp; IF(ISBLANK(AI316),"",VLOOKUP(AI316,ComboValue!$N$2:$O$68,2,FALSE) &amp; ",") &amp; IF(ISBLANK(AJ316),"",VLOOKUP(AJ316,ComboValue!$N$2:$O$68,2,FALSE) &amp; ",") &amp; IF(ISBLANK(AK316),"",VLOOKUP(AK316,ComboValue!$N$2:$O$68,2,FALSE) &amp; ",") &amp; IF(ISBLANK(AL316),"",VLOOKUP(AL316,ComboValue!$N$2:$O$68,2,FALSE) &amp; ",") &amp; IF(ISBLANK(AM316),"",VLOOKUP(AM316,ComboValue!$N$2:$O$68,2,FALSE) &amp; ",") &amp; IF(ISBLANK(AN316),"",VLOOKUP(AN316,ComboValue!$N$2:$O$68,2,FALSE) &amp; ",") &amp; IF(ISBLANK(AO316),"",VLOOKUP(AO316,ComboValue!$N$2:$O$68,2,FALSE) &amp; ",") &amp; IF(ISBLANK(AP316),"",VLOOKUP(AP316,ComboValue!$N$2:$O$68,2,FALSE) &amp; ",") &amp; IF(ISBLANK(AQ316),"",VLOOKUP(AQ316,ComboValue!$N$2:$O$68,2,FALSE) &amp; ",") &amp; IF(ISBLANK(AR316),"",VLOOKUP(AR316,ComboValue!$N$2:$O$68,2,FALSE) &amp; ",") &amp; IF(ISBLANK(AS316),"",VLOOKUP(AS316,ComboValue!$N$2:$O$68,2,FALSE) &amp; ",") &amp; IF(ISBLANK(AT316),"",VLOOKUP(AT316,ComboValue!$N$2:$O$68,2,FALSE) &amp; ",")</f>
        <v/>
      </c>
      <c r="AZ316" s="162" t="str">
        <f t="shared" si="172"/>
        <v/>
      </c>
      <c r="BA316" s="120"/>
      <c r="BB316" s="135" t="str">
        <f t="shared" si="173"/>
        <v/>
      </c>
      <c r="BC316" s="136" t="str">
        <f t="shared" si="174"/>
        <v/>
      </c>
      <c r="BD316" s="136" t="str">
        <f t="shared" si="175"/>
        <v/>
      </c>
      <c r="BE316" s="136" t="str">
        <f t="shared" si="176"/>
        <v/>
      </c>
      <c r="BF316" s="136" t="str">
        <f t="shared" si="177"/>
        <v/>
      </c>
      <c r="BG316" s="136" t="str">
        <f t="shared" si="178"/>
        <v/>
      </c>
      <c r="BH316" s="136" t="str">
        <f t="shared" si="179"/>
        <v/>
      </c>
      <c r="BI316" s="136" t="str">
        <f t="shared" si="180"/>
        <v/>
      </c>
      <c r="BJ316" s="136" t="str">
        <f t="shared" si="181"/>
        <v/>
      </c>
      <c r="BK316" s="136" t="str">
        <f t="shared" si="182"/>
        <v/>
      </c>
      <c r="BL316" s="136" t="str">
        <f t="shared" si="183"/>
        <v/>
      </c>
      <c r="BM316" s="136" t="str">
        <f t="shared" si="184"/>
        <v/>
      </c>
      <c r="BN316" s="136" t="str">
        <f t="shared" si="185"/>
        <v/>
      </c>
      <c r="BO316" s="136" t="str">
        <f t="shared" si="186"/>
        <v/>
      </c>
      <c r="BP316" s="136" t="str">
        <f t="shared" si="187"/>
        <v/>
      </c>
      <c r="BQ316" s="136" t="str">
        <f t="shared" si="188"/>
        <v/>
      </c>
      <c r="BR316" s="136" t="str">
        <f t="shared" si="189"/>
        <v/>
      </c>
      <c r="BS316" s="136" t="str">
        <f t="shared" si="190"/>
        <v/>
      </c>
      <c r="BT316" s="136" t="str">
        <f t="shared" si="191"/>
        <v/>
      </c>
      <c r="BU316" s="136" t="str">
        <f t="shared" si="192"/>
        <v/>
      </c>
      <c r="BV316" s="136" t="str">
        <f t="shared" si="193"/>
        <v/>
      </c>
      <c r="BW316" s="136" t="str">
        <f t="shared" si="194"/>
        <v/>
      </c>
      <c r="BX316" s="136" t="str">
        <f t="shared" si="195"/>
        <v/>
      </c>
      <c r="BY316" s="136" t="str">
        <f t="shared" si="196"/>
        <v/>
      </c>
      <c r="BZ316" s="136" t="str">
        <f t="shared" si="197"/>
        <v/>
      </c>
      <c r="CA316" s="137" t="str">
        <f t="shared" si="198"/>
        <v/>
      </c>
      <c r="CB316" s="135" t="str">
        <f t="shared" si="199"/>
        <v/>
      </c>
      <c r="CC316" s="136" t="str">
        <f t="shared" si="200"/>
        <v/>
      </c>
      <c r="CD316" s="136" t="str">
        <f t="shared" si="201"/>
        <v/>
      </c>
      <c r="CE316" s="136" t="str">
        <f t="shared" si="202"/>
        <v/>
      </c>
      <c r="CF316" s="136" t="str">
        <f t="shared" si="203"/>
        <v/>
      </c>
      <c r="CG316" s="136" t="str">
        <f t="shared" si="204"/>
        <v/>
      </c>
      <c r="CH316" s="136" t="str">
        <f t="shared" si="205"/>
        <v/>
      </c>
      <c r="CI316" s="136" t="str">
        <f t="shared" si="206"/>
        <v/>
      </c>
      <c r="CJ316" s="136" t="str">
        <f t="shared" si="207"/>
        <v/>
      </c>
      <c r="CK316" s="137" t="str">
        <f t="shared" si="208"/>
        <v/>
      </c>
      <c r="CL316" s="135" t="str">
        <f t="shared" si="209"/>
        <v/>
      </c>
      <c r="CM316" s="136" t="str">
        <f t="shared" si="210"/>
        <v/>
      </c>
      <c r="CN316" s="136" t="str">
        <f t="shared" si="211"/>
        <v/>
      </c>
      <c r="CO316" s="137" t="str">
        <f t="shared" si="212"/>
        <v/>
      </c>
      <c r="CP316" s="120"/>
      <c r="CQ316" s="120"/>
      <c r="CR316" s="120"/>
      <c r="CS316" s="120"/>
      <c r="CT316" s="120"/>
      <c r="CU316" s="120"/>
      <c r="CV316" s="120"/>
      <c r="CW316" s="120"/>
      <c r="CX316" s="120"/>
      <c r="CY316" s="120"/>
      <c r="CZ316" s="120"/>
      <c r="DA316" s="120"/>
      <c r="DB316" s="120"/>
    </row>
    <row r="317" spans="1:106" ht="17.399999999999999" thickTop="1" thickBot="1" x14ac:dyDescent="0.45">
      <c r="A317" s="7">
        <v>312</v>
      </c>
      <c r="B317" s="10"/>
      <c r="C317" s="11"/>
      <c r="D317" s="11"/>
      <c r="E317" s="11"/>
      <c r="F317" s="11"/>
      <c r="G317" s="11"/>
      <c r="H317" s="11"/>
      <c r="I317" s="11"/>
      <c r="J317" s="11"/>
      <c r="K317" s="11"/>
      <c r="L317" s="10"/>
      <c r="M317" s="10"/>
      <c r="N317" s="10"/>
      <c r="O317" s="209" t="str">
        <f xml:space="preserve"> IF(ISBLANK(L317),"",VLOOKUP(L317,ComboValue!$E$3:$I$15,5,FALSE))</f>
        <v/>
      </c>
      <c r="P317" s="10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35" t="str">
        <f xml:space="preserve"> IF(ISBLANK(C317),"",VLOOKUP(C317,ComboValue!$B$2:$C$11,2,FALSE) &amp; ",") &amp; IF(ISBLANK(D317),"",VLOOKUP(D317,ComboValue!$B$2:$C$11,2,FALSE) &amp; ",") &amp; IF(ISBLANK(E317),"",VLOOKUP(E317,ComboValue!$B$2:$C$11,2,FALSE) &amp; ",") &amp; IF(ISBLANK(F317),"",VLOOKUP(F317,ComboValue!$B$2:$C$11,2,FALSE) &amp; ",") &amp; IF(ISBLANK(G317),"",VLOOKUP(G317,ComboValue!$B$2:$C$11,2,FALSE) &amp; ",") &amp; IF(ISBLANK(H317),"",VLOOKUP(H317,ComboValue!$B$2:$C$11,2,FALSE) &amp; ",") &amp; IF(ISBLANK(I317),"",VLOOKUP(I317,ComboValue!$B$2:$C$11,2,FALSE) &amp; ",") &amp; IF(ISBLANK(J317),"",VLOOKUP(J317,ComboValue!$B$2:$C$11,2,FALSE) &amp; ",") &amp; IF(ISBLANK(K317),"",VLOOKUP(K317,ComboValue!$B$2:$C$11,2,FALSE) &amp; ",")</f>
        <v/>
      </c>
      <c r="AV317" s="136" t="str">
        <f t="shared" si="171"/>
        <v>Tous_Nl</v>
      </c>
      <c r="AW317" s="136" t="str">
        <f>IF(ISBLANK(L317),"",VLOOKUP(L317,ComboValue!$E$2:$G$15,3,FALSE))</f>
        <v/>
      </c>
      <c r="AX317" s="136" t="str">
        <f>IF(ISBLANK(M317),"",VLOOKUP(M317,ComboValue!$K$2:$L$5,2,FALSE))</f>
        <v/>
      </c>
      <c r="AY317" s="161" t="str">
        <f>IF(ISBLANK(Q317),"",VLOOKUP(Q317,ComboValue!$N$2:$O$68,2,FALSE) &amp; ",") &amp; IF(ISBLANK(R317),"",VLOOKUP(R317,ComboValue!$N$2:$O$68,2,FALSE) &amp; ",") &amp; IF(ISBLANK(S317),"",VLOOKUP(S317,ComboValue!$N$2:$O$68,2,FALSE) &amp; ",") &amp; IF(ISBLANK(T317),"",VLOOKUP(T317,ComboValue!$N$2:$O$68,2,FALSE) &amp; ",") &amp; IF(ISBLANK(U317),"",VLOOKUP(U317,ComboValue!$N$2:$O$68,2,FALSE) &amp; ",") &amp; IF(ISBLANK(V317),"",VLOOKUP(V317,ComboValue!$N$2:$O$68,2,FALSE) &amp; ",") &amp; IF(ISBLANK(W317),"",VLOOKUP(W317,ComboValue!$N$2:$O$68,2,FALSE) &amp; ",") &amp; IF(ISBLANK(X317),"",VLOOKUP(X317,ComboValue!$N$2:$O$68,2,FALSE) &amp; ",") &amp; IF(ISBLANK(Y317),"",VLOOKUP(Y317,ComboValue!$N$2:$O$68,2,FALSE) &amp; ",") &amp; IF(ISBLANK(Z317),"",VLOOKUP(Z317,ComboValue!$N$2:$O$68,2,FALSE) &amp; ",") &amp; IF(ISBLANK(AA317),"",VLOOKUP(AA317,ComboValue!$N$2:$O$68,2,FALSE) &amp; ",") &amp; IF(ISBLANK(AB317),"",VLOOKUP(AB317,ComboValue!$N$2:$O$68,2,FALSE) &amp; ",") &amp; IF(ISBLANK(AC317),"",VLOOKUP(AC317,ComboValue!$N$2:$O$68,2,FALSE) &amp; ",") &amp; IF(ISBLANK(AD317),"",VLOOKUP(AD317,ComboValue!$N$2:$O$68,2,FALSE) &amp; ",") &amp; IF(ISBLANK(AE317),"",VLOOKUP(AE317,ComboValue!$N$2:$O$68,2,FALSE) &amp; ",") &amp; IF(ISBLANK(AF317),"",VLOOKUP(AF317,ComboValue!$N$2:$O$68,2,FALSE) &amp; ",") &amp; IF(ISBLANK(AG317),"",VLOOKUP(AG317,ComboValue!$N$2:$O$68,2,FALSE) &amp; ",") &amp; IF(ISBLANK(AH317),"",VLOOKUP(AH317,ComboValue!$N$2:$O$68,2,FALSE) &amp; ",") &amp; IF(ISBLANK(AI317),"",VLOOKUP(AI317,ComboValue!$N$2:$O$68,2,FALSE) &amp; ",") &amp; IF(ISBLANK(AJ317),"",VLOOKUP(AJ317,ComboValue!$N$2:$O$68,2,FALSE) &amp; ",") &amp; IF(ISBLANK(AK317),"",VLOOKUP(AK317,ComboValue!$N$2:$O$68,2,FALSE) &amp; ",") &amp; IF(ISBLANK(AL317),"",VLOOKUP(AL317,ComboValue!$N$2:$O$68,2,FALSE) &amp; ",") &amp; IF(ISBLANK(AM317),"",VLOOKUP(AM317,ComboValue!$N$2:$O$68,2,FALSE) &amp; ",") &amp; IF(ISBLANK(AN317),"",VLOOKUP(AN317,ComboValue!$N$2:$O$68,2,FALSE) &amp; ",") &amp; IF(ISBLANK(AO317),"",VLOOKUP(AO317,ComboValue!$N$2:$O$68,2,FALSE) &amp; ",") &amp; IF(ISBLANK(AP317),"",VLOOKUP(AP317,ComboValue!$N$2:$O$68,2,FALSE) &amp; ",") &amp; IF(ISBLANK(AQ317),"",VLOOKUP(AQ317,ComboValue!$N$2:$O$68,2,FALSE) &amp; ",") &amp; IF(ISBLANK(AR317),"",VLOOKUP(AR317,ComboValue!$N$2:$O$68,2,FALSE) &amp; ",") &amp; IF(ISBLANK(AS317),"",VLOOKUP(AS317,ComboValue!$N$2:$O$68,2,FALSE) &amp; ",") &amp; IF(ISBLANK(AT317),"",VLOOKUP(AT317,ComboValue!$N$2:$O$68,2,FALSE) &amp; ",")</f>
        <v/>
      </c>
      <c r="AZ317" s="162" t="str">
        <f t="shared" si="172"/>
        <v/>
      </c>
      <c r="BA317" s="120"/>
      <c r="BB317" s="135" t="str">
        <f t="shared" si="173"/>
        <v/>
      </c>
      <c r="BC317" s="136" t="str">
        <f t="shared" si="174"/>
        <v/>
      </c>
      <c r="BD317" s="136" t="str">
        <f t="shared" si="175"/>
        <v/>
      </c>
      <c r="BE317" s="136" t="str">
        <f t="shared" si="176"/>
        <v/>
      </c>
      <c r="BF317" s="136" t="str">
        <f t="shared" si="177"/>
        <v/>
      </c>
      <c r="BG317" s="136" t="str">
        <f t="shared" si="178"/>
        <v/>
      </c>
      <c r="BH317" s="136" t="str">
        <f t="shared" si="179"/>
        <v/>
      </c>
      <c r="BI317" s="136" t="str">
        <f t="shared" si="180"/>
        <v/>
      </c>
      <c r="BJ317" s="136" t="str">
        <f t="shared" si="181"/>
        <v/>
      </c>
      <c r="BK317" s="136" t="str">
        <f t="shared" si="182"/>
        <v/>
      </c>
      <c r="BL317" s="136" t="str">
        <f t="shared" si="183"/>
        <v/>
      </c>
      <c r="BM317" s="136" t="str">
        <f t="shared" si="184"/>
        <v/>
      </c>
      <c r="BN317" s="136" t="str">
        <f t="shared" si="185"/>
        <v/>
      </c>
      <c r="BO317" s="136" t="str">
        <f t="shared" si="186"/>
        <v/>
      </c>
      <c r="BP317" s="136" t="str">
        <f t="shared" si="187"/>
        <v/>
      </c>
      <c r="BQ317" s="136" t="str">
        <f t="shared" si="188"/>
        <v/>
      </c>
      <c r="BR317" s="136" t="str">
        <f t="shared" si="189"/>
        <v/>
      </c>
      <c r="BS317" s="136" t="str">
        <f t="shared" si="190"/>
        <v/>
      </c>
      <c r="BT317" s="136" t="str">
        <f t="shared" si="191"/>
        <v/>
      </c>
      <c r="BU317" s="136" t="str">
        <f t="shared" si="192"/>
        <v/>
      </c>
      <c r="BV317" s="136" t="str">
        <f t="shared" si="193"/>
        <v/>
      </c>
      <c r="BW317" s="136" t="str">
        <f t="shared" si="194"/>
        <v/>
      </c>
      <c r="BX317" s="136" t="str">
        <f t="shared" si="195"/>
        <v/>
      </c>
      <c r="BY317" s="136" t="str">
        <f t="shared" si="196"/>
        <v/>
      </c>
      <c r="BZ317" s="136" t="str">
        <f t="shared" si="197"/>
        <v/>
      </c>
      <c r="CA317" s="137" t="str">
        <f t="shared" si="198"/>
        <v/>
      </c>
      <c r="CB317" s="135" t="str">
        <f t="shared" si="199"/>
        <v/>
      </c>
      <c r="CC317" s="136" t="str">
        <f t="shared" si="200"/>
        <v/>
      </c>
      <c r="CD317" s="136" t="str">
        <f t="shared" si="201"/>
        <v/>
      </c>
      <c r="CE317" s="136" t="str">
        <f t="shared" si="202"/>
        <v/>
      </c>
      <c r="CF317" s="136" t="str">
        <f t="shared" si="203"/>
        <v/>
      </c>
      <c r="CG317" s="136" t="str">
        <f t="shared" si="204"/>
        <v/>
      </c>
      <c r="CH317" s="136" t="str">
        <f t="shared" si="205"/>
        <v/>
      </c>
      <c r="CI317" s="136" t="str">
        <f t="shared" si="206"/>
        <v/>
      </c>
      <c r="CJ317" s="136" t="str">
        <f t="shared" si="207"/>
        <v/>
      </c>
      <c r="CK317" s="137" t="str">
        <f t="shared" si="208"/>
        <v/>
      </c>
      <c r="CL317" s="135" t="str">
        <f t="shared" si="209"/>
        <v/>
      </c>
      <c r="CM317" s="136" t="str">
        <f t="shared" si="210"/>
        <v/>
      </c>
      <c r="CN317" s="136" t="str">
        <f t="shared" si="211"/>
        <v/>
      </c>
      <c r="CO317" s="137" t="str">
        <f t="shared" si="212"/>
        <v/>
      </c>
      <c r="CP317" s="120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</row>
    <row r="318" spans="1:106" ht="17.399999999999999" thickTop="1" thickBot="1" x14ac:dyDescent="0.45">
      <c r="A318" s="7">
        <v>313</v>
      </c>
      <c r="B318" s="10"/>
      <c r="C318" s="11"/>
      <c r="D318" s="11"/>
      <c r="E318" s="11"/>
      <c r="F318" s="11"/>
      <c r="G318" s="11"/>
      <c r="H318" s="11"/>
      <c r="I318" s="11"/>
      <c r="J318" s="11"/>
      <c r="K318" s="11"/>
      <c r="L318" s="10"/>
      <c r="M318" s="10"/>
      <c r="N318" s="10"/>
      <c r="O318" s="209" t="str">
        <f xml:space="preserve"> IF(ISBLANK(L318),"",VLOOKUP(L318,ComboValue!$E$3:$I$15,5,FALSE))</f>
        <v/>
      </c>
      <c r="P318" s="10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35" t="str">
        <f xml:space="preserve"> IF(ISBLANK(C318),"",VLOOKUP(C318,ComboValue!$B$2:$C$11,2,FALSE) &amp; ",") &amp; IF(ISBLANK(D318),"",VLOOKUP(D318,ComboValue!$B$2:$C$11,2,FALSE) &amp; ",") &amp; IF(ISBLANK(E318),"",VLOOKUP(E318,ComboValue!$B$2:$C$11,2,FALSE) &amp; ",") &amp; IF(ISBLANK(F318),"",VLOOKUP(F318,ComboValue!$B$2:$C$11,2,FALSE) &amp; ",") &amp; IF(ISBLANK(G318),"",VLOOKUP(G318,ComboValue!$B$2:$C$11,2,FALSE) &amp; ",") &amp; IF(ISBLANK(H318),"",VLOOKUP(H318,ComboValue!$B$2:$C$11,2,FALSE) &amp; ",") &amp; IF(ISBLANK(I318),"",VLOOKUP(I318,ComboValue!$B$2:$C$11,2,FALSE) &amp; ",") &amp; IF(ISBLANK(J318),"",VLOOKUP(J318,ComboValue!$B$2:$C$11,2,FALSE) &amp; ",") &amp; IF(ISBLANK(K318),"",VLOOKUP(K318,ComboValue!$B$2:$C$11,2,FALSE) &amp; ",")</f>
        <v/>
      </c>
      <c r="AV318" s="136" t="str">
        <f t="shared" si="171"/>
        <v>Tous_Nl</v>
      </c>
      <c r="AW318" s="136" t="str">
        <f>IF(ISBLANK(L318),"",VLOOKUP(L318,ComboValue!$E$2:$G$15,3,FALSE))</f>
        <v/>
      </c>
      <c r="AX318" s="136" t="str">
        <f>IF(ISBLANK(M318),"",VLOOKUP(M318,ComboValue!$K$2:$L$5,2,FALSE))</f>
        <v/>
      </c>
      <c r="AY318" s="161" t="str">
        <f>IF(ISBLANK(Q318),"",VLOOKUP(Q318,ComboValue!$N$2:$O$68,2,FALSE) &amp; ",") &amp; IF(ISBLANK(R318),"",VLOOKUP(R318,ComboValue!$N$2:$O$68,2,FALSE) &amp; ",") &amp; IF(ISBLANK(S318),"",VLOOKUP(S318,ComboValue!$N$2:$O$68,2,FALSE) &amp; ",") &amp; IF(ISBLANK(T318),"",VLOOKUP(T318,ComboValue!$N$2:$O$68,2,FALSE) &amp; ",") &amp; IF(ISBLANK(U318),"",VLOOKUP(U318,ComboValue!$N$2:$O$68,2,FALSE) &amp; ",") &amp; IF(ISBLANK(V318),"",VLOOKUP(V318,ComboValue!$N$2:$O$68,2,FALSE) &amp; ",") &amp; IF(ISBLANK(W318),"",VLOOKUP(W318,ComboValue!$N$2:$O$68,2,FALSE) &amp; ",") &amp; IF(ISBLANK(X318),"",VLOOKUP(X318,ComboValue!$N$2:$O$68,2,FALSE) &amp; ",") &amp; IF(ISBLANK(Y318),"",VLOOKUP(Y318,ComboValue!$N$2:$O$68,2,FALSE) &amp; ",") &amp; IF(ISBLANK(Z318),"",VLOOKUP(Z318,ComboValue!$N$2:$O$68,2,FALSE) &amp; ",") &amp; IF(ISBLANK(AA318),"",VLOOKUP(AA318,ComboValue!$N$2:$O$68,2,FALSE) &amp; ",") &amp; IF(ISBLANK(AB318),"",VLOOKUP(AB318,ComboValue!$N$2:$O$68,2,FALSE) &amp; ",") &amp; IF(ISBLANK(AC318),"",VLOOKUP(AC318,ComboValue!$N$2:$O$68,2,FALSE) &amp; ",") &amp; IF(ISBLANK(AD318),"",VLOOKUP(AD318,ComboValue!$N$2:$O$68,2,FALSE) &amp; ",") &amp; IF(ISBLANK(AE318),"",VLOOKUP(AE318,ComboValue!$N$2:$O$68,2,FALSE) &amp; ",") &amp; IF(ISBLANK(AF318),"",VLOOKUP(AF318,ComboValue!$N$2:$O$68,2,FALSE) &amp; ",") &amp; IF(ISBLANK(AG318),"",VLOOKUP(AG318,ComboValue!$N$2:$O$68,2,FALSE) &amp; ",") &amp; IF(ISBLANK(AH318),"",VLOOKUP(AH318,ComboValue!$N$2:$O$68,2,FALSE) &amp; ",") &amp; IF(ISBLANK(AI318),"",VLOOKUP(AI318,ComboValue!$N$2:$O$68,2,FALSE) &amp; ",") &amp; IF(ISBLANK(AJ318),"",VLOOKUP(AJ318,ComboValue!$N$2:$O$68,2,FALSE) &amp; ",") &amp; IF(ISBLANK(AK318),"",VLOOKUP(AK318,ComboValue!$N$2:$O$68,2,FALSE) &amp; ",") &amp; IF(ISBLANK(AL318),"",VLOOKUP(AL318,ComboValue!$N$2:$O$68,2,FALSE) &amp; ",") &amp; IF(ISBLANK(AM318),"",VLOOKUP(AM318,ComboValue!$N$2:$O$68,2,FALSE) &amp; ",") &amp; IF(ISBLANK(AN318),"",VLOOKUP(AN318,ComboValue!$N$2:$O$68,2,FALSE) &amp; ",") &amp; IF(ISBLANK(AO318),"",VLOOKUP(AO318,ComboValue!$N$2:$O$68,2,FALSE) &amp; ",") &amp; IF(ISBLANK(AP318),"",VLOOKUP(AP318,ComboValue!$N$2:$O$68,2,FALSE) &amp; ",") &amp; IF(ISBLANK(AQ318),"",VLOOKUP(AQ318,ComboValue!$N$2:$O$68,2,FALSE) &amp; ",") &amp; IF(ISBLANK(AR318),"",VLOOKUP(AR318,ComboValue!$N$2:$O$68,2,FALSE) &amp; ",") &amp; IF(ISBLANK(AS318),"",VLOOKUP(AS318,ComboValue!$N$2:$O$68,2,FALSE) &amp; ",") &amp; IF(ISBLANK(AT318),"",VLOOKUP(AT318,ComboValue!$N$2:$O$68,2,FALSE) &amp; ",")</f>
        <v/>
      </c>
      <c r="AZ318" s="162" t="str">
        <f t="shared" si="172"/>
        <v/>
      </c>
      <c r="BA318" s="120"/>
      <c r="BB318" s="135" t="str">
        <f t="shared" si="173"/>
        <v/>
      </c>
      <c r="BC318" s="136" t="str">
        <f t="shared" si="174"/>
        <v/>
      </c>
      <c r="BD318" s="136" t="str">
        <f t="shared" si="175"/>
        <v/>
      </c>
      <c r="BE318" s="136" t="str">
        <f t="shared" si="176"/>
        <v/>
      </c>
      <c r="BF318" s="136" t="str">
        <f t="shared" si="177"/>
        <v/>
      </c>
      <c r="BG318" s="136" t="str">
        <f t="shared" si="178"/>
        <v/>
      </c>
      <c r="BH318" s="136" t="str">
        <f t="shared" si="179"/>
        <v/>
      </c>
      <c r="BI318" s="136" t="str">
        <f t="shared" si="180"/>
        <v/>
      </c>
      <c r="BJ318" s="136" t="str">
        <f t="shared" si="181"/>
        <v/>
      </c>
      <c r="BK318" s="136" t="str">
        <f t="shared" si="182"/>
        <v/>
      </c>
      <c r="BL318" s="136" t="str">
        <f t="shared" si="183"/>
        <v/>
      </c>
      <c r="BM318" s="136" t="str">
        <f t="shared" si="184"/>
        <v/>
      </c>
      <c r="BN318" s="136" t="str">
        <f t="shared" si="185"/>
        <v/>
      </c>
      <c r="BO318" s="136" t="str">
        <f t="shared" si="186"/>
        <v/>
      </c>
      <c r="BP318" s="136" t="str">
        <f t="shared" si="187"/>
        <v/>
      </c>
      <c r="BQ318" s="136" t="str">
        <f t="shared" si="188"/>
        <v/>
      </c>
      <c r="BR318" s="136" t="str">
        <f t="shared" si="189"/>
        <v/>
      </c>
      <c r="BS318" s="136" t="str">
        <f t="shared" si="190"/>
        <v/>
      </c>
      <c r="BT318" s="136" t="str">
        <f t="shared" si="191"/>
        <v/>
      </c>
      <c r="BU318" s="136" t="str">
        <f t="shared" si="192"/>
        <v/>
      </c>
      <c r="BV318" s="136" t="str">
        <f t="shared" si="193"/>
        <v/>
      </c>
      <c r="BW318" s="136" t="str">
        <f t="shared" si="194"/>
        <v/>
      </c>
      <c r="BX318" s="136" t="str">
        <f t="shared" si="195"/>
        <v/>
      </c>
      <c r="BY318" s="136" t="str">
        <f t="shared" si="196"/>
        <v/>
      </c>
      <c r="BZ318" s="136" t="str">
        <f t="shared" si="197"/>
        <v/>
      </c>
      <c r="CA318" s="137" t="str">
        <f t="shared" si="198"/>
        <v/>
      </c>
      <c r="CB318" s="135" t="str">
        <f t="shared" si="199"/>
        <v/>
      </c>
      <c r="CC318" s="136" t="str">
        <f t="shared" si="200"/>
        <v/>
      </c>
      <c r="CD318" s="136" t="str">
        <f t="shared" si="201"/>
        <v/>
      </c>
      <c r="CE318" s="136" t="str">
        <f t="shared" si="202"/>
        <v/>
      </c>
      <c r="CF318" s="136" t="str">
        <f t="shared" si="203"/>
        <v/>
      </c>
      <c r="CG318" s="136" t="str">
        <f t="shared" si="204"/>
        <v/>
      </c>
      <c r="CH318" s="136" t="str">
        <f t="shared" si="205"/>
        <v/>
      </c>
      <c r="CI318" s="136" t="str">
        <f t="shared" si="206"/>
        <v/>
      </c>
      <c r="CJ318" s="136" t="str">
        <f t="shared" si="207"/>
        <v/>
      </c>
      <c r="CK318" s="137" t="str">
        <f t="shared" si="208"/>
        <v/>
      </c>
      <c r="CL318" s="135" t="str">
        <f t="shared" si="209"/>
        <v/>
      </c>
      <c r="CM318" s="136" t="str">
        <f t="shared" si="210"/>
        <v/>
      </c>
      <c r="CN318" s="136" t="str">
        <f t="shared" si="211"/>
        <v/>
      </c>
      <c r="CO318" s="137" t="str">
        <f t="shared" si="212"/>
        <v/>
      </c>
      <c r="CP318" s="120"/>
      <c r="CQ318" s="120"/>
      <c r="CR318" s="120"/>
      <c r="CS318" s="120"/>
      <c r="CT318" s="120"/>
      <c r="CU318" s="120"/>
      <c r="CV318" s="120"/>
      <c r="CW318" s="120"/>
      <c r="CX318" s="120"/>
      <c r="CY318" s="120"/>
      <c r="CZ318" s="120"/>
      <c r="DA318" s="120"/>
      <c r="DB318" s="120"/>
    </row>
    <row r="319" spans="1:106" ht="17.399999999999999" thickTop="1" thickBot="1" x14ac:dyDescent="0.45">
      <c r="A319" s="7">
        <v>314</v>
      </c>
      <c r="B319" s="10"/>
      <c r="C319" s="11"/>
      <c r="D319" s="11"/>
      <c r="E319" s="11"/>
      <c r="F319" s="11"/>
      <c r="G319" s="11"/>
      <c r="H319" s="11"/>
      <c r="I319" s="11"/>
      <c r="J319" s="11"/>
      <c r="K319" s="11"/>
      <c r="L319" s="10"/>
      <c r="M319" s="10"/>
      <c r="N319" s="10"/>
      <c r="O319" s="209" t="str">
        <f xml:space="preserve"> IF(ISBLANK(L319),"",VLOOKUP(L319,ComboValue!$E$3:$I$15,5,FALSE))</f>
        <v/>
      </c>
      <c r="P319" s="10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35" t="str">
        <f xml:space="preserve"> IF(ISBLANK(C319),"",VLOOKUP(C319,ComboValue!$B$2:$C$11,2,FALSE) &amp; ",") &amp; IF(ISBLANK(D319),"",VLOOKUP(D319,ComboValue!$B$2:$C$11,2,FALSE) &amp; ",") &amp; IF(ISBLANK(E319),"",VLOOKUP(E319,ComboValue!$B$2:$C$11,2,FALSE) &amp; ",") &amp; IF(ISBLANK(F319),"",VLOOKUP(F319,ComboValue!$B$2:$C$11,2,FALSE) &amp; ",") &amp; IF(ISBLANK(G319),"",VLOOKUP(G319,ComboValue!$B$2:$C$11,2,FALSE) &amp; ",") &amp; IF(ISBLANK(H319),"",VLOOKUP(H319,ComboValue!$B$2:$C$11,2,FALSE) &amp; ",") &amp; IF(ISBLANK(I319),"",VLOOKUP(I319,ComboValue!$B$2:$C$11,2,FALSE) &amp; ",") &amp; IF(ISBLANK(J319),"",VLOOKUP(J319,ComboValue!$B$2:$C$11,2,FALSE) &amp; ",") &amp; IF(ISBLANK(K319),"",VLOOKUP(K319,ComboValue!$B$2:$C$11,2,FALSE) &amp; ",")</f>
        <v/>
      </c>
      <c r="AV319" s="136" t="str">
        <f t="shared" si="171"/>
        <v>Tous_Nl</v>
      </c>
      <c r="AW319" s="136" t="str">
        <f>IF(ISBLANK(L319),"",VLOOKUP(L319,ComboValue!$E$2:$G$15,3,FALSE))</f>
        <v/>
      </c>
      <c r="AX319" s="136" t="str">
        <f>IF(ISBLANK(M319),"",VLOOKUP(M319,ComboValue!$K$2:$L$5,2,FALSE))</f>
        <v/>
      </c>
      <c r="AY319" s="161" t="str">
        <f>IF(ISBLANK(Q319),"",VLOOKUP(Q319,ComboValue!$N$2:$O$68,2,FALSE) &amp; ",") &amp; IF(ISBLANK(R319),"",VLOOKUP(R319,ComboValue!$N$2:$O$68,2,FALSE) &amp; ",") &amp; IF(ISBLANK(S319),"",VLOOKUP(S319,ComboValue!$N$2:$O$68,2,FALSE) &amp; ",") &amp; IF(ISBLANK(T319),"",VLOOKUP(T319,ComboValue!$N$2:$O$68,2,FALSE) &amp; ",") &amp; IF(ISBLANK(U319),"",VLOOKUP(U319,ComboValue!$N$2:$O$68,2,FALSE) &amp; ",") &amp; IF(ISBLANK(V319),"",VLOOKUP(V319,ComboValue!$N$2:$O$68,2,FALSE) &amp; ",") &amp; IF(ISBLANK(W319),"",VLOOKUP(W319,ComboValue!$N$2:$O$68,2,FALSE) &amp; ",") &amp; IF(ISBLANK(X319),"",VLOOKUP(X319,ComboValue!$N$2:$O$68,2,FALSE) &amp; ",") &amp; IF(ISBLANK(Y319),"",VLOOKUP(Y319,ComboValue!$N$2:$O$68,2,FALSE) &amp; ",") &amp; IF(ISBLANK(Z319),"",VLOOKUP(Z319,ComboValue!$N$2:$O$68,2,FALSE) &amp; ",") &amp; IF(ISBLANK(AA319),"",VLOOKUP(AA319,ComboValue!$N$2:$O$68,2,FALSE) &amp; ",") &amp; IF(ISBLANK(AB319),"",VLOOKUP(AB319,ComboValue!$N$2:$O$68,2,FALSE) &amp; ",") &amp; IF(ISBLANK(AC319),"",VLOOKUP(AC319,ComboValue!$N$2:$O$68,2,FALSE) &amp; ",") &amp; IF(ISBLANK(AD319),"",VLOOKUP(AD319,ComboValue!$N$2:$O$68,2,FALSE) &amp; ",") &amp; IF(ISBLANK(AE319),"",VLOOKUP(AE319,ComboValue!$N$2:$O$68,2,FALSE) &amp; ",") &amp; IF(ISBLANK(AF319),"",VLOOKUP(AF319,ComboValue!$N$2:$O$68,2,FALSE) &amp; ",") &amp; IF(ISBLANK(AG319),"",VLOOKUP(AG319,ComboValue!$N$2:$O$68,2,FALSE) &amp; ",") &amp; IF(ISBLANK(AH319),"",VLOOKUP(AH319,ComboValue!$N$2:$O$68,2,FALSE) &amp; ",") &amp; IF(ISBLANK(AI319),"",VLOOKUP(AI319,ComboValue!$N$2:$O$68,2,FALSE) &amp; ",") &amp; IF(ISBLANK(AJ319),"",VLOOKUP(AJ319,ComboValue!$N$2:$O$68,2,FALSE) &amp; ",") &amp; IF(ISBLANK(AK319),"",VLOOKUP(AK319,ComboValue!$N$2:$O$68,2,FALSE) &amp; ",") &amp; IF(ISBLANK(AL319),"",VLOOKUP(AL319,ComboValue!$N$2:$O$68,2,FALSE) &amp; ",") &amp; IF(ISBLANK(AM319),"",VLOOKUP(AM319,ComboValue!$N$2:$O$68,2,FALSE) &amp; ",") &amp; IF(ISBLANK(AN319),"",VLOOKUP(AN319,ComboValue!$N$2:$O$68,2,FALSE) &amp; ",") &amp; IF(ISBLANK(AO319),"",VLOOKUP(AO319,ComboValue!$N$2:$O$68,2,FALSE) &amp; ",") &amp; IF(ISBLANK(AP319),"",VLOOKUP(AP319,ComboValue!$N$2:$O$68,2,FALSE) &amp; ",") &amp; IF(ISBLANK(AQ319),"",VLOOKUP(AQ319,ComboValue!$N$2:$O$68,2,FALSE) &amp; ",") &amp; IF(ISBLANK(AR319),"",VLOOKUP(AR319,ComboValue!$N$2:$O$68,2,FALSE) &amp; ",") &amp; IF(ISBLANK(AS319),"",VLOOKUP(AS319,ComboValue!$N$2:$O$68,2,FALSE) &amp; ",") &amp; IF(ISBLANK(AT319),"",VLOOKUP(AT319,ComboValue!$N$2:$O$68,2,FALSE) &amp; ",")</f>
        <v/>
      </c>
      <c r="AZ319" s="162" t="str">
        <f t="shared" si="172"/>
        <v/>
      </c>
      <c r="BA319" s="120"/>
      <c r="BB319" s="135" t="str">
        <f t="shared" si="173"/>
        <v/>
      </c>
      <c r="BC319" s="136" t="str">
        <f t="shared" si="174"/>
        <v/>
      </c>
      <c r="BD319" s="136" t="str">
        <f t="shared" si="175"/>
        <v/>
      </c>
      <c r="BE319" s="136" t="str">
        <f t="shared" si="176"/>
        <v/>
      </c>
      <c r="BF319" s="136" t="str">
        <f t="shared" si="177"/>
        <v/>
      </c>
      <c r="BG319" s="136" t="str">
        <f t="shared" si="178"/>
        <v/>
      </c>
      <c r="BH319" s="136" t="str">
        <f t="shared" si="179"/>
        <v/>
      </c>
      <c r="BI319" s="136" t="str">
        <f t="shared" si="180"/>
        <v/>
      </c>
      <c r="BJ319" s="136" t="str">
        <f t="shared" si="181"/>
        <v/>
      </c>
      <c r="BK319" s="136" t="str">
        <f t="shared" si="182"/>
        <v/>
      </c>
      <c r="BL319" s="136" t="str">
        <f t="shared" si="183"/>
        <v/>
      </c>
      <c r="BM319" s="136" t="str">
        <f t="shared" si="184"/>
        <v/>
      </c>
      <c r="BN319" s="136" t="str">
        <f t="shared" si="185"/>
        <v/>
      </c>
      <c r="BO319" s="136" t="str">
        <f t="shared" si="186"/>
        <v/>
      </c>
      <c r="BP319" s="136" t="str">
        <f t="shared" si="187"/>
        <v/>
      </c>
      <c r="BQ319" s="136" t="str">
        <f t="shared" si="188"/>
        <v/>
      </c>
      <c r="BR319" s="136" t="str">
        <f t="shared" si="189"/>
        <v/>
      </c>
      <c r="BS319" s="136" t="str">
        <f t="shared" si="190"/>
        <v/>
      </c>
      <c r="BT319" s="136" t="str">
        <f t="shared" si="191"/>
        <v/>
      </c>
      <c r="BU319" s="136" t="str">
        <f t="shared" si="192"/>
        <v/>
      </c>
      <c r="BV319" s="136" t="str">
        <f t="shared" si="193"/>
        <v/>
      </c>
      <c r="BW319" s="136" t="str">
        <f t="shared" si="194"/>
        <v/>
      </c>
      <c r="BX319" s="136" t="str">
        <f t="shared" si="195"/>
        <v/>
      </c>
      <c r="BY319" s="136" t="str">
        <f t="shared" si="196"/>
        <v/>
      </c>
      <c r="BZ319" s="136" t="str">
        <f t="shared" si="197"/>
        <v/>
      </c>
      <c r="CA319" s="137" t="str">
        <f t="shared" si="198"/>
        <v/>
      </c>
      <c r="CB319" s="135" t="str">
        <f t="shared" si="199"/>
        <v/>
      </c>
      <c r="CC319" s="136" t="str">
        <f t="shared" si="200"/>
        <v/>
      </c>
      <c r="CD319" s="136" t="str">
        <f t="shared" si="201"/>
        <v/>
      </c>
      <c r="CE319" s="136" t="str">
        <f t="shared" si="202"/>
        <v/>
      </c>
      <c r="CF319" s="136" t="str">
        <f t="shared" si="203"/>
        <v/>
      </c>
      <c r="CG319" s="136" t="str">
        <f t="shared" si="204"/>
        <v/>
      </c>
      <c r="CH319" s="136" t="str">
        <f t="shared" si="205"/>
        <v/>
      </c>
      <c r="CI319" s="136" t="str">
        <f t="shared" si="206"/>
        <v/>
      </c>
      <c r="CJ319" s="136" t="str">
        <f t="shared" si="207"/>
        <v/>
      </c>
      <c r="CK319" s="137" t="str">
        <f t="shared" si="208"/>
        <v/>
      </c>
      <c r="CL319" s="135" t="str">
        <f t="shared" si="209"/>
        <v/>
      </c>
      <c r="CM319" s="136" t="str">
        <f t="shared" si="210"/>
        <v/>
      </c>
      <c r="CN319" s="136" t="str">
        <f t="shared" si="211"/>
        <v/>
      </c>
      <c r="CO319" s="137" t="str">
        <f t="shared" si="212"/>
        <v/>
      </c>
      <c r="CP319" s="120"/>
      <c r="CQ319" s="120"/>
      <c r="CR319" s="120"/>
      <c r="CS319" s="120"/>
      <c r="CT319" s="120"/>
      <c r="CU319" s="120"/>
      <c r="CV319" s="120"/>
      <c r="CW319" s="120"/>
      <c r="CX319" s="120"/>
      <c r="CY319" s="120"/>
      <c r="CZ319" s="120"/>
      <c r="DA319" s="120"/>
      <c r="DB319" s="120"/>
    </row>
    <row r="320" spans="1:106" ht="17.399999999999999" thickTop="1" thickBot="1" x14ac:dyDescent="0.45">
      <c r="A320" s="7">
        <v>315</v>
      </c>
      <c r="B320" s="10"/>
      <c r="C320" s="11"/>
      <c r="D320" s="11"/>
      <c r="E320" s="11"/>
      <c r="F320" s="11"/>
      <c r="G320" s="11"/>
      <c r="H320" s="11"/>
      <c r="I320" s="11"/>
      <c r="J320" s="11"/>
      <c r="K320" s="11"/>
      <c r="L320" s="10"/>
      <c r="M320" s="10"/>
      <c r="N320" s="10"/>
      <c r="O320" s="209" t="str">
        <f xml:space="preserve"> IF(ISBLANK(L320),"",VLOOKUP(L320,ComboValue!$E$3:$I$15,5,FALSE))</f>
        <v/>
      </c>
      <c r="P320" s="10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35" t="str">
        <f xml:space="preserve"> IF(ISBLANK(C320),"",VLOOKUP(C320,ComboValue!$B$2:$C$11,2,FALSE) &amp; ",") &amp; IF(ISBLANK(D320),"",VLOOKUP(D320,ComboValue!$B$2:$C$11,2,FALSE) &amp; ",") &amp; IF(ISBLANK(E320),"",VLOOKUP(E320,ComboValue!$B$2:$C$11,2,FALSE) &amp; ",") &amp; IF(ISBLANK(F320),"",VLOOKUP(F320,ComboValue!$B$2:$C$11,2,FALSE) &amp; ",") &amp; IF(ISBLANK(G320),"",VLOOKUP(G320,ComboValue!$B$2:$C$11,2,FALSE) &amp; ",") &amp; IF(ISBLANK(H320),"",VLOOKUP(H320,ComboValue!$B$2:$C$11,2,FALSE) &amp; ",") &amp; IF(ISBLANK(I320),"",VLOOKUP(I320,ComboValue!$B$2:$C$11,2,FALSE) &amp; ",") &amp; IF(ISBLANK(J320),"",VLOOKUP(J320,ComboValue!$B$2:$C$11,2,FALSE) &amp; ",") &amp; IF(ISBLANK(K320),"",VLOOKUP(K320,ComboValue!$B$2:$C$11,2,FALSE) &amp; ",")</f>
        <v/>
      </c>
      <c r="AV320" s="136" t="str">
        <f t="shared" si="171"/>
        <v>Tous_Nl</v>
      </c>
      <c r="AW320" s="136" t="str">
        <f>IF(ISBLANK(L320),"",VLOOKUP(L320,ComboValue!$E$2:$G$15,3,FALSE))</f>
        <v/>
      </c>
      <c r="AX320" s="136" t="str">
        <f>IF(ISBLANK(M320),"",VLOOKUP(M320,ComboValue!$K$2:$L$5,2,FALSE))</f>
        <v/>
      </c>
      <c r="AY320" s="161" t="str">
        <f>IF(ISBLANK(Q320),"",VLOOKUP(Q320,ComboValue!$N$2:$O$68,2,FALSE) &amp; ",") &amp; IF(ISBLANK(R320),"",VLOOKUP(R320,ComboValue!$N$2:$O$68,2,FALSE) &amp; ",") &amp; IF(ISBLANK(S320),"",VLOOKUP(S320,ComboValue!$N$2:$O$68,2,FALSE) &amp; ",") &amp; IF(ISBLANK(T320),"",VLOOKUP(T320,ComboValue!$N$2:$O$68,2,FALSE) &amp; ",") &amp; IF(ISBLANK(U320),"",VLOOKUP(U320,ComboValue!$N$2:$O$68,2,FALSE) &amp; ",") &amp; IF(ISBLANK(V320),"",VLOOKUP(V320,ComboValue!$N$2:$O$68,2,FALSE) &amp; ",") &amp; IF(ISBLANK(W320),"",VLOOKUP(W320,ComboValue!$N$2:$O$68,2,FALSE) &amp; ",") &amp; IF(ISBLANK(X320),"",VLOOKUP(X320,ComboValue!$N$2:$O$68,2,FALSE) &amp; ",") &amp; IF(ISBLANK(Y320),"",VLOOKUP(Y320,ComboValue!$N$2:$O$68,2,FALSE) &amp; ",") &amp; IF(ISBLANK(Z320),"",VLOOKUP(Z320,ComboValue!$N$2:$O$68,2,FALSE) &amp; ",") &amp; IF(ISBLANK(AA320),"",VLOOKUP(AA320,ComboValue!$N$2:$O$68,2,FALSE) &amp; ",") &amp; IF(ISBLANK(AB320),"",VLOOKUP(AB320,ComboValue!$N$2:$O$68,2,FALSE) &amp; ",") &amp; IF(ISBLANK(AC320),"",VLOOKUP(AC320,ComboValue!$N$2:$O$68,2,FALSE) &amp; ",") &amp; IF(ISBLANK(AD320),"",VLOOKUP(AD320,ComboValue!$N$2:$O$68,2,FALSE) &amp; ",") &amp; IF(ISBLANK(AE320),"",VLOOKUP(AE320,ComboValue!$N$2:$O$68,2,FALSE) &amp; ",") &amp; IF(ISBLANK(AF320),"",VLOOKUP(AF320,ComboValue!$N$2:$O$68,2,FALSE) &amp; ",") &amp; IF(ISBLANK(AG320),"",VLOOKUP(AG320,ComboValue!$N$2:$O$68,2,FALSE) &amp; ",") &amp; IF(ISBLANK(AH320),"",VLOOKUP(AH320,ComboValue!$N$2:$O$68,2,FALSE) &amp; ",") &amp; IF(ISBLANK(AI320),"",VLOOKUP(AI320,ComboValue!$N$2:$O$68,2,FALSE) &amp; ",") &amp; IF(ISBLANK(AJ320),"",VLOOKUP(AJ320,ComboValue!$N$2:$O$68,2,FALSE) &amp; ",") &amp; IF(ISBLANK(AK320),"",VLOOKUP(AK320,ComboValue!$N$2:$O$68,2,FALSE) &amp; ",") &amp; IF(ISBLANK(AL320),"",VLOOKUP(AL320,ComboValue!$N$2:$O$68,2,FALSE) &amp; ",") &amp; IF(ISBLANK(AM320),"",VLOOKUP(AM320,ComboValue!$N$2:$O$68,2,FALSE) &amp; ",") &amp; IF(ISBLANK(AN320),"",VLOOKUP(AN320,ComboValue!$N$2:$O$68,2,FALSE) &amp; ",") &amp; IF(ISBLANK(AO320),"",VLOOKUP(AO320,ComboValue!$N$2:$O$68,2,FALSE) &amp; ",") &amp; IF(ISBLANK(AP320),"",VLOOKUP(AP320,ComboValue!$N$2:$O$68,2,FALSE) &amp; ",") &amp; IF(ISBLANK(AQ320),"",VLOOKUP(AQ320,ComboValue!$N$2:$O$68,2,FALSE) &amp; ",") &amp; IF(ISBLANK(AR320),"",VLOOKUP(AR320,ComboValue!$N$2:$O$68,2,FALSE) &amp; ",") &amp; IF(ISBLANK(AS320),"",VLOOKUP(AS320,ComboValue!$N$2:$O$68,2,FALSE) &amp; ",") &amp; IF(ISBLANK(AT320),"",VLOOKUP(AT320,ComboValue!$N$2:$O$68,2,FALSE) &amp; ",")</f>
        <v/>
      </c>
      <c r="AZ320" s="162" t="str">
        <f t="shared" si="172"/>
        <v/>
      </c>
      <c r="BA320" s="120"/>
      <c r="BB320" s="135" t="str">
        <f t="shared" si="173"/>
        <v/>
      </c>
      <c r="BC320" s="136" t="str">
        <f t="shared" si="174"/>
        <v/>
      </c>
      <c r="BD320" s="136" t="str">
        <f t="shared" si="175"/>
        <v/>
      </c>
      <c r="BE320" s="136" t="str">
        <f t="shared" si="176"/>
        <v/>
      </c>
      <c r="BF320" s="136" t="str">
        <f t="shared" si="177"/>
        <v/>
      </c>
      <c r="BG320" s="136" t="str">
        <f t="shared" si="178"/>
        <v/>
      </c>
      <c r="BH320" s="136" t="str">
        <f t="shared" si="179"/>
        <v/>
      </c>
      <c r="BI320" s="136" t="str">
        <f t="shared" si="180"/>
        <v/>
      </c>
      <c r="BJ320" s="136" t="str">
        <f t="shared" si="181"/>
        <v/>
      </c>
      <c r="BK320" s="136" t="str">
        <f t="shared" si="182"/>
        <v/>
      </c>
      <c r="BL320" s="136" t="str">
        <f t="shared" si="183"/>
        <v/>
      </c>
      <c r="BM320" s="136" t="str">
        <f t="shared" si="184"/>
        <v/>
      </c>
      <c r="BN320" s="136" t="str">
        <f t="shared" si="185"/>
        <v/>
      </c>
      <c r="BO320" s="136" t="str">
        <f t="shared" si="186"/>
        <v/>
      </c>
      <c r="BP320" s="136" t="str">
        <f t="shared" si="187"/>
        <v/>
      </c>
      <c r="BQ320" s="136" t="str">
        <f t="shared" si="188"/>
        <v/>
      </c>
      <c r="BR320" s="136" t="str">
        <f t="shared" si="189"/>
        <v/>
      </c>
      <c r="BS320" s="136" t="str">
        <f t="shared" si="190"/>
        <v/>
      </c>
      <c r="BT320" s="136" t="str">
        <f t="shared" si="191"/>
        <v/>
      </c>
      <c r="BU320" s="136" t="str">
        <f t="shared" si="192"/>
        <v/>
      </c>
      <c r="BV320" s="136" t="str">
        <f t="shared" si="193"/>
        <v/>
      </c>
      <c r="BW320" s="136" t="str">
        <f t="shared" si="194"/>
        <v/>
      </c>
      <c r="BX320" s="136" t="str">
        <f t="shared" si="195"/>
        <v/>
      </c>
      <c r="BY320" s="136" t="str">
        <f t="shared" si="196"/>
        <v/>
      </c>
      <c r="BZ320" s="136" t="str">
        <f t="shared" si="197"/>
        <v/>
      </c>
      <c r="CA320" s="137" t="str">
        <f t="shared" si="198"/>
        <v/>
      </c>
      <c r="CB320" s="135" t="str">
        <f t="shared" si="199"/>
        <v/>
      </c>
      <c r="CC320" s="136" t="str">
        <f t="shared" si="200"/>
        <v/>
      </c>
      <c r="CD320" s="136" t="str">
        <f t="shared" si="201"/>
        <v/>
      </c>
      <c r="CE320" s="136" t="str">
        <f t="shared" si="202"/>
        <v/>
      </c>
      <c r="CF320" s="136" t="str">
        <f t="shared" si="203"/>
        <v/>
      </c>
      <c r="CG320" s="136" t="str">
        <f t="shared" si="204"/>
        <v/>
      </c>
      <c r="CH320" s="136" t="str">
        <f t="shared" si="205"/>
        <v/>
      </c>
      <c r="CI320" s="136" t="str">
        <f t="shared" si="206"/>
        <v/>
      </c>
      <c r="CJ320" s="136" t="str">
        <f t="shared" si="207"/>
        <v/>
      </c>
      <c r="CK320" s="137" t="str">
        <f t="shared" si="208"/>
        <v/>
      </c>
      <c r="CL320" s="135" t="str">
        <f t="shared" si="209"/>
        <v/>
      </c>
      <c r="CM320" s="136" t="str">
        <f t="shared" si="210"/>
        <v/>
      </c>
      <c r="CN320" s="136" t="str">
        <f t="shared" si="211"/>
        <v/>
      </c>
      <c r="CO320" s="137" t="str">
        <f t="shared" si="212"/>
        <v/>
      </c>
      <c r="CP320" s="120"/>
      <c r="CQ320" s="120"/>
      <c r="CR320" s="120"/>
      <c r="CS320" s="120"/>
      <c r="CT320" s="120"/>
      <c r="CU320" s="120"/>
      <c r="CV320" s="120"/>
      <c r="CW320" s="120"/>
      <c r="CX320" s="120"/>
      <c r="CY320" s="120"/>
      <c r="CZ320" s="120"/>
      <c r="DA320" s="120"/>
      <c r="DB320" s="120"/>
    </row>
    <row r="321" spans="1:106" ht="17.399999999999999" thickTop="1" thickBot="1" x14ac:dyDescent="0.45">
      <c r="A321" s="7">
        <v>316</v>
      </c>
      <c r="B321" s="10"/>
      <c r="C321" s="11"/>
      <c r="D321" s="11"/>
      <c r="E321" s="11"/>
      <c r="F321" s="11"/>
      <c r="G321" s="11"/>
      <c r="H321" s="11"/>
      <c r="I321" s="11"/>
      <c r="J321" s="11"/>
      <c r="K321" s="11"/>
      <c r="L321" s="10"/>
      <c r="M321" s="10"/>
      <c r="N321" s="10"/>
      <c r="O321" s="209" t="str">
        <f xml:space="preserve"> IF(ISBLANK(L321),"",VLOOKUP(L321,ComboValue!$E$3:$I$15,5,FALSE))</f>
        <v/>
      </c>
      <c r="P321" s="10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35" t="str">
        <f xml:space="preserve"> IF(ISBLANK(C321),"",VLOOKUP(C321,ComboValue!$B$2:$C$11,2,FALSE) &amp; ",") &amp; IF(ISBLANK(D321),"",VLOOKUP(D321,ComboValue!$B$2:$C$11,2,FALSE) &amp; ",") &amp; IF(ISBLANK(E321),"",VLOOKUP(E321,ComboValue!$B$2:$C$11,2,FALSE) &amp; ",") &amp; IF(ISBLANK(F321),"",VLOOKUP(F321,ComboValue!$B$2:$C$11,2,FALSE) &amp; ",") &amp; IF(ISBLANK(G321),"",VLOOKUP(G321,ComboValue!$B$2:$C$11,2,FALSE) &amp; ",") &amp; IF(ISBLANK(H321),"",VLOOKUP(H321,ComboValue!$B$2:$C$11,2,FALSE) &amp; ",") &amp; IF(ISBLANK(I321),"",VLOOKUP(I321,ComboValue!$B$2:$C$11,2,FALSE) &amp; ",") &amp; IF(ISBLANK(J321),"",VLOOKUP(J321,ComboValue!$B$2:$C$11,2,FALSE) &amp; ",") &amp; IF(ISBLANK(K321),"",VLOOKUP(K321,ComboValue!$B$2:$C$11,2,FALSE) &amp; ",")</f>
        <v/>
      </c>
      <c r="AV321" s="136" t="str">
        <f t="shared" si="171"/>
        <v>Tous_Nl</v>
      </c>
      <c r="AW321" s="136" t="str">
        <f>IF(ISBLANK(L321),"",VLOOKUP(L321,ComboValue!$E$2:$G$15,3,FALSE))</f>
        <v/>
      </c>
      <c r="AX321" s="136" t="str">
        <f>IF(ISBLANK(M321),"",VLOOKUP(M321,ComboValue!$K$2:$L$5,2,FALSE))</f>
        <v/>
      </c>
      <c r="AY321" s="161" t="str">
        <f>IF(ISBLANK(Q321),"",VLOOKUP(Q321,ComboValue!$N$2:$O$68,2,FALSE) &amp; ",") &amp; IF(ISBLANK(R321),"",VLOOKUP(R321,ComboValue!$N$2:$O$68,2,FALSE) &amp; ",") &amp; IF(ISBLANK(S321),"",VLOOKUP(S321,ComboValue!$N$2:$O$68,2,FALSE) &amp; ",") &amp; IF(ISBLANK(T321),"",VLOOKUP(T321,ComboValue!$N$2:$O$68,2,FALSE) &amp; ",") &amp; IF(ISBLANK(U321),"",VLOOKUP(U321,ComboValue!$N$2:$O$68,2,FALSE) &amp; ",") &amp; IF(ISBLANK(V321),"",VLOOKUP(V321,ComboValue!$N$2:$O$68,2,FALSE) &amp; ",") &amp; IF(ISBLANK(W321),"",VLOOKUP(W321,ComboValue!$N$2:$O$68,2,FALSE) &amp; ",") &amp; IF(ISBLANK(X321),"",VLOOKUP(X321,ComboValue!$N$2:$O$68,2,FALSE) &amp; ",") &amp; IF(ISBLANK(Y321),"",VLOOKUP(Y321,ComboValue!$N$2:$O$68,2,FALSE) &amp; ",") &amp; IF(ISBLANK(Z321),"",VLOOKUP(Z321,ComboValue!$N$2:$O$68,2,FALSE) &amp; ",") &amp; IF(ISBLANK(AA321),"",VLOOKUP(AA321,ComboValue!$N$2:$O$68,2,FALSE) &amp; ",") &amp; IF(ISBLANK(AB321),"",VLOOKUP(AB321,ComboValue!$N$2:$O$68,2,FALSE) &amp; ",") &amp; IF(ISBLANK(AC321),"",VLOOKUP(AC321,ComboValue!$N$2:$O$68,2,FALSE) &amp; ",") &amp; IF(ISBLANK(AD321),"",VLOOKUP(AD321,ComboValue!$N$2:$O$68,2,FALSE) &amp; ",") &amp; IF(ISBLANK(AE321),"",VLOOKUP(AE321,ComboValue!$N$2:$O$68,2,FALSE) &amp; ",") &amp; IF(ISBLANK(AF321),"",VLOOKUP(AF321,ComboValue!$N$2:$O$68,2,FALSE) &amp; ",") &amp; IF(ISBLANK(AG321),"",VLOOKUP(AG321,ComboValue!$N$2:$O$68,2,FALSE) &amp; ",") &amp; IF(ISBLANK(AH321),"",VLOOKUP(AH321,ComboValue!$N$2:$O$68,2,FALSE) &amp; ",") &amp; IF(ISBLANK(AI321),"",VLOOKUP(AI321,ComboValue!$N$2:$O$68,2,FALSE) &amp; ",") &amp; IF(ISBLANK(AJ321),"",VLOOKUP(AJ321,ComboValue!$N$2:$O$68,2,FALSE) &amp; ",") &amp; IF(ISBLANK(AK321),"",VLOOKUP(AK321,ComboValue!$N$2:$O$68,2,FALSE) &amp; ",") &amp; IF(ISBLANK(AL321),"",VLOOKUP(AL321,ComboValue!$N$2:$O$68,2,FALSE) &amp; ",") &amp; IF(ISBLANK(AM321),"",VLOOKUP(AM321,ComboValue!$N$2:$O$68,2,FALSE) &amp; ",") &amp; IF(ISBLANK(AN321),"",VLOOKUP(AN321,ComboValue!$N$2:$O$68,2,FALSE) &amp; ",") &amp; IF(ISBLANK(AO321),"",VLOOKUP(AO321,ComboValue!$N$2:$O$68,2,FALSE) &amp; ",") &amp; IF(ISBLANK(AP321),"",VLOOKUP(AP321,ComboValue!$N$2:$O$68,2,FALSE) &amp; ",") &amp; IF(ISBLANK(AQ321),"",VLOOKUP(AQ321,ComboValue!$N$2:$O$68,2,FALSE) &amp; ",") &amp; IF(ISBLANK(AR321),"",VLOOKUP(AR321,ComboValue!$N$2:$O$68,2,FALSE) &amp; ",") &amp; IF(ISBLANK(AS321),"",VLOOKUP(AS321,ComboValue!$N$2:$O$68,2,FALSE) &amp; ",") &amp; IF(ISBLANK(AT321),"",VLOOKUP(AT321,ComboValue!$N$2:$O$68,2,FALSE) &amp; ",")</f>
        <v/>
      </c>
      <c r="AZ321" s="162" t="str">
        <f t="shared" si="172"/>
        <v/>
      </c>
      <c r="BA321" s="120"/>
      <c r="BB321" s="135" t="str">
        <f t="shared" si="173"/>
        <v/>
      </c>
      <c r="BC321" s="136" t="str">
        <f t="shared" si="174"/>
        <v/>
      </c>
      <c r="BD321" s="136" t="str">
        <f t="shared" si="175"/>
        <v/>
      </c>
      <c r="BE321" s="136" t="str">
        <f t="shared" si="176"/>
        <v/>
      </c>
      <c r="BF321" s="136" t="str">
        <f t="shared" si="177"/>
        <v/>
      </c>
      <c r="BG321" s="136" t="str">
        <f t="shared" si="178"/>
        <v/>
      </c>
      <c r="BH321" s="136" t="str">
        <f t="shared" si="179"/>
        <v/>
      </c>
      <c r="BI321" s="136" t="str">
        <f t="shared" si="180"/>
        <v/>
      </c>
      <c r="BJ321" s="136" t="str">
        <f t="shared" si="181"/>
        <v/>
      </c>
      <c r="BK321" s="136" t="str">
        <f t="shared" si="182"/>
        <v/>
      </c>
      <c r="BL321" s="136" t="str">
        <f t="shared" si="183"/>
        <v/>
      </c>
      <c r="BM321" s="136" t="str">
        <f t="shared" si="184"/>
        <v/>
      </c>
      <c r="BN321" s="136" t="str">
        <f t="shared" si="185"/>
        <v/>
      </c>
      <c r="BO321" s="136" t="str">
        <f t="shared" si="186"/>
        <v/>
      </c>
      <c r="BP321" s="136" t="str">
        <f t="shared" si="187"/>
        <v/>
      </c>
      <c r="BQ321" s="136" t="str">
        <f t="shared" si="188"/>
        <v/>
      </c>
      <c r="BR321" s="136" t="str">
        <f t="shared" si="189"/>
        <v/>
      </c>
      <c r="BS321" s="136" t="str">
        <f t="shared" si="190"/>
        <v/>
      </c>
      <c r="BT321" s="136" t="str">
        <f t="shared" si="191"/>
        <v/>
      </c>
      <c r="BU321" s="136" t="str">
        <f t="shared" si="192"/>
        <v/>
      </c>
      <c r="BV321" s="136" t="str">
        <f t="shared" si="193"/>
        <v/>
      </c>
      <c r="BW321" s="136" t="str">
        <f t="shared" si="194"/>
        <v/>
      </c>
      <c r="BX321" s="136" t="str">
        <f t="shared" si="195"/>
        <v/>
      </c>
      <c r="BY321" s="136" t="str">
        <f t="shared" si="196"/>
        <v/>
      </c>
      <c r="BZ321" s="136" t="str">
        <f t="shared" si="197"/>
        <v/>
      </c>
      <c r="CA321" s="137" t="str">
        <f t="shared" si="198"/>
        <v/>
      </c>
      <c r="CB321" s="135" t="str">
        <f t="shared" si="199"/>
        <v/>
      </c>
      <c r="CC321" s="136" t="str">
        <f t="shared" si="200"/>
        <v/>
      </c>
      <c r="CD321" s="136" t="str">
        <f t="shared" si="201"/>
        <v/>
      </c>
      <c r="CE321" s="136" t="str">
        <f t="shared" si="202"/>
        <v/>
      </c>
      <c r="CF321" s="136" t="str">
        <f t="shared" si="203"/>
        <v/>
      </c>
      <c r="CG321" s="136" t="str">
        <f t="shared" si="204"/>
        <v/>
      </c>
      <c r="CH321" s="136" t="str">
        <f t="shared" si="205"/>
        <v/>
      </c>
      <c r="CI321" s="136" t="str">
        <f t="shared" si="206"/>
        <v/>
      </c>
      <c r="CJ321" s="136" t="str">
        <f t="shared" si="207"/>
        <v/>
      </c>
      <c r="CK321" s="137" t="str">
        <f t="shared" si="208"/>
        <v/>
      </c>
      <c r="CL321" s="135" t="str">
        <f t="shared" si="209"/>
        <v/>
      </c>
      <c r="CM321" s="136" t="str">
        <f t="shared" si="210"/>
        <v/>
      </c>
      <c r="CN321" s="136" t="str">
        <f t="shared" si="211"/>
        <v/>
      </c>
      <c r="CO321" s="137" t="str">
        <f t="shared" si="212"/>
        <v/>
      </c>
      <c r="CP321" s="120"/>
      <c r="CQ321" s="120"/>
      <c r="CR321" s="120"/>
      <c r="CS321" s="120"/>
      <c r="CT321" s="120"/>
      <c r="CU321" s="120"/>
      <c r="CV321" s="120"/>
      <c r="CW321" s="120"/>
      <c r="CX321" s="120"/>
      <c r="CY321" s="120"/>
      <c r="CZ321" s="120"/>
      <c r="DA321" s="120"/>
      <c r="DB321" s="120"/>
    </row>
    <row r="322" spans="1:106" ht="17.399999999999999" thickTop="1" thickBot="1" x14ac:dyDescent="0.45">
      <c r="A322" s="7">
        <v>317</v>
      </c>
      <c r="B322" s="10"/>
      <c r="C322" s="11"/>
      <c r="D322" s="11"/>
      <c r="E322" s="11"/>
      <c r="F322" s="11"/>
      <c r="G322" s="11"/>
      <c r="H322" s="11"/>
      <c r="I322" s="11"/>
      <c r="J322" s="11"/>
      <c r="K322" s="11"/>
      <c r="L322" s="10"/>
      <c r="M322" s="10"/>
      <c r="N322" s="10"/>
      <c r="O322" s="209" t="str">
        <f xml:space="preserve"> IF(ISBLANK(L322),"",VLOOKUP(L322,ComboValue!$E$3:$I$15,5,FALSE))</f>
        <v/>
      </c>
      <c r="P322" s="10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35" t="str">
        <f xml:space="preserve"> IF(ISBLANK(C322),"",VLOOKUP(C322,ComboValue!$B$2:$C$11,2,FALSE) &amp; ",") &amp; IF(ISBLANK(D322),"",VLOOKUP(D322,ComboValue!$B$2:$C$11,2,FALSE) &amp; ",") &amp; IF(ISBLANK(E322),"",VLOOKUP(E322,ComboValue!$B$2:$C$11,2,FALSE) &amp; ",") &amp; IF(ISBLANK(F322),"",VLOOKUP(F322,ComboValue!$B$2:$C$11,2,FALSE) &amp; ",") &amp; IF(ISBLANK(G322),"",VLOOKUP(G322,ComboValue!$B$2:$C$11,2,FALSE) &amp; ",") &amp; IF(ISBLANK(H322),"",VLOOKUP(H322,ComboValue!$B$2:$C$11,2,FALSE) &amp; ",") &amp; IF(ISBLANK(I322),"",VLOOKUP(I322,ComboValue!$B$2:$C$11,2,FALSE) &amp; ",") &amp; IF(ISBLANK(J322),"",VLOOKUP(J322,ComboValue!$B$2:$C$11,2,FALSE) &amp; ",") &amp; IF(ISBLANK(K322),"",VLOOKUP(K322,ComboValue!$B$2:$C$11,2,FALSE) &amp; ",")</f>
        <v/>
      </c>
      <c r="AV322" s="136" t="str">
        <f t="shared" si="171"/>
        <v>Tous_Nl</v>
      </c>
      <c r="AW322" s="136" t="str">
        <f>IF(ISBLANK(L322),"",VLOOKUP(L322,ComboValue!$E$2:$G$15,3,FALSE))</f>
        <v/>
      </c>
      <c r="AX322" s="136" t="str">
        <f>IF(ISBLANK(M322),"",VLOOKUP(M322,ComboValue!$K$2:$L$5,2,FALSE))</f>
        <v/>
      </c>
      <c r="AY322" s="161" t="str">
        <f>IF(ISBLANK(Q322),"",VLOOKUP(Q322,ComboValue!$N$2:$O$68,2,FALSE) &amp; ",") &amp; IF(ISBLANK(R322),"",VLOOKUP(R322,ComboValue!$N$2:$O$68,2,FALSE) &amp; ",") &amp; IF(ISBLANK(S322),"",VLOOKUP(S322,ComboValue!$N$2:$O$68,2,FALSE) &amp; ",") &amp; IF(ISBLANK(T322),"",VLOOKUP(T322,ComboValue!$N$2:$O$68,2,FALSE) &amp; ",") &amp; IF(ISBLANK(U322),"",VLOOKUP(U322,ComboValue!$N$2:$O$68,2,FALSE) &amp; ",") &amp; IF(ISBLANK(V322),"",VLOOKUP(V322,ComboValue!$N$2:$O$68,2,FALSE) &amp; ",") &amp; IF(ISBLANK(W322),"",VLOOKUP(W322,ComboValue!$N$2:$O$68,2,FALSE) &amp; ",") &amp; IF(ISBLANK(X322),"",VLOOKUP(X322,ComboValue!$N$2:$O$68,2,FALSE) &amp; ",") &amp; IF(ISBLANK(Y322),"",VLOOKUP(Y322,ComboValue!$N$2:$O$68,2,FALSE) &amp; ",") &amp; IF(ISBLANK(Z322),"",VLOOKUP(Z322,ComboValue!$N$2:$O$68,2,FALSE) &amp; ",") &amp; IF(ISBLANK(AA322),"",VLOOKUP(AA322,ComboValue!$N$2:$O$68,2,FALSE) &amp; ",") &amp; IF(ISBLANK(AB322),"",VLOOKUP(AB322,ComboValue!$N$2:$O$68,2,FALSE) &amp; ",") &amp; IF(ISBLANK(AC322),"",VLOOKUP(AC322,ComboValue!$N$2:$O$68,2,FALSE) &amp; ",") &amp; IF(ISBLANK(AD322),"",VLOOKUP(AD322,ComboValue!$N$2:$O$68,2,FALSE) &amp; ",") &amp; IF(ISBLANK(AE322),"",VLOOKUP(AE322,ComboValue!$N$2:$O$68,2,FALSE) &amp; ",") &amp; IF(ISBLANK(AF322),"",VLOOKUP(AF322,ComboValue!$N$2:$O$68,2,FALSE) &amp; ",") &amp; IF(ISBLANK(AG322),"",VLOOKUP(AG322,ComboValue!$N$2:$O$68,2,FALSE) &amp; ",") &amp; IF(ISBLANK(AH322),"",VLOOKUP(AH322,ComboValue!$N$2:$O$68,2,FALSE) &amp; ",") &amp; IF(ISBLANK(AI322),"",VLOOKUP(AI322,ComboValue!$N$2:$O$68,2,FALSE) &amp; ",") &amp; IF(ISBLANK(AJ322),"",VLOOKUP(AJ322,ComboValue!$N$2:$O$68,2,FALSE) &amp; ",") &amp; IF(ISBLANK(AK322),"",VLOOKUP(AK322,ComboValue!$N$2:$O$68,2,FALSE) &amp; ",") &amp; IF(ISBLANK(AL322),"",VLOOKUP(AL322,ComboValue!$N$2:$O$68,2,FALSE) &amp; ",") &amp; IF(ISBLANK(AM322),"",VLOOKUP(AM322,ComboValue!$N$2:$O$68,2,FALSE) &amp; ",") &amp; IF(ISBLANK(AN322),"",VLOOKUP(AN322,ComboValue!$N$2:$O$68,2,FALSE) &amp; ",") &amp; IF(ISBLANK(AO322),"",VLOOKUP(AO322,ComboValue!$N$2:$O$68,2,FALSE) &amp; ",") &amp; IF(ISBLANK(AP322),"",VLOOKUP(AP322,ComboValue!$N$2:$O$68,2,FALSE) &amp; ",") &amp; IF(ISBLANK(AQ322),"",VLOOKUP(AQ322,ComboValue!$N$2:$O$68,2,FALSE) &amp; ",") &amp; IF(ISBLANK(AR322),"",VLOOKUP(AR322,ComboValue!$N$2:$O$68,2,FALSE) &amp; ",") &amp; IF(ISBLANK(AS322),"",VLOOKUP(AS322,ComboValue!$N$2:$O$68,2,FALSE) &amp; ",") &amp; IF(ISBLANK(AT322),"",VLOOKUP(AT322,ComboValue!$N$2:$O$68,2,FALSE) &amp; ",")</f>
        <v/>
      </c>
      <c r="AZ322" s="162" t="str">
        <f t="shared" si="172"/>
        <v/>
      </c>
      <c r="BA322" s="120"/>
      <c r="BB322" s="135" t="str">
        <f t="shared" si="173"/>
        <v/>
      </c>
      <c r="BC322" s="136" t="str">
        <f t="shared" si="174"/>
        <v/>
      </c>
      <c r="BD322" s="136" t="str">
        <f t="shared" si="175"/>
        <v/>
      </c>
      <c r="BE322" s="136" t="str">
        <f t="shared" si="176"/>
        <v/>
      </c>
      <c r="BF322" s="136" t="str">
        <f t="shared" si="177"/>
        <v/>
      </c>
      <c r="BG322" s="136" t="str">
        <f t="shared" si="178"/>
        <v/>
      </c>
      <c r="BH322" s="136" t="str">
        <f t="shared" si="179"/>
        <v/>
      </c>
      <c r="BI322" s="136" t="str">
        <f t="shared" si="180"/>
        <v/>
      </c>
      <c r="BJ322" s="136" t="str">
        <f t="shared" si="181"/>
        <v/>
      </c>
      <c r="BK322" s="136" t="str">
        <f t="shared" si="182"/>
        <v/>
      </c>
      <c r="BL322" s="136" t="str">
        <f t="shared" si="183"/>
        <v/>
      </c>
      <c r="BM322" s="136" t="str">
        <f t="shared" si="184"/>
        <v/>
      </c>
      <c r="BN322" s="136" t="str">
        <f t="shared" si="185"/>
        <v/>
      </c>
      <c r="BO322" s="136" t="str">
        <f t="shared" si="186"/>
        <v/>
      </c>
      <c r="BP322" s="136" t="str">
        <f t="shared" si="187"/>
        <v/>
      </c>
      <c r="BQ322" s="136" t="str">
        <f t="shared" si="188"/>
        <v/>
      </c>
      <c r="BR322" s="136" t="str">
        <f t="shared" si="189"/>
        <v/>
      </c>
      <c r="BS322" s="136" t="str">
        <f t="shared" si="190"/>
        <v/>
      </c>
      <c r="BT322" s="136" t="str">
        <f t="shared" si="191"/>
        <v/>
      </c>
      <c r="BU322" s="136" t="str">
        <f t="shared" si="192"/>
        <v/>
      </c>
      <c r="BV322" s="136" t="str">
        <f t="shared" si="193"/>
        <v/>
      </c>
      <c r="BW322" s="136" t="str">
        <f t="shared" si="194"/>
        <v/>
      </c>
      <c r="BX322" s="136" t="str">
        <f t="shared" si="195"/>
        <v/>
      </c>
      <c r="BY322" s="136" t="str">
        <f t="shared" si="196"/>
        <v/>
      </c>
      <c r="BZ322" s="136" t="str">
        <f t="shared" si="197"/>
        <v/>
      </c>
      <c r="CA322" s="137" t="str">
        <f t="shared" si="198"/>
        <v/>
      </c>
      <c r="CB322" s="135" t="str">
        <f t="shared" si="199"/>
        <v/>
      </c>
      <c r="CC322" s="136" t="str">
        <f t="shared" si="200"/>
        <v/>
      </c>
      <c r="CD322" s="136" t="str">
        <f t="shared" si="201"/>
        <v/>
      </c>
      <c r="CE322" s="136" t="str">
        <f t="shared" si="202"/>
        <v/>
      </c>
      <c r="CF322" s="136" t="str">
        <f t="shared" si="203"/>
        <v/>
      </c>
      <c r="CG322" s="136" t="str">
        <f t="shared" si="204"/>
        <v/>
      </c>
      <c r="CH322" s="136" t="str">
        <f t="shared" si="205"/>
        <v/>
      </c>
      <c r="CI322" s="136" t="str">
        <f t="shared" si="206"/>
        <v/>
      </c>
      <c r="CJ322" s="136" t="str">
        <f t="shared" si="207"/>
        <v/>
      </c>
      <c r="CK322" s="137" t="str">
        <f t="shared" si="208"/>
        <v/>
      </c>
      <c r="CL322" s="135" t="str">
        <f t="shared" si="209"/>
        <v/>
      </c>
      <c r="CM322" s="136" t="str">
        <f t="shared" si="210"/>
        <v/>
      </c>
      <c r="CN322" s="136" t="str">
        <f t="shared" si="211"/>
        <v/>
      </c>
      <c r="CO322" s="137" t="str">
        <f t="shared" si="212"/>
        <v/>
      </c>
      <c r="CP322" s="120"/>
      <c r="CQ322" s="120"/>
      <c r="CR322" s="120"/>
      <c r="CS322" s="120"/>
      <c r="CT322" s="120"/>
      <c r="CU322" s="120"/>
      <c r="CV322" s="120"/>
      <c r="CW322" s="120"/>
      <c r="CX322" s="120"/>
      <c r="CY322" s="120"/>
      <c r="CZ322" s="120"/>
      <c r="DA322" s="120"/>
      <c r="DB322" s="120"/>
    </row>
    <row r="323" spans="1:106" ht="17.399999999999999" thickTop="1" thickBot="1" x14ac:dyDescent="0.45">
      <c r="A323" s="7">
        <v>318</v>
      </c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10"/>
      <c r="M323" s="10"/>
      <c r="N323" s="10"/>
      <c r="O323" s="209" t="str">
        <f xml:space="preserve"> IF(ISBLANK(L323),"",VLOOKUP(L323,ComboValue!$E$3:$I$15,5,FALSE))</f>
        <v/>
      </c>
      <c r="P323" s="10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35" t="str">
        <f xml:space="preserve"> IF(ISBLANK(C323),"",VLOOKUP(C323,ComboValue!$B$2:$C$11,2,FALSE) &amp; ",") &amp; IF(ISBLANK(D323),"",VLOOKUP(D323,ComboValue!$B$2:$C$11,2,FALSE) &amp; ",") &amp; IF(ISBLANK(E323),"",VLOOKUP(E323,ComboValue!$B$2:$C$11,2,FALSE) &amp; ",") &amp; IF(ISBLANK(F323),"",VLOOKUP(F323,ComboValue!$B$2:$C$11,2,FALSE) &amp; ",") &amp; IF(ISBLANK(G323),"",VLOOKUP(G323,ComboValue!$B$2:$C$11,2,FALSE) &amp; ",") &amp; IF(ISBLANK(H323),"",VLOOKUP(H323,ComboValue!$B$2:$C$11,2,FALSE) &amp; ",") &amp; IF(ISBLANK(I323),"",VLOOKUP(I323,ComboValue!$B$2:$C$11,2,FALSE) &amp; ",") &amp; IF(ISBLANK(J323),"",VLOOKUP(J323,ComboValue!$B$2:$C$11,2,FALSE) &amp; ",") &amp; IF(ISBLANK(K323),"",VLOOKUP(K323,ComboValue!$B$2:$C$11,2,FALSE) &amp; ",")</f>
        <v/>
      </c>
      <c r="AV323" s="136" t="str">
        <f t="shared" si="171"/>
        <v>Tous_Nl</v>
      </c>
      <c r="AW323" s="136" t="str">
        <f>IF(ISBLANK(L323),"",VLOOKUP(L323,ComboValue!$E$2:$G$15,3,FALSE))</f>
        <v/>
      </c>
      <c r="AX323" s="136" t="str">
        <f>IF(ISBLANK(M323),"",VLOOKUP(M323,ComboValue!$K$2:$L$5,2,FALSE))</f>
        <v/>
      </c>
      <c r="AY323" s="161" t="str">
        <f>IF(ISBLANK(Q323),"",VLOOKUP(Q323,ComboValue!$N$2:$O$68,2,FALSE) &amp; ",") &amp; IF(ISBLANK(R323),"",VLOOKUP(R323,ComboValue!$N$2:$O$68,2,FALSE) &amp; ",") &amp; IF(ISBLANK(S323),"",VLOOKUP(S323,ComboValue!$N$2:$O$68,2,FALSE) &amp; ",") &amp; IF(ISBLANK(T323),"",VLOOKUP(T323,ComboValue!$N$2:$O$68,2,FALSE) &amp; ",") &amp; IF(ISBLANK(U323),"",VLOOKUP(U323,ComboValue!$N$2:$O$68,2,FALSE) &amp; ",") &amp; IF(ISBLANK(V323),"",VLOOKUP(V323,ComboValue!$N$2:$O$68,2,FALSE) &amp; ",") &amp; IF(ISBLANK(W323),"",VLOOKUP(W323,ComboValue!$N$2:$O$68,2,FALSE) &amp; ",") &amp; IF(ISBLANK(X323),"",VLOOKUP(X323,ComboValue!$N$2:$O$68,2,FALSE) &amp; ",") &amp; IF(ISBLANK(Y323),"",VLOOKUP(Y323,ComboValue!$N$2:$O$68,2,FALSE) &amp; ",") &amp; IF(ISBLANK(Z323),"",VLOOKUP(Z323,ComboValue!$N$2:$O$68,2,FALSE) &amp; ",") &amp; IF(ISBLANK(AA323),"",VLOOKUP(AA323,ComboValue!$N$2:$O$68,2,FALSE) &amp; ",") &amp; IF(ISBLANK(AB323),"",VLOOKUP(AB323,ComboValue!$N$2:$O$68,2,FALSE) &amp; ",") &amp; IF(ISBLANK(AC323),"",VLOOKUP(AC323,ComboValue!$N$2:$O$68,2,FALSE) &amp; ",") &amp; IF(ISBLANK(AD323),"",VLOOKUP(AD323,ComboValue!$N$2:$O$68,2,FALSE) &amp; ",") &amp; IF(ISBLANK(AE323),"",VLOOKUP(AE323,ComboValue!$N$2:$O$68,2,FALSE) &amp; ",") &amp; IF(ISBLANK(AF323),"",VLOOKUP(AF323,ComboValue!$N$2:$O$68,2,FALSE) &amp; ",") &amp; IF(ISBLANK(AG323),"",VLOOKUP(AG323,ComboValue!$N$2:$O$68,2,FALSE) &amp; ",") &amp; IF(ISBLANK(AH323),"",VLOOKUP(AH323,ComboValue!$N$2:$O$68,2,FALSE) &amp; ",") &amp; IF(ISBLANK(AI323),"",VLOOKUP(AI323,ComboValue!$N$2:$O$68,2,FALSE) &amp; ",") &amp; IF(ISBLANK(AJ323),"",VLOOKUP(AJ323,ComboValue!$N$2:$O$68,2,FALSE) &amp; ",") &amp; IF(ISBLANK(AK323),"",VLOOKUP(AK323,ComboValue!$N$2:$O$68,2,FALSE) &amp; ",") &amp; IF(ISBLANK(AL323),"",VLOOKUP(AL323,ComboValue!$N$2:$O$68,2,FALSE) &amp; ",") &amp; IF(ISBLANK(AM323),"",VLOOKUP(AM323,ComboValue!$N$2:$O$68,2,FALSE) &amp; ",") &amp; IF(ISBLANK(AN323),"",VLOOKUP(AN323,ComboValue!$N$2:$O$68,2,FALSE) &amp; ",") &amp; IF(ISBLANK(AO323),"",VLOOKUP(AO323,ComboValue!$N$2:$O$68,2,FALSE) &amp; ",") &amp; IF(ISBLANK(AP323),"",VLOOKUP(AP323,ComboValue!$N$2:$O$68,2,FALSE) &amp; ",") &amp; IF(ISBLANK(AQ323),"",VLOOKUP(AQ323,ComboValue!$N$2:$O$68,2,FALSE) &amp; ",") &amp; IF(ISBLANK(AR323),"",VLOOKUP(AR323,ComboValue!$N$2:$O$68,2,FALSE) &amp; ",") &amp; IF(ISBLANK(AS323),"",VLOOKUP(AS323,ComboValue!$N$2:$O$68,2,FALSE) &amp; ",") &amp; IF(ISBLANK(AT323),"",VLOOKUP(AT323,ComboValue!$N$2:$O$68,2,FALSE) &amp; ",")</f>
        <v/>
      </c>
      <c r="AZ323" s="162" t="str">
        <f t="shared" si="172"/>
        <v/>
      </c>
      <c r="BA323" s="120"/>
      <c r="BB323" s="135" t="str">
        <f t="shared" si="173"/>
        <v/>
      </c>
      <c r="BC323" s="136" t="str">
        <f t="shared" si="174"/>
        <v/>
      </c>
      <c r="BD323" s="136" t="str">
        <f t="shared" si="175"/>
        <v/>
      </c>
      <c r="BE323" s="136" t="str">
        <f t="shared" si="176"/>
        <v/>
      </c>
      <c r="BF323" s="136" t="str">
        <f t="shared" si="177"/>
        <v/>
      </c>
      <c r="BG323" s="136" t="str">
        <f t="shared" si="178"/>
        <v/>
      </c>
      <c r="BH323" s="136" t="str">
        <f t="shared" si="179"/>
        <v/>
      </c>
      <c r="BI323" s="136" t="str">
        <f t="shared" si="180"/>
        <v/>
      </c>
      <c r="BJ323" s="136" t="str">
        <f t="shared" si="181"/>
        <v/>
      </c>
      <c r="BK323" s="136" t="str">
        <f t="shared" si="182"/>
        <v/>
      </c>
      <c r="BL323" s="136" t="str">
        <f t="shared" si="183"/>
        <v/>
      </c>
      <c r="BM323" s="136" t="str">
        <f t="shared" si="184"/>
        <v/>
      </c>
      <c r="BN323" s="136" t="str">
        <f t="shared" si="185"/>
        <v/>
      </c>
      <c r="BO323" s="136" t="str">
        <f t="shared" si="186"/>
        <v/>
      </c>
      <c r="BP323" s="136" t="str">
        <f t="shared" si="187"/>
        <v/>
      </c>
      <c r="BQ323" s="136" t="str">
        <f t="shared" si="188"/>
        <v/>
      </c>
      <c r="BR323" s="136" t="str">
        <f t="shared" si="189"/>
        <v/>
      </c>
      <c r="BS323" s="136" t="str">
        <f t="shared" si="190"/>
        <v/>
      </c>
      <c r="BT323" s="136" t="str">
        <f t="shared" si="191"/>
        <v/>
      </c>
      <c r="BU323" s="136" t="str">
        <f t="shared" si="192"/>
        <v/>
      </c>
      <c r="BV323" s="136" t="str">
        <f t="shared" si="193"/>
        <v/>
      </c>
      <c r="BW323" s="136" t="str">
        <f t="shared" si="194"/>
        <v/>
      </c>
      <c r="BX323" s="136" t="str">
        <f t="shared" si="195"/>
        <v/>
      </c>
      <c r="BY323" s="136" t="str">
        <f t="shared" si="196"/>
        <v/>
      </c>
      <c r="BZ323" s="136" t="str">
        <f t="shared" si="197"/>
        <v/>
      </c>
      <c r="CA323" s="137" t="str">
        <f t="shared" si="198"/>
        <v/>
      </c>
      <c r="CB323" s="135" t="str">
        <f t="shared" si="199"/>
        <v/>
      </c>
      <c r="CC323" s="136" t="str">
        <f t="shared" si="200"/>
        <v/>
      </c>
      <c r="CD323" s="136" t="str">
        <f t="shared" si="201"/>
        <v/>
      </c>
      <c r="CE323" s="136" t="str">
        <f t="shared" si="202"/>
        <v/>
      </c>
      <c r="CF323" s="136" t="str">
        <f t="shared" si="203"/>
        <v/>
      </c>
      <c r="CG323" s="136" t="str">
        <f t="shared" si="204"/>
        <v/>
      </c>
      <c r="CH323" s="136" t="str">
        <f t="shared" si="205"/>
        <v/>
      </c>
      <c r="CI323" s="136" t="str">
        <f t="shared" si="206"/>
        <v/>
      </c>
      <c r="CJ323" s="136" t="str">
        <f t="shared" si="207"/>
        <v/>
      </c>
      <c r="CK323" s="137" t="str">
        <f t="shared" si="208"/>
        <v/>
      </c>
      <c r="CL323" s="135" t="str">
        <f t="shared" si="209"/>
        <v/>
      </c>
      <c r="CM323" s="136" t="str">
        <f t="shared" si="210"/>
        <v/>
      </c>
      <c r="CN323" s="136" t="str">
        <f t="shared" si="211"/>
        <v/>
      </c>
      <c r="CO323" s="137" t="str">
        <f t="shared" si="212"/>
        <v/>
      </c>
      <c r="CP323" s="120"/>
      <c r="CQ323" s="120"/>
      <c r="CR323" s="120"/>
      <c r="CS323" s="120"/>
      <c r="CT323" s="120"/>
      <c r="CU323" s="120"/>
      <c r="CV323" s="120"/>
      <c r="CW323" s="120"/>
      <c r="CX323" s="120"/>
      <c r="CY323" s="120"/>
      <c r="CZ323" s="120"/>
      <c r="DA323" s="120"/>
      <c r="DB323" s="120"/>
    </row>
    <row r="324" spans="1:106" ht="17.399999999999999" thickTop="1" thickBot="1" x14ac:dyDescent="0.45">
      <c r="A324" s="7">
        <v>319</v>
      </c>
      <c r="B324" s="10"/>
      <c r="C324" s="11"/>
      <c r="D324" s="11"/>
      <c r="E324" s="11"/>
      <c r="F324" s="11"/>
      <c r="G324" s="11"/>
      <c r="H324" s="11"/>
      <c r="I324" s="11"/>
      <c r="J324" s="11"/>
      <c r="K324" s="11"/>
      <c r="L324" s="10"/>
      <c r="M324" s="10"/>
      <c r="N324" s="10"/>
      <c r="O324" s="209" t="str">
        <f xml:space="preserve"> IF(ISBLANK(L324),"",VLOOKUP(L324,ComboValue!$E$3:$I$15,5,FALSE))</f>
        <v/>
      </c>
      <c r="P324" s="10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35" t="str">
        <f xml:space="preserve"> IF(ISBLANK(C324),"",VLOOKUP(C324,ComboValue!$B$2:$C$11,2,FALSE) &amp; ",") &amp; IF(ISBLANK(D324),"",VLOOKUP(D324,ComboValue!$B$2:$C$11,2,FALSE) &amp; ",") &amp; IF(ISBLANK(E324),"",VLOOKUP(E324,ComboValue!$B$2:$C$11,2,FALSE) &amp; ",") &amp; IF(ISBLANK(F324),"",VLOOKUP(F324,ComboValue!$B$2:$C$11,2,FALSE) &amp; ",") &amp; IF(ISBLANK(G324),"",VLOOKUP(G324,ComboValue!$B$2:$C$11,2,FALSE) &amp; ",") &amp; IF(ISBLANK(H324),"",VLOOKUP(H324,ComboValue!$B$2:$C$11,2,FALSE) &amp; ",") &amp; IF(ISBLANK(I324),"",VLOOKUP(I324,ComboValue!$B$2:$C$11,2,FALSE) &amp; ",") &amp; IF(ISBLANK(J324),"",VLOOKUP(J324,ComboValue!$B$2:$C$11,2,FALSE) &amp; ",") &amp; IF(ISBLANK(K324),"",VLOOKUP(K324,ComboValue!$B$2:$C$11,2,FALSE) &amp; ",")</f>
        <v/>
      </c>
      <c r="AV324" s="136" t="str">
        <f t="shared" si="171"/>
        <v>Tous_Nl</v>
      </c>
      <c r="AW324" s="136" t="str">
        <f>IF(ISBLANK(L324),"",VLOOKUP(L324,ComboValue!$E$2:$G$15,3,FALSE))</f>
        <v/>
      </c>
      <c r="AX324" s="136" t="str">
        <f>IF(ISBLANK(M324),"",VLOOKUP(M324,ComboValue!$K$2:$L$5,2,FALSE))</f>
        <v/>
      </c>
      <c r="AY324" s="161" t="str">
        <f>IF(ISBLANK(Q324),"",VLOOKUP(Q324,ComboValue!$N$2:$O$68,2,FALSE) &amp; ",") &amp; IF(ISBLANK(R324),"",VLOOKUP(R324,ComboValue!$N$2:$O$68,2,FALSE) &amp; ",") &amp; IF(ISBLANK(S324),"",VLOOKUP(S324,ComboValue!$N$2:$O$68,2,FALSE) &amp; ",") &amp; IF(ISBLANK(T324),"",VLOOKUP(T324,ComboValue!$N$2:$O$68,2,FALSE) &amp; ",") &amp; IF(ISBLANK(U324),"",VLOOKUP(U324,ComboValue!$N$2:$O$68,2,FALSE) &amp; ",") &amp; IF(ISBLANK(V324),"",VLOOKUP(V324,ComboValue!$N$2:$O$68,2,FALSE) &amp; ",") &amp; IF(ISBLANK(W324),"",VLOOKUP(W324,ComboValue!$N$2:$O$68,2,FALSE) &amp; ",") &amp; IF(ISBLANK(X324),"",VLOOKUP(X324,ComboValue!$N$2:$O$68,2,FALSE) &amp; ",") &amp; IF(ISBLANK(Y324),"",VLOOKUP(Y324,ComboValue!$N$2:$O$68,2,FALSE) &amp; ",") &amp; IF(ISBLANK(Z324),"",VLOOKUP(Z324,ComboValue!$N$2:$O$68,2,FALSE) &amp; ",") &amp; IF(ISBLANK(AA324),"",VLOOKUP(AA324,ComboValue!$N$2:$O$68,2,FALSE) &amp; ",") &amp; IF(ISBLANK(AB324),"",VLOOKUP(AB324,ComboValue!$N$2:$O$68,2,FALSE) &amp; ",") &amp; IF(ISBLANK(AC324),"",VLOOKUP(AC324,ComboValue!$N$2:$O$68,2,FALSE) &amp; ",") &amp; IF(ISBLANK(AD324),"",VLOOKUP(AD324,ComboValue!$N$2:$O$68,2,FALSE) &amp; ",") &amp; IF(ISBLANK(AE324),"",VLOOKUP(AE324,ComboValue!$N$2:$O$68,2,FALSE) &amp; ",") &amp; IF(ISBLANK(AF324),"",VLOOKUP(AF324,ComboValue!$N$2:$O$68,2,FALSE) &amp; ",") &amp; IF(ISBLANK(AG324),"",VLOOKUP(AG324,ComboValue!$N$2:$O$68,2,FALSE) &amp; ",") &amp; IF(ISBLANK(AH324),"",VLOOKUP(AH324,ComboValue!$N$2:$O$68,2,FALSE) &amp; ",") &amp; IF(ISBLANK(AI324),"",VLOOKUP(AI324,ComboValue!$N$2:$O$68,2,FALSE) &amp; ",") &amp; IF(ISBLANK(AJ324),"",VLOOKUP(AJ324,ComboValue!$N$2:$O$68,2,FALSE) &amp; ",") &amp; IF(ISBLANK(AK324),"",VLOOKUP(AK324,ComboValue!$N$2:$O$68,2,FALSE) &amp; ",") &amp; IF(ISBLANK(AL324),"",VLOOKUP(AL324,ComboValue!$N$2:$O$68,2,FALSE) &amp; ",") &amp; IF(ISBLANK(AM324),"",VLOOKUP(AM324,ComboValue!$N$2:$O$68,2,FALSE) &amp; ",") &amp; IF(ISBLANK(AN324),"",VLOOKUP(AN324,ComboValue!$N$2:$O$68,2,FALSE) &amp; ",") &amp; IF(ISBLANK(AO324),"",VLOOKUP(AO324,ComboValue!$N$2:$O$68,2,FALSE) &amp; ",") &amp; IF(ISBLANK(AP324),"",VLOOKUP(AP324,ComboValue!$N$2:$O$68,2,FALSE) &amp; ",") &amp; IF(ISBLANK(AQ324),"",VLOOKUP(AQ324,ComboValue!$N$2:$O$68,2,FALSE) &amp; ",") &amp; IF(ISBLANK(AR324),"",VLOOKUP(AR324,ComboValue!$N$2:$O$68,2,FALSE) &amp; ",") &amp; IF(ISBLANK(AS324),"",VLOOKUP(AS324,ComboValue!$N$2:$O$68,2,FALSE) &amp; ",") &amp; IF(ISBLANK(AT324),"",VLOOKUP(AT324,ComboValue!$N$2:$O$68,2,FALSE) &amp; ",")</f>
        <v/>
      </c>
      <c r="AZ324" s="162" t="str">
        <f t="shared" si="172"/>
        <v/>
      </c>
      <c r="BA324" s="120"/>
      <c r="BB324" s="135" t="str">
        <f t="shared" si="173"/>
        <v/>
      </c>
      <c r="BC324" s="136" t="str">
        <f t="shared" si="174"/>
        <v/>
      </c>
      <c r="BD324" s="136" t="str">
        <f t="shared" si="175"/>
        <v/>
      </c>
      <c r="BE324" s="136" t="str">
        <f t="shared" si="176"/>
        <v/>
      </c>
      <c r="BF324" s="136" t="str">
        <f t="shared" si="177"/>
        <v/>
      </c>
      <c r="BG324" s="136" t="str">
        <f t="shared" si="178"/>
        <v/>
      </c>
      <c r="BH324" s="136" t="str">
        <f t="shared" si="179"/>
        <v/>
      </c>
      <c r="BI324" s="136" t="str">
        <f t="shared" si="180"/>
        <v/>
      </c>
      <c r="BJ324" s="136" t="str">
        <f t="shared" si="181"/>
        <v/>
      </c>
      <c r="BK324" s="136" t="str">
        <f t="shared" si="182"/>
        <v/>
      </c>
      <c r="BL324" s="136" t="str">
        <f t="shared" si="183"/>
        <v/>
      </c>
      <c r="BM324" s="136" t="str">
        <f t="shared" si="184"/>
        <v/>
      </c>
      <c r="BN324" s="136" t="str">
        <f t="shared" si="185"/>
        <v/>
      </c>
      <c r="BO324" s="136" t="str">
        <f t="shared" si="186"/>
        <v/>
      </c>
      <c r="BP324" s="136" t="str">
        <f t="shared" si="187"/>
        <v/>
      </c>
      <c r="BQ324" s="136" t="str">
        <f t="shared" si="188"/>
        <v/>
      </c>
      <c r="BR324" s="136" t="str">
        <f t="shared" si="189"/>
        <v/>
      </c>
      <c r="BS324" s="136" t="str">
        <f t="shared" si="190"/>
        <v/>
      </c>
      <c r="BT324" s="136" t="str">
        <f t="shared" si="191"/>
        <v/>
      </c>
      <c r="BU324" s="136" t="str">
        <f t="shared" si="192"/>
        <v/>
      </c>
      <c r="BV324" s="136" t="str">
        <f t="shared" si="193"/>
        <v/>
      </c>
      <c r="BW324" s="136" t="str">
        <f t="shared" si="194"/>
        <v/>
      </c>
      <c r="BX324" s="136" t="str">
        <f t="shared" si="195"/>
        <v/>
      </c>
      <c r="BY324" s="136" t="str">
        <f t="shared" si="196"/>
        <v/>
      </c>
      <c r="BZ324" s="136" t="str">
        <f t="shared" si="197"/>
        <v/>
      </c>
      <c r="CA324" s="137" t="str">
        <f t="shared" si="198"/>
        <v/>
      </c>
      <c r="CB324" s="135" t="str">
        <f t="shared" si="199"/>
        <v/>
      </c>
      <c r="CC324" s="136" t="str">
        <f t="shared" si="200"/>
        <v/>
      </c>
      <c r="CD324" s="136" t="str">
        <f t="shared" si="201"/>
        <v/>
      </c>
      <c r="CE324" s="136" t="str">
        <f t="shared" si="202"/>
        <v/>
      </c>
      <c r="CF324" s="136" t="str">
        <f t="shared" si="203"/>
        <v/>
      </c>
      <c r="CG324" s="136" t="str">
        <f t="shared" si="204"/>
        <v/>
      </c>
      <c r="CH324" s="136" t="str">
        <f t="shared" si="205"/>
        <v/>
      </c>
      <c r="CI324" s="136" t="str">
        <f t="shared" si="206"/>
        <v/>
      </c>
      <c r="CJ324" s="136" t="str">
        <f t="shared" si="207"/>
        <v/>
      </c>
      <c r="CK324" s="137" t="str">
        <f t="shared" si="208"/>
        <v/>
      </c>
      <c r="CL324" s="135" t="str">
        <f t="shared" si="209"/>
        <v/>
      </c>
      <c r="CM324" s="136" t="str">
        <f t="shared" si="210"/>
        <v/>
      </c>
      <c r="CN324" s="136" t="str">
        <f t="shared" si="211"/>
        <v/>
      </c>
      <c r="CO324" s="137" t="str">
        <f t="shared" si="212"/>
        <v/>
      </c>
      <c r="CP324" s="120"/>
      <c r="CQ324" s="120"/>
      <c r="CR324" s="120"/>
      <c r="CS324" s="120"/>
      <c r="CT324" s="120"/>
      <c r="CU324" s="120"/>
      <c r="CV324" s="120"/>
      <c r="CW324" s="120"/>
      <c r="CX324" s="120"/>
      <c r="CY324" s="120"/>
      <c r="CZ324" s="120"/>
      <c r="DA324" s="120"/>
      <c r="DB324" s="120"/>
    </row>
    <row r="325" spans="1:106" ht="17.399999999999999" thickTop="1" thickBot="1" x14ac:dyDescent="0.45">
      <c r="A325" s="7">
        <v>320</v>
      </c>
      <c r="B325" s="10"/>
      <c r="C325" s="11"/>
      <c r="D325" s="11"/>
      <c r="E325" s="11"/>
      <c r="F325" s="11"/>
      <c r="G325" s="11"/>
      <c r="H325" s="11"/>
      <c r="I325" s="11"/>
      <c r="J325" s="11"/>
      <c r="K325" s="11"/>
      <c r="L325" s="10"/>
      <c r="M325" s="10"/>
      <c r="N325" s="10"/>
      <c r="O325" s="209" t="str">
        <f xml:space="preserve"> IF(ISBLANK(L325),"",VLOOKUP(L325,ComboValue!$E$3:$I$15,5,FALSE))</f>
        <v/>
      </c>
      <c r="P325" s="10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35" t="str">
        <f xml:space="preserve"> IF(ISBLANK(C325),"",VLOOKUP(C325,ComboValue!$B$2:$C$11,2,FALSE) &amp; ",") &amp; IF(ISBLANK(D325),"",VLOOKUP(D325,ComboValue!$B$2:$C$11,2,FALSE) &amp; ",") &amp; IF(ISBLANK(E325),"",VLOOKUP(E325,ComboValue!$B$2:$C$11,2,FALSE) &amp; ",") &amp; IF(ISBLANK(F325),"",VLOOKUP(F325,ComboValue!$B$2:$C$11,2,FALSE) &amp; ",") &amp; IF(ISBLANK(G325),"",VLOOKUP(G325,ComboValue!$B$2:$C$11,2,FALSE) &amp; ",") &amp; IF(ISBLANK(H325),"",VLOOKUP(H325,ComboValue!$B$2:$C$11,2,FALSE) &amp; ",") &amp; IF(ISBLANK(I325),"",VLOOKUP(I325,ComboValue!$B$2:$C$11,2,FALSE) &amp; ",") &amp; IF(ISBLANK(J325),"",VLOOKUP(J325,ComboValue!$B$2:$C$11,2,FALSE) &amp; ",") &amp; IF(ISBLANK(K325),"",VLOOKUP(K325,ComboValue!$B$2:$C$11,2,FALSE) &amp; ",")</f>
        <v/>
      </c>
      <c r="AV325" s="136" t="str">
        <f t="shared" si="171"/>
        <v>Tous_Nl</v>
      </c>
      <c r="AW325" s="136" t="str">
        <f>IF(ISBLANK(L325),"",VLOOKUP(L325,ComboValue!$E$2:$G$15,3,FALSE))</f>
        <v/>
      </c>
      <c r="AX325" s="136" t="str">
        <f>IF(ISBLANK(M325),"",VLOOKUP(M325,ComboValue!$K$2:$L$5,2,FALSE))</f>
        <v/>
      </c>
      <c r="AY325" s="161" t="str">
        <f>IF(ISBLANK(Q325),"",VLOOKUP(Q325,ComboValue!$N$2:$O$68,2,FALSE) &amp; ",") &amp; IF(ISBLANK(R325),"",VLOOKUP(R325,ComboValue!$N$2:$O$68,2,FALSE) &amp; ",") &amp; IF(ISBLANK(S325),"",VLOOKUP(S325,ComboValue!$N$2:$O$68,2,FALSE) &amp; ",") &amp; IF(ISBLANK(T325),"",VLOOKUP(T325,ComboValue!$N$2:$O$68,2,FALSE) &amp; ",") &amp; IF(ISBLANK(U325),"",VLOOKUP(U325,ComboValue!$N$2:$O$68,2,FALSE) &amp; ",") &amp; IF(ISBLANK(V325),"",VLOOKUP(V325,ComboValue!$N$2:$O$68,2,FALSE) &amp; ",") &amp; IF(ISBLANK(W325),"",VLOOKUP(W325,ComboValue!$N$2:$O$68,2,FALSE) &amp; ",") &amp; IF(ISBLANK(X325),"",VLOOKUP(X325,ComboValue!$N$2:$O$68,2,FALSE) &amp; ",") &amp; IF(ISBLANK(Y325),"",VLOOKUP(Y325,ComboValue!$N$2:$O$68,2,FALSE) &amp; ",") &amp; IF(ISBLANK(Z325),"",VLOOKUP(Z325,ComboValue!$N$2:$O$68,2,FALSE) &amp; ",") &amp; IF(ISBLANK(AA325),"",VLOOKUP(AA325,ComboValue!$N$2:$O$68,2,FALSE) &amp; ",") &amp; IF(ISBLANK(AB325),"",VLOOKUP(AB325,ComboValue!$N$2:$O$68,2,FALSE) &amp; ",") &amp; IF(ISBLANK(AC325),"",VLOOKUP(AC325,ComboValue!$N$2:$O$68,2,FALSE) &amp; ",") &amp; IF(ISBLANK(AD325),"",VLOOKUP(AD325,ComboValue!$N$2:$O$68,2,FALSE) &amp; ",") &amp; IF(ISBLANK(AE325),"",VLOOKUP(AE325,ComboValue!$N$2:$O$68,2,FALSE) &amp; ",") &amp; IF(ISBLANK(AF325),"",VLOOKUP(AF325,ComboValue!$N$2:$O$68,2,FALSE) &amp; ",") &amp; IF(ISBLANK(AG325),"",VLOOKUP(AG325,ComboValue!$N$2:$O$68,2,FALSE) &amp; ",") &amp; IF(ISBLANK(AH325),"",VLOOKUP(AH325,ComboValue!$N$2:$O$68,2,FALSE) &amp; ",") &amp; IF(ISBLANK(AI325),"",VLOOKUP(AI325,ComboValue!$N$2:$O$68,2,FALSE) &amp; ",") &amp; IF(ISBLANK(AJ325),"",VLOOKUP(AJ325,ComboValue!$N$2:$O$68,2,FALSE) &amp; ",") &amp; IF(ISBLANK(AK325),"",VLOOKUP(AK325,ComboValue!$N$2:$O$68,2,FALSE) &amp; ",") &amp; IF(ISBLANK(AL325),"",VLOOKUP(AL325,ComboValue!$N$2:$O$68,2,FALSE) &amp; ",") &amp; IF(ISBLANK(AM325),"",VLOOKUP(AM325,ComboValue!$N$2:$O$68,2,FALSE) &amp; ",") &amp; IF(ISBLANK(AN325),"",VLOOKUP(AN325,ComboValue!$N$2:$O$68,2,FALSE) &amp; ",") &amp; IF(ISBLANK(AO325),"",VLOOKUP(AO325,ComboValue!$N$2:$O$68,2,FALSE) &amp; ",") &amp; IF(ISBLANK(AP325),"",VLOOKUP(AP325,ComboValue!$N$2:$O$68,2,FALSE) &amp; ",") &amp; IF(ISBLANK(AQ325),"",VLOOKUP(AQ325,ComboValue!$N$2:$O$68,2,FALSE) &amp; ",") &amp; IF(ISBLANK(AR325),"",VLOOKUP(AR325,ComboValue!$N$2:$O$68,2,FALSE) &amp; ",") &amp; IF(ISBLANK(AS325),"",VLOOKUP(AS325,ComboValue!$N$2:$O$68,2,FALSE) &amp; ",") &amp; IF(ISBLANK(AT325),"",VLOOKUP(AT325,ComboValue!$N$2:$O$68,2,FALSE) &amp; ",")</f>
        <v/>
      </c>
      <c r="AZ325" s="162" t="str">
        <f t="shared" si="172"/>
        <v/>
      </c>
      <c r="BA325" s="120"/>
      <c r="BB325" s="135" t="str">
        <f t="shared" si="173"/>
        <v/>
      </c>
      <c r="BC325" s="136" t="str">
        <f t="shared" si="174"/>
        <v/>
      </c>
      <c r="BD325" s="136" t="str">
        <f t="shared" si="175"/>
        <v/>
      </c>
      <c r="BE325" s="136" t="str">
        <f t="shared" si="176"/>
        <v/>
      </c>
      <c r="BF325" s="136" t="str">
        <f t="shared" si="177"/>
        <v/>
      </c>
      <c r="BG325" s="136" t="str">
        <f t="shared" si="178"/>
        <v/>
      </c>
      <c r="BH325" s="136" t="str">
        <f t="shared" si="179"/>
        <v/>
      </c>
      <c r="BI325" s="136" t="str">
        <f t="shared" si="180"/>
        <v/>
      </c>
      <c r="BJ325" s="136" t="str">
        <f t="shared" si="181"/>
        <v/>
      </c>
      <c r="BK325" s="136" t="str">
        <f t="shared" si="182"/>
        <v/>
      </c>
      <c r="BL325" s="136" t="str">
        <f t="shared" si="183"/>
        <v/>
      </c>
      <c r="BM325" s="136" t="str">
        <f t="shared" si="184"/>
        <v/>
      </c>
      <c r="BN325" s="136" t="str">
        <f t="shared" si="185"/>
        <v/>
      </c>
      <c r="BO325" s="136" t="str">
        <f t="shared" si="186"/>
        <v/>
      </c>
      <c r="BP325" s="136" t="str">
        <f t="shared" si="187"/>
        <v/>
      </c>
      <c r="BQ325" s="136" t="str">
        <f t="shared" si="188"/>
        <v/>
      </c>
      <c r="BR325" s="136" t="str">
        <f t="shared" si="189"/>
        <v/>
      </c>
      <c r="BS325" s="136" t="str">
        <f t="shared" si="190"/>
        <v/>
      </c>
      <c r="BT325" s="136" t="str">
        <f t="shared" si="191"/>
        <v/>
      </c>
      <c r="BU325" s="136" t="str">
        <f t="shared" si="192"/>
        <v/>
      </c>
      <c r="BV325" s="136" t="str">
        <f t="shared" si="193"/>
        <v/>
      </c>
      <c r="BW325" s="136" t="str">
        <f t="shared" si="194"/>
        <v/>
      </c>
      <c r="BX325" s="136" t="str">
        <f t="shared" si="195"/>
        <v/>
      </c>
      <c r="BY325" s="136" t="str">
        <f t="shared" si="196"/>
        <v/>
      </c>
      <c r="BZ325" s="136" t="str">
        <f t="shared" si="197"/>
        <v/>
      </c>
      <c r="CA325" s="137" t="str">
        <f t="shared" si="198"/>
        <v/>
      </c>
      <c r="CB325" s="135" t="str">
        <f t="shared" si="199"/>
        <v/>
      </c>
      <c r="CC325" s="136" t="str">
        <f t="shared" si="200"/>
        <v/>
      </c>
      <c r="CD325" s="136" t="str">
        <f t="shared" si="201"/>
        <v/>
      </c>
      <c r="CE325" s="136" t="str">
        <f t="shared" si="202"/>
        <v/>
      </c>
      <c r="CF325" s="136" t="str">
        <f t="shared" si="203"/>
        <v/>
      </c>
      <c r="CG325" s="136" t="str">
        <f t="shared" si="204"/>
        <v/>
      </c>
      <c r="CH325" s="136" t="str">
        <f t="shared" si="205"/>
        <v/>
      </c>
      <c r="CI325" s="136" t="str">
        <f t="shared" si="206"/>
        <v/>
      </c>
      <c r="CJ325" s="136" t="str">
        <f t="shared" si="207"/>
        <v/>
      </c>
      <c r="CK325" s="137" t="str">
        <f t="shared" si="208"/>
        <v/>
      </c>
      <c r="CL325" s="135" t="str">
        <f t="shared" si="209"/>
        <v/>
      </c>
      <c r="CM325" s="136" t="str">
        <f t="shared" si="210"/>
        <v/>
      </c>
      <c r="CN325" s="136" t="str">
        <f t="shared" si="211"/>
        <v/>
      </c>
      <c r="CO325" s="137" t="str">
        <f t="shared" si="212"/>
        <v/>
      </c>
      <c r="CP325" s="120"/>
      <c r="CQ325" s="120"/>
      <c r="CR325" s="120"/>
      <c r="CS325" s="120"/>
      <c r="CT325" s="120"/>
      <c r="CU325" s="120"/>
      <c r="CV325" s="120"/>
      <c r="CW325" s="120"/>
      <c r="CX325" s="120"/>
      <c r="CY325" s="120"/>
      <c r="CZ325" s="120"/>
      <c r="DA325" s="120"/>
      <c r="DB325" s="120"/>
    </row>
    <row r="326" spans="1:106" ht="17.399999999999999" thickTop="1" thickBot="1" x14ac:dyDescent="0.45">
      <c r="A326" s="7">
        <v>321</v>
      </c>
      <c r="B326" s="10"/>
      <c r="C326" s="11"/>
      <c r="D326" s="11"/>
      <c r="E326" s="11"/>
      <c r="F326" s="11"/>
      <c r="G326" s="11"/>
      <c r="H326" s="11"/>
      <c r="I326" s="11"/>
      <c r="J326" s="11"/>
      <c r="K326" s="11"/>
      <c r="L326" s="10"/>
      <c r="M326" s="10"/>
      <c r="N326" s="10"/>
      <c r="O326" s="209" t="str">
        <f xml:space="preserve"> IF(ISBLANK(L326),"",VLOOKUP(L326,ComboValue!$E$3:$I$15,5,FALSE))</f>
        <v/>
      </c>
      <c r="P326" s="10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35" t="str">
        <f xml:space="preserve"> IF(ISBLANK(C326),"",VLOOKUP(C326,ComboValue!$B$2:$C$11,2,FALSE) &amp; ",") &amp; IF(ISBLANK(D326),"",VLOOKUP(D326,ComboValue!$B$2:$C$11,2,FALSE) &amp; ",") &amp; IF(ISBLANK(E326),"",VLOOKUP(E326,ComboValue!$B$2:$C$11,2,FALSE) &amp; ",") &amp; IF(ISBLANK(F326),"",VLOOKUP(F326,ComboValue!$B$2:$C$11,2,FALSE) &amp; ",") &amp; IF(ISBLANK(G326),"",VLOOKUP(G326,ComboValue!$B$2:$C$11,2,FALSE) &amp; ",") &amp; IF(ISBLANK(H326),"",VLOOKUP(H326,ComboValue!$B$2:$C$11,2,FALSE) &amp; ",") &amp; IF(ISBLANK(I326),"",VLOOKUP(I326,ComboValue!$B$2:$C$11,2,FALSE) &amp; ",") &amp; IF(ISBLANK(J326),"",VLOOKUP(J326,ComboValue!$B$2:$C$11,2,FALSE) &amp; ",") &amp; IF(ISBLANK(K326),"",VLOOKUP(K326,ComboValue!$B$2:$C$11,2,FALSE) &amp; ",")</f>
        <v/>
      </c>
      <c r="AV326" s="136" t="str">
        <f t="shared" si="171"/>
        <v>Tous_Nl</v>
      </c>
      <c r="AW326" s="136" t="str">
        <f>IF(ISBLANK(L326),"",VLOOKUP(L326,ComboValue!$E$2:$G$15,3,FALSE))</f>
        <v/>
      </c>
      <c r="AX326" s="136" t="str">
        <f>IF(ISBLANK(M326),"",VLOOKUP(M326,ComboValue!$K$2:$L$5,2,FALSE))</f>
        <v/>
      </c>
      <c r="AY326" s="161" t="str">
        <f>IF(ISBLANK(Q326),"",VLOOKUP(Q326,ComboValue!$N$2:$O$68,2,FALSE) &amp; ",") &amp; IF(ISBLANK(R326),"",VLOOKUP(R326,ComboValue!$N$2:$O$68,2,FALSE) &amp; ",") &amp; IF(ISBLANK(S326),"",VLOOKUP(S326,ComboValue!$N$2:$O$68,2,FALSE) &amp; ",") &amp; IF(ISBLANK(T326),"",VLOOKUP(T326,ComboValue!$N$2:$O$68,2,FALSE) &amp; ",") &amp; IF(ISBLANK(U326),"",VLOOKUP(U326,ComboValue!$N$2:$O$68,2,FALSE) &amp; ",") &amp; IF(ISBLANK(V326),"",VLOOKUP(V326,ComboValue!$N$2:$O$68,2,FALSE) &amp; ",") &amp; IF(ISBLANK(W326),"",VLOOKUP(W326,ComboValue!$N$2:$O$68,2,FALSE) &amp; ",") &amp; IF(ISBLANK(X326),"",VLOOKUP(X326,ComboValue!$N$2:$O$68,2,FALSE) &amp; ",") &amp; IF(ISBLANK(Y326),"",VLOOKUP(Y326,ComboValue!$N$2:$O$68,2,FALSE) &amp; ",") &amp; IF(ISBLANK(Z326),"",VLOOKUP(Z326,ComboValue!$N$2:$O$68,2,FALSE) &amp; ",") &amp; IF(ISBLANK(AA326),"",VLOOKUP(AA326,ComboValue!$N$2:$O$68,2,FALSE) &amp; ",") &amp; IF(ISBLANK(AB326),"",VLOOKUP(AB326,ComboValue!$N$2:$O$68,2,FALSE) &amp; ",") &amp; IF(ISBLANK(AC326),"",VLOOKUP(AC326,ComboValue!$N$2:$O$68,2,FALSE) &amp; ",") &amp; IF(ISBLANK(AD326),"",VLOOKUP(AD326,ComboValue!$N$2:$O$68,2,FALSE) &amp; ",") &amp; IF(ISBLANK(AE326),"",VLOOKUP(AE326,ComboValue!$N$2:$O$68,2,FALSE) &amp; ",") &amp; IF(ISBLANK(AF326),"",VLOOKUP(AF326,ComboValue!$N$2:$O$68,2,FALSE) &amp; ",") &amp; IF(ISBLANK(AG326),"",VLOOKUP(AG326,ComboValue!$N$2:$O$68,2,FALSE) &amp; ",") &amp; IF(ISBLANK(AH326),"",VLOOKUP(AH326,ComboValue!$N$2:$O$68,2,FALSE) &amp; ",") &amp; IF(ISBLANK(AI326),"",VLOOKUP(AI326,ComboValue!$N$2:$O$68,2,FALSE) &amp; ",") &amp; IF(ISBLANK(AJ326),"",VLOOKUP(AJ326,ComboValue!$N$2:$O$68,2,FALSE) &amp; ",") &amp; IF(ISBLANK(AK326),"",VLOOKUP(AK326,ComboValue!$N$2:$O$68,2,FALSE) &amp; ",") &amp; IF(ISBLANK(AL326),"",VLOOKUP(AL326,ComboValue!$N$2:$O$68,2,FALSE) &amp; ",") &amp; IF(ISBLANK(AM326),"",VLOOKUP(AM326,ComboValue!$N$2:$O$68,2,FALSE) &amp; ",") &amp; IF(ISBLANK(AN326),"",VLOOKUP(AN326,ComboValue!$N$2:$O$68,2,FALSE) &amp; ",") &amp; IF(ISBLANK(AO326),"",VLOOKUP(AO326,ComboValue!$N$2:$O$68,2,FALSE) &amp; ",") &amp; IF(ISBLANK(AP326),"",VLOOKUP(AP326,ComboValue!$N$2:$O$68,2,FALSE) &amp; ",") &amp; IF(ISBLANK(AQ326),"",VLOOKUP(AQ326,ComboValue!$N$2:$O$68,2,FALSE) &amp; ",") &amp; IF(ISBLANK(AR326),"",VLOOKUP(AR326,ComboValue!$N$2:$O$68,2,FALSE) &amp; ",") &amp; IF(ISBLANK(AS326),"",VLOOKUP(AS326,ComboValue!$N$2:$O$68,2,FALSE) &amp; ",") &amp; IF(ISBLANK(AT326),"",VLOOKUP(AT326,ComboValue!$N$2:$O$68,2,FALSE) &amp; ",")</f>
        <v/>
      </c>
      <c r="AZ326" s="162" t="str">
        <f t="shared" si="172"/>
        <v/>
      </c>
      <c r="BA326" s="120"/>
      <c r="BB326" s="135" t="str">
        <f t="shared" si="173"/>
        <v/>
      </c>
      <c r="BC326" s="136" t="str">
        <f t="shared" si="174"/>
        <v/>
      </c>
      <c r="BD326" s="136" t="str">
        <f t="shared" si="175"/>
        <v/>
      </c>
      <c r="BE326" s="136" t="str">
        <f t="shared" si="176"/>
        <v/>
      </c>
      <c r="BF326" s="136" t="str">
        <f t="shared" si="177"/>
        <v/>
      </c>
      <c r="BG326" s="136" t="str">
        <f t="shared" si="178"/>
        <v/>
      </c>
      <c r="BH326" s="136" t="str">
        <f t="shared" si="179"/>
        <v/>
      </c>
      <c r="BI326" s="136" t="str">
        <f t="shared" si="180"/>
        <v/>
      </c>
      <c r="BJ326" s="136" t="str">
        <f t="shared" si="181"/>
        <v/>
      </c>
      <c r="BK326" s="136" t="str">
        <f t="shared" si="182"/>
        <v/>
      </c>
      <c r="BL326" s="136" t="str">
        <f t="shared" si="183"/>
        <v/>
      </c>
      <c r="BM326" s="136" t="str">
        <f t="shared" si="184"/>
        <v/>
      </c>
      <c r="BN326" s="136" t="str">
        <f t="shared" si="185"/>
        <v/>
      </c>
      <c r="BO326" s="136" t="str">
        <f t="shared" si="186"/>
        <v/>
      </c>
      <c r="BP326" s="136" t="str">
        <f t="shared" si="187"/>
        <v/>
      </c>
      <c r="BQ326" s="136" t="str">
        <f t="shared" si="188"/>
        <v/>
      </c>
      <c r="BR326" s="136" t="str">
        <f t="shared" si="189"/>
        <v/>
      </c>
      <c r="BS326" s="136" t="str">
        <f t="shared" si="190"/>
        <v/>
      </c>
      <c r="BT326" s="136" t="str">
        <f t="shared" si="191"/>
        <v/>
      </c>
      <c r="BU326" s="136" t="str">
        <f t="shared" si="192"/>
        <v/>
      </c>
      <c r="BV326" s="136" t="str">
        <f t="shared" si="193"/>
        <v/>
      </c>
      <c r="BW326" s="136" t="str">
        <f t="shared" si="194"/>
        <v/>
      </c>
      <c r="BX326" s="136" t="str">
        <f t="shared" si="195"/>
        <v/>
      </c>
      <c r="BY326" s="136" t="str">
        <f t="shared" si="196"/>
        <v/>
      </c>
      <c r="BZ326" s="136" t="str">
        <f t="shared" si="197"/>
        <v/>
      </c>
      <c r="CA326" s="137" t="str">
        <f t="shared" si="198"/>
        <v/>
      </c>
      <c r="CB326" s="135" t="str">
        <f t="shared" si="199"/>
        <v/>
      </c>
      <c r="CC326" s="136" t="str">
        <f t="shared" si="200"/>
        <v/>
      </c>
      <c r="CD326" s="136" t="str">
        <f t="shared" si="201"/>
        <v/>
      </c>
      <c r="CE326" s="136" t="str">
        <f t="shared" si="202"/>
        <v/>
      </c>
      <c r="CF326" s="136" t="str">
        <f t="shared" si="203"/>
        <v/>
      </c>
      <c r="CG326" s="136" t="str">
        <f t="shared" si="204"/>
        <v/>
      </c>
      <c r="CH326" s="136" t="str">
        <f t="shared" si="205"/>
        <v/>
      </c>
      <c r="CI326" s="136" t="str">
        <f t="shared" si="206"/>
        <v/>
      </c>
      <c r="CJ326" s="136" t="str">
        <f t="shared" si="207"/>
        <v/>
      </c>
      <c r="CK326" s="137" t="str">
        <f t="shared" si="208"/>
        <v/>
      </c>
      <c r="CL326" s="135" t="str">
        <f t="shared" si="209"/>
        <v/>
      </c>
      <c r="CM326" s="136" t="str">
        <f t="shared" si="210"/>
        <v/>
      </c>
      <c r="CN326" s="136" t="str">
        <f t="shared" si="211"/>
        <v/>
      </c>
      <c r="CO326" s="137" t="str">
        <f t="shared" si="212"/>
        <v/>
      </c>
      <c r="CP326" s="120"/>
      <c r="CQ326" s="120"/>
      <c r="CR326" s="120"/>
      <c r="CS326" s="120"/>
      <c r="CT326" s="120"/>
      <c r="CU326" s="120"/>
      <c r="CV326" s="120"/>
      <c r="CW326" s="120"/>
      <c r="CX326" s="120"/>
      <c r="CY326" s="120"/>
      <c r="CZ326" s="120"/>
      <c r="DA326" s="120"/>
      <c r="DB326" s="120"/>
    </row>
    <row r="327" spans="1:106" ht="17.399999999999999" thickTop="1" thickBot="1" x14ac:dyDescent="0.45">
      <c r="A327" s="7">
        <v>322</v>
      </c>
      <c r="B327" s="10"/>
      <c r="C327" s="11"/>
      <c r="D327" s="11"/>
      <c r="E327" s="11"/>
      <c r="F327" s="11"/>
      <c r="G327" s="11"/>
      <c r="H327" s="11"/>
      <c r="I327" s="11"/>
      <c r="J327" s="11"/>
      <c r="K327" s="11"/>
      <c r="L327" s="10"/>
      <c r="M327" s="10"/>
      <c r="N327" s="10"/>
      <c r="O327" s="209" t="str">
        <f xml:space="preserve"> IF(ISBLANK(L327),"",VLOOKUP(L327,ComboValue!$E$3:$I$15,5,FALSE))</f>
        <v/>
      </c>
      <c r="P327" s="10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35" t="str">
        <f xml:space="preserve"> IF(ISBLANK(C327),"",VLOOKUP(C327,ComboValue!$B$2:$C$11,2,FALSE) &amp; ",") &amp; IF(ISBLANK(D327),"",VLOOKUP(D327,ComboValue!$B$2:$C$11,2,FALSE) &amp; ",") &amp; IF(ISBLANK(E327),"",VLOOKUP(E327,ComboValue!$B$2:$C$11,2,FALSE) &amp; ",") &amp; IF(ISBLANK(F327),"",VLOOKUP(F327,ComboValue!$B$2:$C$11,2,FALSE) &amp; ",") &amp; IF(ISBLANK(G327),"",VLOOKUP(G327,ComboValue!$B$2:$C$11,2,FALSE) &amp; ",") &amp; IF(ISBLANK(H327),"",VLOOKUP(H327,ComboValue!$B$2:$C$11,2,FALSE) &amp; ",") &amp; IF(ISBLANK(I327),"",VLOOKUP(I327,ComboValue!$B$2:$C$11,2,FALSE) &amp; ",") &amp; IF(ISBLANK(J327),"",VLOOKUP(J327,ComboValue!$B$2:$C$11,2,FALSE) &amp; ",") &amp; IF(ISBLANK(K327),"",VLOOKUP(K327,ComboValue!$B$2:$C$11,2,FALSE) &amp; ",")</f>
        <v/>
      </c>
      <c r="AV327" s="136" t="str">
        <f t="shared" ref="AV327:AV390" si="213">IF(ISNUMBER(SEARCH("04",AU327)),"Gaz_Nl","Tous_Nl")</f>
        <v>Tous_Nl</v>
      </c>
      <c r="AW327" s="136" t="str">
        <f>IF(ISBLANK(L327),"",VLOOKUP(L327,ComboValue!$E$2:$G$15,3,FALSE))</f>
        <v/>
      </c>
      <c r="AX327" s="136" t="str">
        <f>IF(ISBLANK(M327),"",VLOOKUP(M327,ComboValue!$K$2:$L$5,2,FALSE))</f>
        <v/>
      </c>
      <c r="AY327" s="161" t="str">
        <f>IF(ISBLANK(Q327),"",VLOOKUP(Q327,ComboValue!$N$2:$O$68,2,FALSE) &amp; ",") &amp; IF(ISBLANK(R327),"",VLOOKUP(R327,ComboValue!$N$2:$O$68,2,FALSE) &amp; ",") &amp; IF(ISBLANK(S327),"",VLOOKUP(S327,ComboValue!$N$2:$O$68,2,FALSE) &amp; ",") &amp; IF(ISBLANK(T327),"",VLOOKUP(T327,ComboValue!$N$2:$O$68,2,FALSE) &amp; ",") &amp; IF(ISBLANK(U327),"",VLOOKUP(U327,ComboValue!$N$2:$O$68,2,FALSE) &amp; ",") &amp; IF(ISBLANK(V327),"",VLOOKUP(V327,ComboValue!$N$2:$O$68,2,FALSE) &amp; ",") &amp; IF(ISBLANK(W327),"",VLOOKUP(W327,ComboValue!$N$2:$O$68,2,FALSE) &amp; ",") &amp; IF(ISBLANK(X327),"",VLOOKUP(X327,ComboValue!$N$2:$O$68,2,FALSE) &amp; ",") &amp; IF(ISBLANK(Y327),"",VLOOKUP(Y327,ComboValue!$N$2:$O$68,2,FALSE) &amp; ",") &amp; IF(ISBLANK(Z327),"",VLOOKUP(Z327,ComboValue!$N$2:$O$68,2,FALSE) &amp; ",") &amp; IF(ISBLANK(AA327),"",VLOOKUP(AA327,ComboValue!$N$2:$O$68,2,FALSE) &amp; ",") &amp; IF(ISBLANK(AB327),"",VLOOKUP(AB327,ComboValue!$N$2:$O$68,2,FALSE) &amp; ",") &amp; IF(ISBLANK(AC327),"",VLOOKUP(AC327,ComboValue!$N$2:$O$68,2,FALSE) &amp; ",") &amp; IF(ISBLANK(AD327),"",VLOOKUP(AD327,ComboValue!$N$2:$O$68,2,FALSE) &amp; ",") &amp; IF(ISBLANK(AE327),"",VLOOKUP(AE327,ComboValue!$N$2:$O$68,2,FALSE) &amp; ",") &amp; IF(ISBLANK(AF327),"",VLOOKUP(AF327,ComboValue!$N$2:$O$68,2,FALSE) &amp; ",") &amp; IF(ISBLANK(AG327),"",VLOOKUP(AG327,ComboValue!$N$2:$O$68,2,FALSE) &amp; ",") &amp; IF(ISBLANK(AH327),"",VLOOKUP(AH327,ComboValue!$N$2:$O$68,2,FALSE) &amp; ",") &amp; IF(ISBLANK(AI327),"",VLOOKUP(AI327,ComboValue!$N$2:$O$68,2,FALSE) &amp; ",") &amp; IF(ISBLANK(AJ327),"",VLOOKUP(AJ327,ComboValue!$N$2:$O$68,2,FALSE) &amp; ",") &amp; IF(ISBLANK(AK327),"",VLOOKUP(AK327,ComboValue!$N$2:$O$68,2,FALSE) &amp; ",") &amp; IF(ISBLANK(AL327),"",VLOOKUP(AL327,ComboValue!$N$2:$O$68,2,FALSE) &amp; ",") &amp; IF(ISBLANK(AM327),"",VLOOKUP(AM327,ComboValue!$N$2:$O$68,2,FALSE) &amp; ",") &amp; IF(ISBLANK(AN327),"",VLOOKUP(AN327,ComboValue!$N$2:$O$68,2,FALSE) &amp; ",") &amp; IF(ISBLANK(AO327),"",VLOOKUP(AO327,ComboValue!$N$2:$O$68,2,FALSE) &amp; ",") &amp; IF(ISBLANK(AP327),"",VLOOKUP(AP327,ComboValue!$N$2:$O$68,2,FALSE) &amp; ",") &amp; IF(ISBLANK(AQ327),"",VLOOKUP(AQ327,ComboValue!$N$2:$O$68,2,FALSE) &amp; ",") &amp; IF(ISBLANK(AR327),"",VLOOKUP(AR327,ComboValue!$N$2:$O$68,2,FALSE) &amp; ",") &amp; IF(ISBLANK(AS327),"",VLOOKUP(AS327,ComboValue!$N$2:$O$68,2,FALSE) &amp; ",") &amp; IF(ISBLANK(AT327),"",VLOOKUP(AT327,ComboValue!$N$2:$O$68,2,FALSE) &amp; ",")</f>
        <v/>
      </c>
      <c r="AZ327" s="162" t="str">
        <f t="shared" ref="AZ327:AZ390" si="214">IF(AND(ISNUMBER(SEARCH("04",AU327)),NOT(OR("D_01"=AW327,"D_02"=AW327,"D_03"=AW327))),"01,","") &amp; IF(OR(AND("D_01"=AW327,NOT("04"=AX327)),AND("D_02"=AW327,NOT("04"=AX327)),AND("D_03"=AW327,NOT("04"=AX327)),AND("D_04"=AW327,NOT("01"=AX327)),AND("D_05"=AW327,NOT("01"=AX327)),AND("D_06"=AW327,OR("04"=AX327,AX327="")),AND("D_07"=AW327,OR("04"=AX327,AX327="")),AND("D_08"=AW327,NOT("03"=AX327)),AND("D_09"=AW327,NOT("03"=AX327)),AND("D_10"=AW327,NOT("04"=AX327)),AND("D_11"=AW327,NOT("04"=AX327)),AND("D_12"=AW327,NOT("04"=AX327)),AND("D_13"=AW327,NOT("04"=AX327)),AND("D_14"=AW327,NOT("04"=AX327))),"02,","") &amp; IF(AND(OR(ISNUMBER(SEARCH("11",AY327)),ISNUMBER(SEARCH("12",AY327))),NOT("01"=AX327)),"03,","") &amp; IF(AND(ISNUMBER(SEARCH("13",AY327)),NOT("02"=AX327)),"04,","")</f>
        <v/>
      </c>
      <c r="BA327" s="120"/>
      <c r="BB327" s="135" t="str">
        <f t="shared" ref="BB327:BB390" si="215">IF(ISNUMBER(SEARCH("01",AU327)),N327,"")</f>
        <v/>
      </c>
      <c r="BC327" s="136" t="str">
        <f t="shared" ref="BC327:BC390" si="216">IF(ISNUMBER(SEARCH("02",AU327)),N327,"")</f>
        <v/>
      </c>
      <c r="BD327" s="136" t="str">
        <f t="shared" ref="BD327:BD390" si="217">IF(ISNUMBER(SEARCH("03",AU327)),N327,"")</f>
        <v/>
      </c>
      <c r="BE327" s="136" t="str">
        <f t="shared" ref="BE327:BE390" si="218">IF(ISNUMBER(SEARCH("04",AU327)),N327,"")</f>
        <v/>
      </c>
      <c r="BF327" s="136" t="str">
        <f t="shared" ref="BF327:BF390" si="219">IF(ISNUMBER(SEARCH("05",AU327)),N327,"")</f>
        <v/>
      </c>
      <c r="BG327" s="136" t="str">
        <f t="shared" ref="BG327:BG390" si="220">IF(ISNUMBER(SEARCH("06",AU327)),N327,"")</f>
        <v/>
      </c>
      <c r="BH327" s="136" t="str">
        <f t="shared" ref="BH327:BH390" si="221">IF(ISNUMBER(SEARCH("07",AU327)),N327,"")</f>
        <v/>
      </c>
      <c r="BI327" s="136" t="str">
        <f t="shared" ref="BI327:BI390" si="222">IF(ISNUMBER(SEARCH("08",AU327)),N327,"")</f>
        <v/>
      </c>
      <c r="BJ327" s="136" t="str">
        <f t="shared" ref="BJ327:BJ390" si="223">IF(ISNUMBER(SEARCH("09",AU327)),N327,"")</f>
        <v/>
      </c>
      <c r="BK327" s="136" t="str">
        <f t="shared" ref="BK327:BK390" si="224">IF(ISNUMBER(SEARCH("10",AU327)),N327,"")</f>
        <v/>
      </c>
      <c r="BL327" s="136" t="str">
        <f t="shared" ref="BL327:BL390" si="225">IF(AW327="D_01",N327,"")</f>
        <v/>
      </c>
      <c r="BM327" s="136" t="str">
        <f t="shared" ref="BM327:BM390" si="226">IF(AW327="D_02",N327,"")</f>
        <v/>
      </c>
      <c r="BN327" s="136" t="str">
        <f t="shared" ref="BN327:BN390" si="227">IF(AW327="D_03",N327,"")</f>
        <v/>
      </c>
      <c r="BO327" s="136" t="str">
        <f t="shared" ref="BO327:BO390" si="228">IF(AND(OR(AW327="D_04",AW327="D_06"),AX327="01"),N327,"")</f>
        <v/>
      </c>
      <c r="BP327" s="136" t="str">
        <f t="shared" ref="BP327:BP390" si="229">IF(AND(OR(AW327="D_05",AW327="D_07"),AX327="01"),N327,"")</f>
        <v/>
      </c>
      <c r="BQ327" s="136" t="str">
        <f t="shared" ref="BQ327:BQ390" si="230">IF(AND(AW327="D_06",AX327="02"),N327,"")</f>
        <v/>
      </c>
      <c r="BR327" s="136" t="str">
        <f t="shared" ref="BR327:BR390" si="231">IF(AND(AW327="D_07",AX327="02"),N327,"")</f>
        <v/>
      </c>
      <c r="BS327" s="136" t="str">
        <f t="shared" ref="BS327:BS390" si="232">IF(AND(OR(AW327="D_06",AW327="D_08"),AX327="03"),N327,"")</f>
        <v/>
      </c>
      <c r="BT327" s="136" t="str">
        <f t="shared" ref="BT327:BT390" si="233">IF(AND(OR(AW327="D_07",AW327="D_09"),AX327="03"),N327,"")</f>
        <v/>
      </c>
      <c r="BU327" s="136" t="str">
        <f t="shared" ref="BU327:BU390" si="234">IF(AW327="D_10",N327,"")</f>
        <v/>
      </c>
      <c r="BV327" s="136" t="str">
        <f t="shared" ref="BV327:BV390" si="235">IF(AW327="D_11",N327,"")</f>
        <v/>
      </c>
      <c r="BW327" s="136" t="str">
        <f t="shared" ref="BW327:BW390" si="236">IF(AW327="D_12",N327,"")</f>
        <v/>
      </c>
      <c r="BX327" s="136" t="str">
        <f t="shared" ref="BX327:BX390" si="237">IF(AW327="D_13",N327,"")</f>
        <v/>
      </c>
      <c r="BY327" s="136" t="str">
        <f t="shared" ref="BY327:BY390" si="238">IF(AND(AW327="D_14",OR(ISNUMBER(SEARCH("34",AY327)),ISNUMBER(SEARCH("35",AY327)),ISNUMBER(SEARCH("38",AY327)),ISNUMBER(SEARCH("40",AY327)),ISNUMBER(SEARCH("41",AY327)),ISNUMBER(SEARCH("42",AY327)),ISNUMBER(SEARCH("43",AY327)),ISNUMBER(SEARCH("46",AY327)),ISNUMBER(SEARCH("47",AY327)),ISNUMBER(SEARCH("48",AY327)),ISNUMBER(SEARCH("53",AY327)),ISNUMBER(SEARCH("55",AY327)),ISNUMBER(SEARCH("58",AY327)))),N327-IF(ISNUMBER(BZ327),BZ327,0),"")</f>
        <v/>
      </c>
      <c r="BZ327" s="136" t="str">
        <f t="shared" ref="BZ327:BZ390" si="239">IF(AND(AW327="D_14",OR(ISNUMBER(SEARCH("01",AY327)),ISNUMBER(SEARCH("02",AY327)),ISNUMBER(SEARCH("03",AY327)),ISNUMBER(SEARCH("04",AY327)),ISNUMBER(SEARCH("05",AY327)),ISNUMBER(SEARCH("06",AY327)),ISNUMBER(SEARCH("07",AY327)),ISNUMBER(SEARCH("08",AY327)),ISNUMBER(SEARCH("09",AY327)),ISNUMBER(SEARCH("10",AY327)),ISNUMBER(SEARCH("11",AY327)),ISNUMBER(SEARCH("12",AY327)),ISNUMBER(SEARCH("13",AY327)),ISNUMBER(SEARCH("14",AY327)),ISNUMBER(SEARCH("15",AY327)),ISNUMBER(SEARCH("16",AY327)),ISNUMBER(SEARCH("17",AY327)),ISNUMBER(SEARCH("18",AY327)),ISNUMBER(SEARCH("19",AY327)),ISNUMBER(SEARCH("20",AY327)),ISNUMBER(SEARCH("21",AY327)),ISNUMBER(SEARCH("22",AY327)),ISNUMBER(SEARCH("23",AY327)),ISNUMBER(SEARCH("24",AY327)),ISNUMBER(SEARCH("25",AY327)),ISNUMBER(SEARCH("26",AY327)),ISNUMBER(SEARCH("27",AY327)),ISNUMBER(SEARCH("28",AY327)),ISNUMBER(SEARCH("29",AY327)),ISNUMBER(SEARCH("30",AY327)),ISNUMBER(SEARCH("31",AY327)),ISNUMBER(SEARCH("32",AY327)),ISNUMBER(SEARCH("33",AY327)),ISNUMBER(SEARCH("36",AY327)),ISNUMBER(SEARCH("37",AY327)),ISNUMBER(SEARCH("39",AY327)),ISNUMBER(SEARCH("44",AY327)),ISNUMBER(SEARCH("45",AY327)),ISNUMBER(SEARCH("49",AY327)),ISNUMBER(SEARCH("50",AY327)),ISNUMBER(SEARCH("51",AY327)),ISNUMBER(SEARCH("52",AY327)),ISNUMBER(SEARCH("54",AY327)),ISNUMBER(SEARCH("56",AY327)),ISNUMBER(SEARCH("57",AY327)),ISNUMBER(SEARCH("59",AY327)),ISNUMBER(SEARCH("60",AY327)),ISNUMBER(SEARCH("61",AY327)),ISNUMBER(SEARCH("62",AY327)),ISNUMBER(SEARCH("63",AY327)),ISNUMBER(SEARCH("64",AY327)),ISNUMBER(SEARCH("65",AY327)),ISNUMBER(SEARCH("66",AY327)))),N327,"")</f>
        <v/>
      </c>
      <c r="CA327" s="137" t="str">
        <f t="shared" ref="CA327:CA390" si="240">IF(OR(ISNUMBER(SEARCH("44",AY327)),ISNUMBER(SEARCH("45",AY327)),ISNUMBER(SEARCH("46",AY327)),ISNUMBER(SEARCH("47",AY327)),ISNUMBER(SEARCH("50",AY327)),ISNUMBER(SEARCH("51",AY327)),ISNUMBER(SEARCH("52",AY327)),ISNUMBER(SEARCH("53",AY327)),ISNUMBER(SEARCH("54",AY327)),ISNUMBER(SEARCH("55",AY327)),ISNUMBER(SEARCH("56",AY327)),ISNUMBER(SEARCH("57",AY327)),ISNUMBER(SEARCH("59",AY327))),A327 &amp; ",","")</f>
        <v/>
      </c>
      <c r="CB327" s="135" t="str">
        <f t="shared" ref="CB327:CB390" si="241">IF(ISNUMBER(SEARCH("01",AU327)),A327 &amp; ",","")</f>
        <v/>
      </c>
      <c r="CC327" s="136" t="str">
        <f t="shared" ref="CC327:CC390" si="242">IF(ISNUMBER(SEARCH("02",AU327)),A327 &amp; ",","")</f>
        <v/>
      </c>
      <c r="CD327" s="136" t="str">
        <f t="shared" ref="CD327:CD390" si="243">IF(ISNUMBER(SEARCH("03",AU327)),A327 &amp; ",","")</f>
        <v/>
      </c>
      <c r="CE327" s="136" t="str">
        <f t="shared" ref="CE327:CE390" si="244">IF(ISNUMBER(SEARCH("04",AU327)),A327 &amp; ",","")</f>
        <v/>
      </c>
      <c r="CF327" s="136" t="str">
        <f t="shared" ref="CF327:CF390" si="245">IF(ISNUMBER(SEARCH("05",AU327)),A327 &amp; ",","")</f>
        <v/>
      </c>
      <c r="CG327" s="136" t="str">
        <f t="shared" ref="CG327:CG390" si="246">IF(ISNUMBER(SEARCH("06",AU327)),A327 &amp; ",","")</f>
        <v/>
      </c>
      <c r="CH327" s="136" t="str">
        <f t="shared" ref="CH327:CH390" si="247">IF(ISNUMBER(SEARCH("07",AU327)),A327 &amp; ",","")</f>
        <v/>
      </c>
      <c r="CI327" s="136" t="str">
        <f t="shared" ref="CI327:CI390" si="248">IF(ISNUMBER(SEARCH("08",AU327)),A327 &amp; ",","")</f>
        <v/>
      </c>
      <c r="CJ327" s="136" t="str">
        <f t="shared" ref="CJ327:CJ390" si="249">IF(ISNUMBER(SEARCH("09",AU327)),A327 &amp; ",","")</f>
        <v/>
      </c>
      <c r="CK327" s="137" t="str">
        <f t="shared" ref="CK327:CK390" si="250">IF(ISNUMBER(SEARCH("10",AU327)),A327 &amp; ",","")</f>
        <v/>
      </c>
      <c r="CL327" s="135" t="str">
        <f t="shared" si="209"/>
        <v/>
      </c>
      <c r="CM327" s="136" t="str">
        <f t="shared" si="210"/>
        <v/>
      </c>
      <c r="CN327" s="136" t="str">
        <f t="shared" si="211"/>
        <v/>
      </c>
      <c r="CO327" s="137" t="str">
        <f t="shared" si="212"/>
        <v/>
      </c>
      <c r="CP327" s="120"/>
      <c r="CQ327" s="120"/>
      <c r="CR327" s="120"/>
      <c r="CS327" s="120"/>
      <c r="CT327" s="120"/>
      <c r="CU327" s="120"/>
      <c r="CV327" s="120"/>
      <c r="CW327" s="120"/>
      <c r="CX327" s="120"/>
      <c r="CY327" s="120"/>
      <c r="CZ327" s="120"/>
      <c r="DA327" s="120"/>
      <c r="DB327" s="120"/>
    </row>
    <row r="328" spans="1:106" ht="17.399999999999999" thickTop="1" thickBot="1" x14ac:dyDescent="0.45">
      <c r="A328" s="7">
        <v>323</v>
      </c>
      <c r="B328" s="10"/>
      <c r="C328" s="11"/>
      <c r="D328" s="11"/>
      <c r="E328" s="11"/>
      <c r="F328" s="11"/>
      <c r="G328" s="11"/>
      <c r="H328" s="11"/>
      <c r="I328" s="11"/>
      <c r="J328" s="11"/>
      <c r="K328" s="11"/>
      <c r="L328" s="10"/>
      <c r="M328" s="10"/>
      <c r="N328" s="10"/>
      <c r="O328" s="209" t="str">
        <f xml:space="preserve"> IF(ISBLANK(L328),"",VLOOKUP(L328,ComboValue!$E$3:$I$15,5,FALSE))</f>
        <v/>
      </c>
      <c r="P328" s="10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35" t="str">
        <f xml:space="preserve"> IF(ISBLANK(C328),"",VLOOKUP(C328,ComboValue!$B$2:$C$11,2,FALSE) &amp; ",") &amp; IF(ISBLANK(D328),"",VLOOKUP(D328,ComboValue!$B$2:$C$11,2,FALSE) &amp; ",") &amp; IF(ISBLANK(E328),"",VLOOKUP(E328,ComboValue!$B$2:$C$11,2,FALSE) &amp; ",") &amp; IF(ISBLANK(F328),"",VLOOKUP(F328,ComboValue!$B$2:$C$11,2,FALSE) &amp; ",") &amp; IF(ISBLANK(G328),"",VLOOKUP(G328,ComboValue!$B$2:$C$11,2,FALSE) &amp; ",") &amp; IF(ISBLANK(H328),"",VLOOKUP(H328,ComboValue!$B$2:$C$11,2,FALSE) &amp; ",") &amp; IF(ISBLANK(I328),"",VLOOKUP(I328,ComboValue!$B$2:$C$11,2,FALSE) &amp; ",") &amp; IF(ISBLANK(J328),"",VLOOKUP(J328,ComboValue!$B$2:$C$11,2,FALSE) &amp; ",") &amp; IF(ISBLANK(K328),"",VLOOKUP(K328,ComboValue!$B$2:$C$11,2,FALSE) &amp; ",")</f>
        <v/>
      </c>
      <c r="AV328" s="136" t="str">
        <f t="shared" si="213"/>
        <v>Tous_Nl</v>
      </c>
      <c r="AW328" s="136" t="str">
        <f>IF(ISBLANK(L328),"",VLOOKUP(L328,ComboValue!$E$2:$G$15,3,FALSE))</f>
        <v/>
      </c>
      <c r="AX328" s="136" t="str">
        <f>IF(ISBLANK(M328),"",VLOOKUP(M328,ComboValue!$K$2:$L$5,2,FALSE))</f>
        <v/>
      </c>
      <c r="AY328" s="161" t="str">
        <f>IF(ISBLANK(Q328),"",VLOOKUP(Q328,ComboValue!$N$2:$O$68,2,FALSE) &amp; ",") &amp; IF(ISBLANK(R328),"",VLOOKUP(R328,ComboValue!$N$2:$O$68,2,FALSE) &amp; ",") &amp; IF(ISBLANK(S328),"",VLOOKUP(S328,ComboValue!$N$2:$O$68,2,FALSE) &amp; ",") &amp; IF(ISBLANK(T328),"",VLOOKUP(T328,ComboValue!$N$2:$O$68,2,FALSE) &amp; ",") &amp; IF(ISBLANK(U328),"",VLOOKUP(U328,ComboValue!$N$2:$O$68,2,FALSE) &amp; ",") &amp; IF(ISBLANK(V328),"",VLOOKUP(V328,ComboValue!$N$2:$O$68,2,FALSE) &amp; ",") &amp; IF(ISBLANK(W328),"",VLOOKUP(W328,ComboValue!$N$2:$O$68,2,FALSE) &amp; ",") &amp; IF(ISBLANK(X328),"",VLOOKUP(X328,ComboValue!$N$2:$O$68,2,FALSE) &amp; ",") &amp; IF(ISBLANK(Y328),"",VLOOKUP(Y328,ComboValue!$N$2:$O$68,2,FALSE) &amp; ",") &amp; IF(ISBLANK(Z328),"",VLOOKUP(Z328,ComboValue!$N$2:$O$68,2,FALSE) &amp; ",") &amp; IF(ISBLANK(AA328),"",VLOOKUP(AA328,ComboValue!$N$2:$O$68,2,FALSE) &amp; ",") &amp; IF(ISBLANK(AB328),"",VLOOKUP(AB328,ComboValue!$N$2:$O$68,2,FALSE) &amp; ",") &amp; IF(ISBLANK(AC328),"",VLOOKUP(AC328,ComboValue!$N$2:$O$68,2,FALSE) &amp; ",") &amp; IF(ISBLANK(AD328),"",VLOOKUP(AD328,ComboValue!$N$2:$O$68,2,FALSE) &amp; ",") &amp; IF(ISBLANK(AE328),"",VLOOKUP(AE328,ComboValue!$N$2:$O$68,2,FALSE) &amp; ",") &amp; IF(ISBLANK(AF328),"",VLOOKUP(AF328,ComboValue!$N$2:$O$68,2,FALSE) &amp; ",") &amp; IF(ISBLANK(AG328),"",VLOOKUP(AG328,ComboValue!$N$2:$O$68,2,FALSE) &amp; ",") &amp; IF(ISBLANK(AH328),"",VLOOKUP(AH328,ComboValue!$N$2:$O$68,2,FALSE) &amp; ",") &amp; IF(ISBLANK(AI328),"",VLOOKUP(AI328,ComboValue!$N$2:$O$68,2,FALSE) &amp; ",") &amp; IF(ISBLANK(AJ328),"",VLOOKUP(AJ328,ComboValue!$N$2:$O$68,2,FALSE) &amp; ",") &amp; IF(ISBLANK(AK328),"",VLOOKUP(AK328,ComboValue!$N$2:$O$68,2,FALSE) &amp; ",") &amp; IF(ISBLANK(AL328),"",VLOOKUP(AL328,ComboValue!$N$2:$O$68,2,FALSE) &amp; ",") &amp; IF(ISBLANK(AM328),"",VLOOKUP(AM328,ComboValue!$N$2:$O$68,2,FALSE) &amp; ",") &amp; IF(ISBLANK(AN328),"",VLOOKUP(AN328,ComboValue!$N$2:$O$68,2,FALSE) &amp; ",") &amp; IF(ISBLANK(AO328),"",VLOOKUP(AO328,ComboValue!$N$2:$O$68,2,FALSE) &amp; ",") &amp; IF(ISBLANK(AP328),"",VLOOKUP(AP328,ComboValue!$N$2:$O$68,2,FALSE) &amp; ",") &amp; IF(ISBLANK(AQ328),"",VLOOKUP(AQ328,ComboValue!$N$2:$O$68,2,FALSE) &amp; ",") &amp; IF(ISBLANK(AR328),"",VLOOKUP(AR328,ComboValue!$N$2:$O$68,2,FALSE) &amp; ",") &amp; IF(ISBLANK(AS328),"",VLOOKUP(AS328,ComboValue!$N$2:$O$68,2,FALSE) &amp; ",") &amp; IF(ISBLANK(AT328),"",VLOOKUP(AT328,ComboValue!$N$2:$O$68,2,FALSE) &amp; ",")</f>
        <v/>
      </c>
      <c r="AZ328" s="162" t="str">
        <f t="shared" si="214"/>
        <v/>
      </c>
      <c r="BA328" s="120"/>
      <c r="BB328" s="135" t="str">
        <f t="shared" si="215"/>
        <v/>
      </c>
      <c r="BC328" s="136" t="str">
        <f t="shared" si="216"/>
        <v/>
      </c>
      <c r="BD328" s="136" t="str">
        <f t="shared" si="217"/>
        <v/>
      </c>
      <c r="BE328" s="136" t="str">
        <f t="shared" si="218"/>
        <v/>
      </c>
      <c r="BF328" s="136" t="str">
        <f t="shared" si="219"/>
        <v/>
      </c>
      <c r="BG328" s="136" t="str">
        <f t="shared" si="220"/>
        <v/>
      </c>
      <c r="BH328" s="136" t="str">
        <f t="shared" si="221"/>
        <v/>
      </c>
      <c r="BI328" s="136" t="str">
        <f t="shared" si="222"/>
        <v/>
      </c>
      <c r="BJ328" s="136" t="str">
        <f t="shared" si="223"/>
        <v/>
      </c>
      <c r="BK328" s="136" t="str">
        <f t="shared" si="224"/>
        <v/>
      </c>
      <c r="BL328" s="136" t="str">
        <f t="shared" si="225"/>
        <v/>
      </c>
      <c r="BM328" s="136" t="str">
        <f t="shared" si="226"/>
        <v/>
      </c>
      <c r="BN328" s="136" t="str">
        <f t="shared" si="227"/>
        <v/>
      </c>
      <c r="BO328" s="136" t="str">
        <f t="shared" si="228"/>
        <v/>
      </c>
      <c r="BP328" s="136" t="str">
        <f t="shared" si="229"/>
        <v/>
      </c>
      <c r="BQ328" s="136" t="str">
        <f t="shared" si="230"/>
        <v/>
      </c>
      <c r="BR328" s="136" t="str">
        <f t="shared" si="231"/>
        <v/>
      </c>
      <c r="BS328" s="136" t="str">
        <f t="shared" si="232"/>
        <v/>
      </c>
      <c r="BT328" s="136" t="str">
        <f t="shared" si="233"/>
        <v/>
      </c>
      <c r="BU328" s="136" t="str">
        <f t="shared" si="234"/>
        <v/>
      </c>
      <c r="BV328" s="136" t="str">
        <f t="shared" si="235"/>
        <v/>
      </c>
      <c r="BW328" s="136" t="str">
        <f t="shared" si="236"/>
        <v/>
      </c>
      <c r="BX328" s="136" t="str">
        <f t="shared" si="237"/>
        <v/>
      </c>
      <c r="BY328" s="136" t="str">
        <f t="shared" si="238"/>
        <v/>
      </c>
      <c r="BZ328" s="136" t="str">
        <f t="shared" si="239"/>
        <v/>
      </c>
      <c r="CA328" s="137" t="str">
        <f t="shared" si="240"/>
        <v/>
      </c>
      <c r="CB328" s="135" t="str">
        <f t="shared" si="241"/>
        <v/>
      </c>
      <c r="CC328" s="136" t="str">
        <f t="shared" si="242"/>
        <v/>
      </c>
      <c r="CD328" s="136" t="str">
        <f t="shared" si="243"/>
        <v/>
      </c>
      <c r="CE328" s="136" t="str">
        <f t="shared" si="244"/>
        <v/>
      </c>
      <c r="CF328" s="136" t="str">
        <f t="shared" si="245"/>
        <v/>
      </c>
      <c r="CG328" s="136" t="str">
        <f t="shared" si="246"/>
        <v/>
      </c>
      <c r="CH328" s="136" t="str">
        <f t="shared" si="247"/>
        <v/>
      </c>
      <c r="CI328" s="136" t="str">
        <f t="shared" si="248"/>
        <v/>
      </c>
      <c r="CJ328" s="136" t="str">
        <f t="shared" si="249"/>
        <v/>
      </c>
      <c r="CK328" s="137" t="str">
        <f t="shared" si="250"/>
        <v/>
      </c>
      <c r="CL328" s="135" t="str">
        <f t="shared" ref="CL328:CL391" si="251">IF(ISNUMBER(SEARCH("01",AZ328)),A328 &amp; ",","")</f>
        <v/>
      </c>
      <c r="CM328" s="136" t="str">
        <f t="shared" ref="CM328:CM391" si="252">IF(ISNUMBER(SEARCH("02",AZ328)),A328 &amp; ",","")</f>
        <v/>
      </c>
      <c r="CN328" s="136" t="str">
        <f t="shared" ref="CN328:CN391" si="253">IF(ISNUMBER(SEARCH("03",AZ328)),A328 &amp; ",","")</f>
        <v/>
      </c>
      <c r="CO328" s="137" t="str">
        <f t="shared" ref="CO328:CO391" si="254">IF(ISNUMBER(SEARCH("04",AZ328)),A328 &amp; ",","")</f>
        <v/>
      </c>
      <c r="CP328" s="120"/>
      <c r="CQ328" s="120"/>
      <c r="CR328" s="120"/>
      <c r="CS328" s="120"/>
      <c r="CT328" s="120"/>
      <c r="CU328" s="120"/>
      <c r="CV328" s="120"/>
      <c r="CW328" s="120"/>
      <c r="CX328" s="120"/>
      <c r="CY328" s="120"/>
      <c r="CZ328" s="120"/>
      <c r="DA328" s="120"/>
      <c r="DB328" s="120"/>
    </row>
    <row r="329" spans="1:106" ht="17.399999999999999" thickTop="1" thickBot="1" x14ac:dyDescent="0.45">
      <c r="A329" s="7">
        <v>324</v>
      </c>
      <c r="B329" s="10"/>
      <c r="C329" s="11"/>
      <c r="D329" s="11"/>
      <c r="E329" s="11"/>
      <c r="F329" s="11"/>
      <c r="G329" s="11"/>
      <c r="H329" s="11"/>
      <c r="I329" s="11"/>
      <c r="J329" s="11"/>
      <c r="K329" s="11"/>
      <c r="L329" s="10"/>
      <c r="M329" s="10"/>
      <c r="N329" s="10"/>
      <c r="O329" s="209" t="str">
        <f xml:space="preserve"> IF(ISBLANK(L329),"",VLOOKUP(L329,ComboValue!$E$3:$I$15,5,FALSE))</f>
        <v/>
      </c>
      <c r="P329" s="10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35" t="str">
        <f xml:space="preserve"> IF(ISBLANK(C329),"",VLOOKUP(C329,ComboValue!$B$2:$C$11,2,FALSE) &amp; ",") &amp; IF(ISBLANK(D329),"",VLOOKUP(D329,ComboValue!$B$2:$C$11,2,FALSE) &amp; ",") &amp; IF(ISBLANK(E329),"",VLOOKUP(E329,ComboValue!$B$2:$C$11,2,FALSE) &amp; ",") &amp; IF(ISBLANK(F329),"",VLOOKUP(F329,ComboValue!$B$2:$C$11,2,FALSE) &amp; ",") &amp; IF(ISBLANK(G329),"",VLOOKUP(G329,ComboValue!$B$2:$C$11,2,FALSE) &amp; ",") &amp; IF(ISBLANK(H329),"",VLOOKUP(H329,ComboValue!$B$2:$C$11,2,FALSE) &amp; ",") &amp; IF(ISBLANK(I329),"",VLOOKUP(I329,ComboValue!$B$2:$C$11,2,FALSE) &amp; ",") &amp; IF(ISBLANK(J329),"",VLOOKUP(J329,ComboValue!$B$2:$C$11,2,FALSE) &amp; ",") &amp; IF(ISBLANK(K329),"",VLOOKUP(K329,ComboValue!$B$2:$C$11,2,FALSE) &amp; ",")</f>
        <v/>
      </c>
      <c r="AV329" s="136" t="str">
        <f t="shared" si="213"/>
        <v>Tous_Nl</v>
      </c>
      <c r="AW329" s="136" t="str">
        <f>IF(ISBLANK(L329),"",VLOOKUP(L329,ComboValue!$E$2:$G$15,3,FALSE))</f>
        <v/>
      </c>
      <c r="AX329" s="136" t="str">
        <f>IF(ISBLANK(M329),"",VLOOKUP(M329,ComboValue!$K$2:$L$5,2,FALSE))</f>
        <v/>
      </c>
      <c r="AY329" s="161" t="str">
        <f>IF(ISBLANK(Q329),"",VLOOKUP(Q329,ComboValue!$N$2:$O$68,2,FALSE) &amp; ",") &amp; IF(ISBLANK(R329),"",VLOOKUP(R329,ComboValue!$N$2:$O$68,2,FALSE) &amp; ",") &amp; IF(ISBLANK(S329),"",VLOOKUP(S329,ComboValue!$N$2:$O$68,2,FALSE) &amp; ",") &amp; IF(ISBLANK(T329),"",VLOOKUP(T329,ComboValue!$N$2:$O$68,2,FALSE) &amp; ",") &amp; IF(ISBLANK(U329),"",VLOOKUP(U329,ComboValue!$N$2:$O$68,2,FALSE) &amp; ",") &amp; IF(ISBLANK(V329),"",VLOOKUP(V329,ComboValue!$N$2:$O$68,2,FALSE) &amp; ",") &amp; IF(ISBLANK(W329),"",VLOOKUP(W329,ComboValue!$N$2:$O$68,2,FALSE) &amp; ",") &amp; IF(ISBLANK(X329),"",VLOOKUP(X329,ComboValue!$N$2:$O$68,2,FALSE) &amp; ",") &amp; IF(ISBLANK(Y329),"",VLOOKUP(Y329,ComboValue!$N$2:$O$68,2,FALSE) &amp; ",") &amp; IF(ISBLANK(Z329),"",VLOOKUP(Z329,ComboValue!$N$2:$O$68,2,FALSE) &amp; ",") &amp; IF(ISBLANK(AA329),"",VLOOKUP(AA329,ComboValue!$N$2:$O$68,2,FALSE) &amp; ",") &amp; IF(ISBLANK(AB329),"",VLOOKUP(AB329,ComboValue!$N$2:$O$68,2,FALSE) &amp; ",") &amp; IF(ISBLANK(AC329),"",VLOOKUP(AC329,ComboValue!$N$2:$O$68,2,FALSE) &amp; ",") &amp; IF(ISBLANK(AD329),"",VLOOKUP(AD329,ComboValue!$N$2:$O$68,2,FALSE) &amp; ",") &amp; IF(ISBLANK(AE329),"",VLOOKUP(AE329,ComboValue!$N$2:$O$68,2,FALSE) &amp; ",") &amp; IF(ISBLANK(AF329),"",VLOOKUP(AF329,ComboValue!$N$2:$O$68,2,FALSE) &amp; ",") &amp; IF(ISBLANK(AG329),"",VLOOKUP(AG329,ComboValue!$N$2:$O$68,2,FALSE) &amp; ",") &amp; IF(ISBLANK(AH329),"",VLOOKUP(AH329,ComboValue!$N$2:$O$68,2,FALSE) &amp; ",") &amp; IF(ISBLANK(AI329),"",VLOOKUP(AI329,ComboValue!$N$2:$O$68,2,FALSE) &amp; ",") &amp; IF(ISBLANK(AJ329),"",VLOOKUP(AJ329,ComboValue!$N$2:$O$68,2,FALSE) &amp; ",") &amp; IF(ISBLANK(AK329),"",VLOOKUP(AK329,ComboValue!$N$2:$O$68,2,FALSE) &amp; ",") &amp; IF(ISBLANK(AL329),"",VLOOKUP(AL329,ComboValue!$N$2:$O$68,2,FALSE) &amp; ",") &amp; IF(ISBLANK(AM329),"",VLOOKUP(AM329,ComboValue!$N$2:$O$68,2,FALSE) &amp; ",") &amp; IF(ISBLANK(AN329),"",VLOOKUP(AN329,ComboValue!$N$2:$O$68,2,FALSE) &amp; ",") &amp; IF(ISBLANK(AO329),"",VLOOKUP(AO329,ComboValue!$N$2:$O$68,2,FALSE) &amp; ",") &amp; IF(ISBLANK(AP329),"",VLOOKUP(AP329,ComboValue!$N$2:$O$68,2,FALSE) &amp; ",") &amp; IF(ISBLANK(AQ329),"",VLOOKUP(AQ329,ComboValue!$N$2:$O$68,2,FALSE) &amp; ",") &amp; IF(ISBLANK(AR329),"",VLOOKUP(AR329,ComboValue!$N$2:$O$68,2,FALSE) &amp; ",") &amp; IF(ISBLANK(AS329),"",VLOOKUP(AS329,ComboValue!$N$2:$O$68,2,FALSE) &amp; ",") &amp; IF(ISBLANK(AT329),"",VLOOKUP(AT329,ComboValue!$N$2:$O$68,2,FALSE) &amp; ",")</f>
        <v/>
      </c>
      <c r="AZ329" s="162" t="str">
        <f t="shared" si="214"/>
        <v/>
      </c>
      <c r="BA329" s="120"/>
      <c r="BB329" s="135" t="str">
        <f t="shared" si="215"/>
        <v/>
      </c>
      <c r="BC329" s="136" t="str">
        <f t="shared" si="216"/>
        <v/>
      </c>
      <c r="BD329" s="136" t="str">
        <f t="shared" si="217"/>
        <v/>
      </c>
      <c r="BE329" s="136" t="str">
        <f t="shared" si="218"/>
        <v/>
      </c>
      <c r="BF329" s="136" t="str">
        <f t="shared" si="219"/>
        <v/>
      </c>
      <c r="BG329" s="136" t="str">
        <f t="shared" si="220"/>
        <v/>
      </c>
      <c r="BH329" s="136" t="str">
        <f t="shared" si="221"/>
        <v/>
      </c>
      <c r="BI329" s="136" t="str">
        <f t="shared" si="222"/>
        <v/>
      </c>
      <c r="BJ329" s="136" t="str">
        <f t="shared" si="223"/>
        <v/>
      </c>
      <c r="BK329" s="136" t="str">
        <f t="shared" si="224"/>
        <v/>
      </c>
      <c r="BL329" s="136" t="str">
        <f t="shared" si="225"/>
        <v/>
      </c>
      <c r="BM329" s="136" t="str">
        <f t="shared" si="226"/>
        <v/>
      </c>
      <c r="BN329" s="136" t="str">
        <f t="shared" si="227"/>
        <v/>
      </c>
      <c r="BO329" s="136" t="str">
        <f t="shared" si="228"/>
        <v/>
      </c>
      <c r="BP329" s="136" t="str">
        <f t="shared" si="229"/>
        <v/>
      </c>
      <c r="BQ329" s="136" t="str">
        <f t="shared" si="230"/>
        <v/>
      </c>
      <c r="BR329" s="136" t="str">
        <f t="shared" si="231"/>
        <v/>
      </c>
      <c r="BS329" s="136" t="str">
        <f t="shared" si="232"/>
        <v/>
      </c>
      <c r="BT329" s="136" t="str">
        <f t="shared" si="233"/>
        <v/>
      </c>
      <c r="BU329" s="136" t="str">
        <f t="shared" si="234"/>
        <v/>
      </c>
      <c r="BV329" s="136" t="str">
        <f t="shared" si="235"/>
        <v/>
      </c>
      <c r="BW329" s="136" t="str">
        <f t="shared" si="236"/>
        <v/>
      </c>
      <c r="BX329" s="136" t="str">
        <f t="shared" si="237"/>
        <v/>
      </c>
      <c r="BY329" s="136" t="str">
        <f t="shared" si="238"/>
        <v/>
      </c>
      <c r="BZ329" s="136" t="str">
        <f t="shared" si="239"/>
        <v/>
      </c>
      <c r="CA329" s="137" t="str">
        <f t="shared" si="240"/>
        <v/>
      </c>
      <c r="CB329" s="135" t="str">
        <f t="shared" si="241"/>
        <v/>
      </c>
      <c r="CC329" s="136" t="str">
        <f t="shared" si="242"/>
        <v/>
      </c>
      <c r="CD329" s="136" t="str">
        <f t="shared" si="243"/>
        <v/>
      </c>
      <c r="CE329" s="136" t="str">
        <f t="shared" si="244"/>
        <v/>
      </c>
      <c r="CF329" s="136" t="str">
        <f t="shared" si="245"/>
        <v/>
      </c>
      <c r="CG329" s="136" t="str">
        <f t="shared" si="246"/>
        <v/>
      </c>
      <c r="CH329" s="136" t="str">
        <f t="shared" si="247"/>
        <v/>
      </c>
      <c r="CI329" s="136" t="str">
        <f t="shared" si="248"/>
        <v/>
      </c>
      <c r="CJ329" s="136" t="str">
        <f t="shared" si="249"/>
        <v/>
      </c>
      <c r="CK329" s="137" t="str">
        <f t="shared" si="250"/>
        <v/>
      </c>
      <c r="CL329" s="135" t="str">
        <f t="shared" si="251"/>
        <v/>
      </c>
      <c r="CM329" s="136" t="str">
        <f t="shared" si="252"/>
        <v/>
      </c>
      <c r="CN329" s="136" t="str">
        <f t="shared" si="253"/>
        <v/>
      </c>
      <c r="CO329" s="137" t="str">
        <f t="shared" si="254"/>
        <v/>
      </c>
      <c r="CP329" s="120"/>
      <c r="CQ329" s="120"/>
      <c r="CR329" s="120"/>
      <c r="CS329" s="120"/>
      <c r="CT329" s="120"/>
      <c r="CU329" s="120"/>
      <c r="CV329" s="120"/>
      <c r="CW329" s="120"/>
      <c r="CX329" s="120"/>
      <c r="CY329" s="120"/>
      <c r="CZ329" s="120"/>
      <c r="DA329" s="120"/>
      <c r="DB329" s="120"/>
    </row>
    <row r="330" spans="1:106" ht="17.399999999999999" thickTop="1" thickBot="1" x14ac:dyDescent="0.45">
      <c r="A330" s="7">
        <v>325</v>
      </c>
      <c r="B330" s="10"/>
      <c r="C330" s="11"/>
      <c r="D330" s="11"/>
      <c r="E330" s="11"/>
      <c r="F330" s="11"/>
      <c r="G330" s="11"/>
      <c r="H330" s="11"/>
      <c r="I330" s="11"/>
      <c r="J330" s="11"/>
      <c r="K330" s="11"/>
      <c r="L330" s="10"/>
      <c r="M330" s="10"/>
      <c r="N330" s="10"/>
      <c r="O330" s="209" t="str">
        <f xml:space="preserve"> IF(ISBLANK(L330),"",VLOOKUP(L330,ComboValue!$E$3:$I$15,5,FALSE))</f>
        <v/>
      </c>
      <c r="P330" s="10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35" t="str">
        <f xml:space="preserve"> IF(ISBLANK(C330),"",VLOOKUP(C330,ComboValue!$B$2:$C$11,2,FALSE) &amp; ",") &amp; IF(ISBLANK(D330),"",VLOOKUP(D330,ComboValue!$B$2:$C$11,2,FALSE) &amp; ",") &amp; IF(ISBLANK(E330),"",VLOOKUP(E330,ComboValue!$B$2:$C$11,2,FALSE) &amp; ",") &amp; IF(ISBLANK(F330),"",VLOOKUP(F330,ComboValue!$B$2:$C$11,2,FALSE) &amp; ",") &amp; IF(ISBLANK(G330),"",VLOOKUP(G330,ComboValue!$B$2:$C$11,2,FALSE) &amp; ",") &amp; IF(ISBLANK(H330),"",VLOOKUP(H330,ComboValue!$B$2:$C$11,2,FALSE) &amp; ",") &amp; IF(ISBLANK(I330),"",VLOOKUP(I330,ComboValue!$B$2:$C$11,2,FALSE) &amp; ",") &amp; IF(ISBLANK(J330),"",VLOOKUP(J330,ComboValue!$B$2:$C$11,2,FALSE) &amp; ",") &amp; IF(ISBLANK(K330),"",VLOOKUP(K330,ComboValue!$B$2:$C$11,2,FALSE) &amp; ",")</f>
        <v/>
      </c>
      <c r="AV330" s="136" t="str">
        <f t="shared" si="213"/>
        <v>Tous_Nl</v>
      </c>
      <c r="AW330" s="136" t="str">
        <f>IF(ISBLANK(L330),"",VLOOKUP(L330,ComboValue!$E$2:$G$15,3,FALSE))</f>
        <v/>
      </c>
      <c r="AX330" s="136" t="str">
        <f>IF(ISBLANK(M330),"",VLOOKUP(M330,ComboValue!$K$2:$L$5,2,FALSE))</f>
        <v/>
      </c>
      <c r="AY330" s="161" t="str">
        <f>IF(ISBLANK(Q330),"",VLOOKUP(Q330,ComboValue!$N$2:$O$68,2,FALSE) &amp; ",") &amp; IF(ISBLANK(R330),"",VLOOKUP(R330,ComboValue!$N$2:$O$68,2,FALSE) &amp; ",") &amp; IF(ISBLANK(S330),"",VLOOKUP(S330,ComboValue!$N$2:$O$68,2,FALSE) &amp; ",") &amp; IF(ISBLANK(T330),"",VLOOKUP(T330,ComboValue!$N$2:$O$68,2,FALSE) &amp; ",") &amp; IF(ISBLANK(U330),"",VLOOKUP(U330,ComboValue!$N$2:$O$68,2,FALSE) &amp; ",") &amp; IF(ISBLANK(V330),"",VLOOKUP(V330,ComboValue!$N$2:$O$68,2,FALSE) &amp; ",") &amp; IF(ISBLANK(W330),"",VLOOKUP(W330,ComboValue!$N$2:$O$68,2,FALSE) &amp; ",") &amp; IF(ISBLANK(X330),"",VLOOKUP(X330,ComboValue!$N$2:$O$68,2,FALSE) &amp; ",") &amp; IF(ISBLANK(Y330),"",VLOOKUP(Y330,ComboValue!$N$2:$O$68,2,FALSE) &amp; ",") &amp; IF(ISBLANK(Z330),"",VLOOKUP(Z330,ComboValue!$N$2:$O$68,2,FALSE) &amp; ",") &amp; IF(ISBLANK(AA330),"",VLOOKUP(AA330,ComboValue!$N$2:$O$68,2,FALSE) &amp; ",") &amp; IF(ISBLANK(AB330),"",VLOOKUP(AB330,ComboValue!$N$2:$O$68,2,FALSE) &amp; ",") &amp; IF(ISBLANK(AC330),"",VLOOKUP(AC330,ComboValue!$N$2:$O$68,2,FALSE) &amp; ",") &amp; IF(ISBLANK(AD330),"",VLOOKUP(AD330,ComboValue!$N$2:$O$68,2,FALSE) &amp; ",") &amp; IF(ISBLANK(AE330),"",VLOOKUP(AE330,ComboValue!$N$2:$O$68,2,FALSE) &amp; ",") &amp; IF(ISBLANK(AF330),"",VLOOKUP(AF330,ComboValue!$N$2:$O$68,2,FALSE) &amp; ",") &amp; IF(ISBLANK(AG330),"",VLOOKUP(AG330,ComboValue!$N$2:$O$68,2,FALSE) &amp; ",") &amp; IF(ISBLANK(AH330),"",VLOOKUP(AH330,ComboValue!$N$2:$O$68,2,FALSE) &amp; ",") &amp; IF(ISBLANK(AI330),"",VLOOKUP(AI330,ComboValue!$N$2:$O$68,2,FALSE) &amp; ",") &amp; IF(ISBLANK(AJ330),"",VLOOKUP(AJ330,ComboValue!$N$2:$O$68,2,FALSE) &amp; ",") &amp; IF(ISBLANK(AK330),"",VLOOKUP(AK330,ComboValue!$N$2:$O$68,2,FALSE) &amp; ",") &amp; IF(ISBLANK(AL330),"",VLOOKUP(AL330,ComboValue!$N$2:$O$68,2,FALSE) &amp; ",") &amp; IF(ISBLANK(AM330),"",VLOOKUP(AM330,ComboValue!$N$2:$O$68,2,FALSE) &amp; ",") &amp; IF(ISBLANK(AN330),"",VLOOKUP(AN330,ComboValue!$N$2:$O$68,2,FALSE) &amp; ",") &amp; IF(ISBLANK(AO330),"",VLOOKUP(AO330,ComboValue!$N$2:$O$68,2,FALSE) &amp; ",") &amp; IF(ISBLANK(AP330),"",VLOOKUP(AP330,ComboValue!$N$2:$O$68,2,FALSE) &amp; ",") &amp; IF(ISBLANK(AQ330),"",VLOOKUP(AQ330,ComboValue!$N$2:$O$68,2,FALSE) &amp; ",") &amp; IF(ISBLANK(AR330),"",VLOOKUP(AR330,ComboValue!$N$2:$O$68,2,FALSE) &amp; ",") &amp; IF(ISBLANK(AS330),"",VLOOKUP(AS330,ComboValue!$N$2:$O$68,2,FALSE) &amp; ",") &amp; IF(ISBLANK(AT330),"",VLOOKUP(AT330,ComboValue!$N$2:$O$68,2,FALSE) &amp; ",")</f>
        <v/>
      </c>
      <c r="AZ330" s="162" t="str">
        <f t="shared" si="214"/>
        <v/>
      </c>
      <c r="BA330" s="120"/>
      <c r="BB330" s="135" t="str">
        <f t="shared" si="215"/>
        <v/>
      </c>
      <c r="BC330" s="136" t="str">
        <f t="shared" si="216"/>
        <v/>
      </c>
      <c r="BD330" s="136" t="str">
        <f t="shared" si="217"/>
        <v/>
      </c>
      <c r="BE330" s="136" t="str">
        <f t="shared" si="218"/>
        <v/>
      </c>
      <c r="BF330" s="136" t="str">
        <f t="shared" si="219"/>
        <v/>
      </c>
      <c r="BG330" s="136" t="str">
        <f t="shared" si="220"/>
        <v/>
      </c>
      <c r="BH330" s="136" t="str">
        <f t="shared" si="221"/>
        <v/>
      </c>
      <c r="BI330" s="136" t="str">
        <f t="shared" si="222"/>
        <v/>
      </c>
      <c r="BJ330" s="136" t="str">
        <f t="shared" si="223"/>
        <v/>
      </c>
      <c r="BK330" s="136" t="str">
        <f t="shared" si="224"/>
        <v/>
      </c>
      <c r="BL330" s="136" t="str">
        <f t="shared" si="225"/>
        <v/>
      </c>
      <c r="BM330" s="136" t="str">
        <f t="shared" si="226"/>
        <v/>
      </c>
      <c r="BN330" s="136" t="str">
        <f t="shared" si="227"/>
        <v/>
      </c>
      <c r="BO330" s="136" t="str">
        <f t="shared" si="228"/>
        <v/>
      </c>
      <c r="BP330" s="136" t="str">
        <f t="shared" si="229"/>
        <v/>
      </c>
      <c r="BQ330" s="136" t="str">
        <f t="shared" si="230"/>
        <v/>
      </c>
      <c r="BR330" s="136" t="str">
        <f t="shared" si="231"/>
        <v/>
      </c>
      <c r="BS330" s="136" t="str">
        <f t="shared" si="232"/>
        <v/>
      </c>
      <c r="BT330" s="136" t="str">
        <f t="shared" si="233"/>
        <v/>
      </c>
      <c r="BU330" s="136" t="str">
        <f t="shared" si="234"/>
        <v/>
      </c>
      <c r="BV330" s="136" t="str">
        <f t="shared" si="235"/>
        <v/>
      </c>
      <c r="BW330" s="136" t="str">
        <f t="shared" si="236"/>
        <v/>
      </c>
      <c r="BX330" s="136" t="str">
        <f t="shared" si="237"/>
        <v/>
      </c>
      <c r="BY330" s="136" t="str">
        <f t="shared" si="238"/>
        <v/>
      </c>
      <c r="BZ330" s="136" t="str">
        <f t="shared" si="239"/>
        <v/>
      </c>
      <c r="CA330" s="137" t="str">
        <f t="shared" si="240"/>
        <v/>
      </c>
      <c r="CB330" s="135" t="str">
        <f t="shared" si="241"/>
        <v/>
      </c>
      <c r="CC330" s="136" t="str">
        <f t="shared" si="242"/>
        <v/>
      </c>
      <c r="CD330" s="136" t="str">
        <f t="shared" si="243"/>
        <v/>
      </c>
      <c r="CE330" s="136" t="str">
        <f t="shared" si="244"/>
        <v/>
      </c>
      <c r="CF330" s="136" t="str">
        <f t="shared" si="245"/>
        <v/>
      </c>
      <c r="CG330" s="136" t="str">
        <f t="shared" si="246"/>
        <v/>
      </c>
      <c r="CH330" s="136" t="str">
        <f t="shared" si="247"/>
        <v/>
      </c>
      <c r="CI330" s="136" t="str">
        <f t="shared" si="248"/>
        <v/>
      </c>
      <c r="CJ330" s="136" t="str">
        <f t="shared" si="249"/>
        <v/>
      </c>
      <c r="CK330" s="137" t="str">
        <f t="shared" si="250"/>
        <v/>
      </c>
      <c r="CL330" s="135" t="str">
        <f t="shared" si="251"/>
        <v/>
      </c>
      <c r="CM330" s="136" t="str">
        <f t="shared" si="252"/>
        <v/>
      </c>
      <c r="CN330" s="136" t="str">
        <f t="shared" si="253"/>
        <v/>
      </c>
      <c r="CO330" s="137" t="str">
        <f t="shared" si="254"/>
        <v/>
      </c>
      <c r="CP330" s="120"/>
      <c r="CQ330" s="120"/>
      <c r="CR330" s="120"/>
      <c r="CS330" s="120"/>
      <c r="CT330" s="120"/>
      <c r="CU330" s="120"/>
      <c r="CV330" s="120"/>
      <c r="CW330" s="120"/>
      <c r="CX330" s="120"/>
      <c r="CY330" s="120"/>
      <c r="CZ330" s="120"/>
      <c r="DA330" s="120"/>
      <c r="DB330" s="120"/>
    </row>
    <row r="331" spans="1:106" ht="17.399999999999999" thickTop="1" thickBot="1" x14ac:dyDescent="0.45">
      <c r="A331" s="7">
        <v>326</v>
      </c>
      <c r="B331" s="10"/>
      <c r="C331" s="11"/>
      <c r="D331" s="11"/>
      <c r="E331" s="11"/>
      <c r="F331" s="11"/>
      <c r="G331" s="11"/>
      <c r="H331" s="11"/>
      <c r="I331" s="11"/>
      <c r="J331" s="11"/>
      <c r="K331" s="11"/>
      <c r="L331" s="10"/>
      <c r="M331" s="10"/>
      <c r="N331" s="10"/>
      <c r="O331" s="209" t="str">
        <f xml:space="preserve"> IF(ISBLANK(L331),"",VLOOKUP(L331,ComboValue!$E$3:$I$15,5,FALSE))</f>
        <v/>
      </c>
      <c r="P331" s="10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35" t="str">
        <f xml:space="preserve"> IF(ISBLANK(C331),"",VLOOKUP(C331,ComboValue!$B$2:$C$11,2,FALSE) &amp; ",") &amp; IF(ISBLANK(D331),"",VLOOKUP(D331,ComboValue!$B$2:$C$11,2,FALSE) &amp; ",") &amp; IF(ISBLANK(E331),"",VLOOKUP(E331,ComboValue!$B$2:$C$11,2,FALSE) &amp; ",") &amp; IF(ISBLANK(F331),"",VLOOKUP(F331,ComboValue!$B$2:$C$11,2,FALSE) &amp; ",") &amp; IF(ISBLANK(G331),"",VLOOKUP(G331,ComboValue!$B$2:$C$11,2,FALSE) &amp; ",") &amp; IF(ISBLANK(H331),"",VLOOKUP(H331,ComboValue!$B$2:$C$11,2,FALSE) &amp; ",") &amp; IF(ISBLANK(I331),"",VLOOKUP(I331,ComboValue!$B$2:$C$11,2,FALSE) &amp; ",") &amp; IF(ISBLANK(J331),"",VLOOKUP(J331,ComboValue!$B$2:$C$11,2,FALSE) &amp; ",") &amp; IF(ISBLANK(K331),"",VLOOKUP(K331,ComboValue!$B$2:$C$11,2,FALSE) &amp; ",")</f>
        <v/>
      </c>
      <c r="AV331" s="136" t="str">
        <f t="shared" si="213"/>
        <v>Tous_Nl</v>
      </c>
      <c r="AW331" s="136" t="str">
        <f>IF(ISBLANK(L331),"",VLOOKUP(L331,ComboValue!$E$2:$G$15,3,FALSE))</f>
        <v/>
      </c>
      <c r="AX331" s="136" t="str">
        <f>IF(ISBLANK(M331),"",VLOOKUP(M331,ComboValue!$K$2:$L$5,2,FALSE))</f>
        <v/>
      </c>
      <c r="AY331" s="161" t="str">
        <f>IF(ISBLANK(Q331),"",VLOOKUP(Q331,ComboValue!$N$2:$O$68,2,FALSE) &amp; ",") &amp; IF(ISBLANK(R331),"",VLOOKUP(R331,ComboValue!$N$2:$O$68,2,FALSE) &amp; ",") &amp; IF(ISBLANK(S331),"",VLOOKUP(S331,ComboValue!$N$2:$O$68,2,FALSE) &amp; ",") &amp; IF(ISBLANK(T331),"",VLOOKUP(T331,ComboValue!$N$2:$O$68,2,FALSE) &amp; ",") &amp; IF(ISBLANK(U331),"",VLOOKUP(U331,ComboValue!$N$2:$O$68,2,FALSE) &amp; ",") &amp; IF(ISBLANK(V331),"",VLOOKUP(V331,ComboValue!$N$2:$O$68,2,FALSE) &amp; ",") &amp; IF(ISBLANK(W331),"",VLOOKUP(W331,ComboValue!$N$2:$O$68,2,FALSE) &amp; ",") &amp; IF(ISBLANK(X331),"",VLOOKUP(X331,ComboValue!$N$2:$O$68,2,FALSE) &amp; ",") &amp; IF(ISBLANK(Y331),"",VLOOKUP(Y331,ComboValue!$N$2:$O$68,2,FALSE) &amp; ",") &amp; IF(ISBLANK(Z331),"",VLOOKUP(Z331,ComboValue!$N$2:$O$68,2,FALSE) &amp; ",") &amp; IF(ISBLANK(AA331),"",VLOOKUP(AA331,ComboValue!$N$2:$O$68,2,FALSE) &amp; ",") &amp; IF(ISBLANK(AB331),"",VLOOKUP(AB331,ComboValue!$N$2:$O$68,2,FALSE) &amp; ",") &amp; IF(ISBLANK(AC331),"",VLOOKUP(AC331,ComboValue!$N$2:$O$68,2,FALSE) &amp; ",") &amp; IF(ISBLANK(AD331),"",VLOOKUP(AD331,ComboValue!$N$2:$O$68,2,FALSE) &amp; ",") &amp; IF(ISBLANK(AE331),"",VLOOKUP(AE331,ComboValue!$N$2:$O$68,2,FALSE) &amp; ",") &amp; IF(ISBLANK(AF331),"",VLOOKUP(AF331,ComboValue!$N$2:$O$68,2,FALSE) &amp; ",") &amp; IF(ISBLANK(AG331),"",VLOOKUP(AG331,ComboValue!$N$2:$O$68,2,FALSE) &amp; ",") &amp; IF(ISBLANK(AH331),"",VLOOKUP(AH331,ComboValue!$N$2:$O$68,2,FALSE) &amp; ",") &amp; IF(ISBLANK(AI331),"",VLOOKUP(AI331,ComboValue!$N$2:$O$68,2,FALSE) &amp; ",") &amp; IF(ISBLANK(AJ331),"",VLOOKUP(AJ331,ComboValue!$N$2:$O$68,2,FALSE) &amp; ",") &amp; IF(ISBLANK(AK331),"",VLOOKUP(AK331,ComboValue!$N$2:$O$68,2,FALSE) &amp; ",") &amp; IF(ISBLANK(AL331),"",VLOOKUP(AL331,ComboValue!$N$2:$O$68,2,FALSE) &amp; ",") &amp; IF(ISBLANK(AM331),"",VLOOKUP(AM331,ComboValue!$N$2:$O$68,2,FALSE) &amp; ",") &amp; IF(ISBLANK(AN331),"",VLOOKUP(AN331,ComboValue!$N$2:$O$68,2,FALSE) &amp; ",") &amp; IF(ISBLANK(AO331),"",VLOOKUP(AO331,ComboValue!$N$2:$O$68,2,FALSE) &amp; ",") &amp; IF(ISBLANK(AP331),"",VLOOKUP(AP331,ComboValue!$N$2:$O$68,2,FALSE) &amp; ",") &amp; IF(ISBLANK(AQ331),"",VLOOKUP(AQ331,ComboValue!$N$2:$O$68,2,FALSE) &amp; ",") &amp; IF(ISBLANK(AR331),"",VLOOKUP(AR331,ComboValue!$N$2:$O$68,2,FALSE) &amp; ",") &amp; IF(ISBLANK(AS331),"",VLOOKUP(AS331,ComboValue!$N$2:$O$68,2,FALSE) &amp; ",") &amp; IF(ISBLANK(AT331),"",VLOOKUP(AT331,ComboValue!$N$2:$O$68,2,FALSE) &amp; ",")</f>
        <v/>
      </c>
      <c r="AZ331" s="162" t="str">
        <f t="shared" si="214"/>
        <v/>
      </c>
      <c r="BA331" s="120"/>
      <c r="BB331" s="135" t="str">
        <f t="shared" si="215"/>
        <v/>
      </c>
      <c r="BC331" s="136" t="str">
        <f t="shared" si="216"/>
        <v/>
      </c>
      <c r="BD331" s="136" t="str">
        <f t="shared" si="217"/>
        <v/>
      </c>
      <c r="BE331" s="136" t="str">
        <f t="shared" si="218"/>
        <v/>
      </c>
      <c r="BF331" s="136" t="str">
        <f t="shared" si="219"/>
        <v/>
      </c>
      <c r="BG331" s="136" t="str">
        <f t="shared" si="220"/>
        <v/>
      </c>
      <c r="BH331" s="136" t="str">
        <f t="shared" si="221"/>
        <v/>
      </c>
      <c r="BI331" s="136" t="str">
        <f t="shared" si="222"/>
        <v/>
      </c>
      <c r="BJ331" s="136" t="str">
        <f t="shared" si="223"/>
        <v/>
      </c>
      <c r="BK331" s="136" t="str">
        <f t="shared" si="224"/>
        <v/>
      </c>
      <c r="BL331" s="136" t="str">
        <f t="shared" si="225"/>
        <v/>
      </c>
      <c r="BM331" s="136" t="str">
        <f t="shared" si="226"/>
        <v/>
      </c>
      <c r="BN331" s="136" t="str">
        <f t="shared" si="227"/>
        <v/>
      </c>
      <c r="BO331" s="136" t="str">
        <f t="shared" si="228"/>
        <v/>
      </c>
      <c r="BP331" s="136" t="str">
        <f t="shared" si="229"/>
        <v/>
      </c>
      <c r="BQ331" s="136" t="str">
        <f t="shared" si="230"/>
        <v/>
      </c>
      <c r="BR331" s="136" t="str">
        <f t="shared" si="231"/>
        <v/>
      </c>
      <c r="BS331" s="136" t="str">
        <f t="shared" si="232"/>
        <v/>
      </c>
      <c r="BT331" s="136" t="str">
        <f t="shared" si="233"/>
        <v/>
      </c>
      <c r="BU331" s="136" t="str">
        <f t="shared" si="234"/>
        <v/>
      </c>
      <c r="BV331" s="136" t="str">
        <f t="shared" si="235"/>
        <v/>
      </c>
      <c r="BW331" s="136" t="str">
        <f t="shared" si="236"/>
        <v/>
      </c>
      <c r="BX331" s="136" t="str">
        <f t="shared" si="237"/>
        <v/>
      </c>
      <c r="BY331" s="136" t="str">
        <f t="shared" si="238"/>
        <v/>
      </c>
      <c r="BZ331" s="136" t="str">
        <f t="shared" si="239"/>
        <v/>
      </c>
      <c r="CA331" s="137" t="str">
        <f t="shared" si="240"/>
        <v/>
      </c>
      <c r="CB331" s="135" t="str">
        <f t="shared" si="241"/>
        <v/>
      </c>
      <c r="CC331" s="136" t="str">
        <f t="shared" si="242"/>
        <v/>
      </c>
      <c r="CD331" s="136" t="str">
        <f t="shared" si="243"/>
        <v/>
      </c>
      <c r="CE331" s="136" t="str">
        <f t="shared" si="244"/>
        <v/>
      </c>
      <c r="CF331" s="136" t="str">
        <f t="shared" si="245"/>
        <v/>
      </c>
      <c r="CG331" s="136" t="str">
        <f t="shared" si="246"/>
        <v/>
      </c>
      <c r="CH331" s="136" t="str">
        <f t="shared" si="247"/>
        <v/>
      </c>
      <c r="CI331" s="136" t="str">
        <f t="shared" si="248"/>
        <v/>
      </c>
      <c r="CJ331" s="136" t="str">
        <f t="shared" si="249"/>
        <v/>
      </c>
      <c r="CK331" s="137" t="str">
        <f t="shared" si="250"/>
        <v/>
      </c>
      <c r="CL331" s="135" t="str">
        <f t="shared" si="251"/>
        <v/>
      </c>
      <c r="CM331" s="136" t="str">
        <f t="shared" si="252"/>
        <v/>
      </c>
      <c r="CN331" s="136" t="str">
        <f t="shared" si="253"/>
        <v/>
      </c>
      <c r="CO331" s="137" t="str">
        <f t="shared" si="254"/>
        <v/>
      </c>
      <c r="CP331" s="120"/>
      <c r="CQ331" s="120"/>
      <c r="CR331" s="120"/>
      <c r="CS331" s="120"/>
      <c r="CT331" s="120"/>
      <c r="CU331" s="120"/>
      <c r="CV331" s="120"/>
      <c r="CW331" s="120"/>
      <c r="CX331" s="120"/>
      <c r="CY331" s="120"/>
      <c r="CZ331" s="120"/>
      <c r="DA331" s="120"/>
      <c r="DB331" s="120"/>
    </row>
    <row r="332" spans="1:106" ht="17.399999999999999" thickTop="1" thickBot="1" x14ac:dyDescent="0.45">
      <c r="A332" s="7">
        <v>327</v>
      </c>
      <c r="B332" s="10"/>
      <c r="C332" s="11"/>
      <c r="D332" s="11"/>
      <c r="E332" s="11"/>
      <c r="F332" s="11"/>
      <c r="G332" s="11"/>
      <c r="H332" s="11"/>
      <c r="I332" s="11"/>
      <c r="J332" s="11"/>
      <c r="K332" s="11"/>
      <c r="L332" s="10"/>
      <c r="M332" s="10"/>
      <c r="N332" s="10"/>
      <c r="O332" s="209" t="str">
        <f xml:space="preserve"> IF(ISBLANK(L332),"",VLOOKUP(L332,ComboValue!$E$3:$I$15,5,FALSE))</f>
        <v/>
      </c>
      <c r="P332" s="10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35" t="str">
        <f xml:space="preserve"> IF(ISBLANK(C332),"",VLOOKUP(C332,ComboValue!$B$2:$C$11,2,FALSE) &amp; ",") &amp; IF(ISBLANK(D332),"",VLOOKUP(D332,ComboValue!$B$2:$C$11,2,FALSE) &amp; ",") &amp; IF(ISBLANK(E332),"",VLOOKUP(E332,ComboValue!$B$2:$C$11,2,FALSE) &amp; ",") &amp; IF(ISBLANK(F332),"",VLOOKUP(F332,ComboValue!$B$2:$C$11,2,FALSE) &amp; ",") &amp; IF(ISBLANK(G332),"",VLOOKUP(G332,ComboValue!$B$2:$C$11,2,FALSE) &amp; ",") &amp; IF(ISBLANK(H332),"",VLOOKUP(H332,ComboValue!$B$2:$C$11,2,FALSE) &amp; ",") &amp; IF(ISBLANK(I332),"",VLOOKUP(I332,ComboValue!$B$2:$C$11,2,FALSE) &amp; ",") &amp; IF(ISBLANK(J332),"",VLOOKUP(J332,ComboValue!$B$2:$C$11,2,FALSE) &amp; ",") &amp; IF(ISBLANK(K332),"",VLOOKUP(K332,ComboValue!$B$2:$C$11,2,FALSE) &amp; ",")</f>
        <v/>
      </c>
      <c r="AV332" s="136" t="str">
        <f t="shared" si="213"/>
        <v>Tous_Nl</v>
      </c>
      <c r="AW332" s="136" t="str">
        <f>IF(ISBLANK(L332),"",VLOOKUP(L332,ComboValue!$E$2:$G$15,3,FALSE))</f>
        <v/>
      </c>
      <c r="AX332" s="136" t="str">
        <f>IF(ISBLANK(M332),"",VLOOKUP(M332,ComboValue!$K$2:$L$5,2,FALSE))</f>
        <v/>
      </c>
      <c r="AY332" s="161" t="str">
        <f>IF(ISBLANK(Q332),"",VLOOKUP(Q332,ComboValue!$N$2:$O$68,2,FALSE) &amp; ",") &amp; IF(ISBLANK(R332),"",VLOOKUP(R332,ComboValue!$N$2:$O$68,2,FALSE) &amp; ",") &amp; IF(ISBLANK(S332),"",VLOOKUP(S332,ComboValue!$N$2:$O$68,2,FALSE) &amp; ",") &amp; IF(ISBLANK(T332),"",VLOOKUP(T332,ComboValue!$N$2:$O$68,2,FALSE) &amp; ",") &amp; IF(ISBLANK(U332),"",VLOOKUP(U332,ComboValue!$N$2:$O$68,2,FALSE) &amp; ",") &amp; IF(ISBLANK(V332),"",VLOOKUP(V332,ComboValue!$N$2:$O$68,2,FALSE) &amp; ",") &amp; IF(ISBLANK(W332),"",VLOOKUP(W332,ComboValue!$N$2:$O$68,2,FALSE) &amp; ",") &amp; IF(ISBLANK(X332),"",VLOOKUP(X332,ComboValue!$N$2:$O$68,2,FALSE) &amp; ",") &amp; IF(ISBLANK(Y332),"",VLOOKUP(Y332,ComboValue!$N$2:$O$68,2,FALSE) &amp; ",") &amp; IF(ISBLANK(Z332),"",VLOOKUP(Z332,ComboValue!$N$2:$O$68,2,FALSE) &amp; ",") &amp; IF(ISBLANK(AA332),"",VLOOKUP(AA332,ComboValue!$N$2:$O$68,2,FALSE) &amp; ",") &amp; IF(ISBLANK(AB332),"",VLOOKUP(AB332,ComboValue!$N$2:$O$68,2,FALSE) &amp; ",") &amp; IF(ISBLANK(AC332),"",VLOOKUP(AC332,ComboValue!$N$2:$O$68,2,FALSE) &amp; ",") &amp; IF(ISBLANK(AD332),"",VLOOKUP(AD332,ComboValue!$N$2:$O$68,2,FALSE) &amp; ",") &amp; IF(ISBLANK(AE332),"",VLOOKUP(AE332,ComboValue!$N$2:$O$68,2,FALSE) &amp; ",") &amp; IF(ISBLANK(AF332),"",VLOOKUP(AF332,ComboValue!$N$2:$O$68,2,FALSE) &amp; ",") &amp; IF(ISBLANK(AG332),"",VLOOKUP(AG332,ComboValue!$N$2:$O$68,2,FALSE) &amp; ",") &amp; IF(ISBLANK(AH332),"",VLOOKUP(AH332,ComboValue!$N$2:$O$68,2,FALSE) &amp; ",") &amp; IF(ISBLANK(AI332),"",VLOOKUP(AI332,ComboValue!$N$2:$O$68,2,FALSE) &amp; ",") &amp; IF(ISBLANK(AJ332),"",VLOOKUP(AJ332,ComboValue!$N$2:$O$68,2,FALSE) &amp; ",") &amp; IF(ISBLANK(AK332),"",VLOOKUP(AK332,ComboValue!$N$2:$O$68,2,FALSE) &amp; ",") &amp; IF(ISBLANK(AL332),"",VLOOKUP(AL332,ComboValue!$N$2:$O$68,2,FALSE) &amp; ",") &amp; IF(ISBLANK(AM332),"",VLOOKUP(AM332,ComboValue!$N$2:$O$68,2,FALSE) &amp; ",") &amp; IF(ISBLANK(AN332),"",VLOOKUP(AN332,ComboValue!$N$2:$O$68,2,FALSE) &amp; ",") &amp; IF(ISBLANK(AO332),"",VLOOKUP(AO332,ComboValue!$N$2:$O$68,2,FALSE) &amp; ",") &amp; IF(ISBLANK(AP332),"",VLOOKUP(AP332,ComboValue!$N$2:$O$68,2,FALSE) &amp; ",") &amp; IF(ISBLANK(AQ332),"",VLOOKUP(AQ332,ComboValue!$N$2:$O$68,2,FALSE) &amp; ",") &amp; IF(ISBLANK(AR332),"",VLOOKUP(AR332,ComboValue!$N$2:$O$68,2,FALSE) &amp; ",") &amp; IF(ISBLANK(AS332),"",VLOOKUP(AS332,ComboValue!$N$2:$O$68,2,FALSE) &amp; ",") &amp; IF(ISBLANK(AT332),"",VLOOKUP(AT332,ComboValue!$N$2:$O$68,2,FALSE) &amp; ",")</f>
        <v/>
      </c>
      <c r="AZ332" s="162" t="str">
        <f t="shared" si="214"/>
        <v/>
      </c>
      <c r="BA332" s="120"/>
      <c r="BB332" s="135" t="str">
        <f t="shared" si="215"/>
        <v/>
      </c>
      <c r="BC332" s="136" t="str">
        <f t="shared" si="216"/>
        <v/>
      </c>
      <c r="BD332" s="136" t="str">
        <f t="shared" si="217"/>
        <v/>
      </c>
      <c r="BE332" s="136" t="str">
        <f t="shared" si="218"/>
        <v/>
      </c>
      <c r="BF332" s="136" t="str">
        <f t="shared" si="219"/>
        <v/>
      </c>
      <c r="BG332" s="136" t="str">
        <f t="shared" si="220"/>
        <v/>
      </c>
      <c r="BH332" s="136" t="str">
        <f t="shared" si="221"/>
        <v/>
      </c>
      <c r="BI332" s="136" t="str">
        <f t="shared" si="222"/>
        <v/>
      </c>
      <c r="BJ332" s="136" t="str">
        <f t="shared" si="223"/>
        <v/>
      </c>
      <c r="BK332" s="136" t="str">
        <f t="shared" si="224"/>
        <v/>
      </c>
      <c r="BL332" s="136" t="str">
        <f t="shared" si="225"/>
        <v/>
      </c>
      <c r="BM332" s="136" t="str">
        <f t="shared" si="226"/>
        <v/>
      </c>
      <c r="BN332" s="136" t="str">
        <f t="shared" si="227"/>
        <v/>
      </c>
      <c r="BO332" s="136" t="str">
        <f t="shared" si="228"/>
        <v/>
      </c>
      <c r="BP332" s="136" t="str">
        <f t="shared" si="229"/>
        <v/>
      </c>
      <c r="BQ332" s="136" t="str">
        <f t="shared" si="230"/>
        <v/>
      </c>
      <c r="BR332" s="136" t="str">
        <f t="shared" si="231"/>
        <v/>
      </c>
      <c r="BS332" s="136" t="str">
        <f t="shared" si="232"/>
        <v/>
      </c>
      <c r="BT332" s="136" t="str">
        <f t="shared" si="233"/>
        <v/>
      </c>
      <c r="BU332" s="136" t="str">
        <f t="shared" si="234"/>
        <v/>
      </c>
      <c r="BV332" s="136" t="str">
        <f t="shared" si="235"/>
        <v/>
      </c>
      <c r="BW332" s="136" t="str">
        <f t="shared" si="236"/>
        <v/>
      </c>
      <c r="BX332" s="136" t="str">
        <f t="shared" si="237"/>
        <v/>
      </c>
      <c r="BY332" s="136" t="str">
        <f t="shared" si="238"/>
        <v/>
      </c>
      <c r="BZ332" s="136" t="str">
        <f t="shared" si="239"/>
        <v/>
      </c>
      <c r="CA332" s="137" t="str">
        <f t="shared" si="240"/>
        <v/>
      </c>
      <c r="CB332" s="135" t="str">
        <f t="shared" si="241"/>
        <v/>
      </c>
      <c r="CC332" s="136" t="str">
        <f t="shared" si="242"/>
        <v/>
      </c>
      <c r="CD332" s="136" t="str">
        <f t="shared" si="243"/>
        <v/>
      </c>
      <c r="CE332" s="136" t="str">
        <f t="shared" si="244"/>
        <v/>
      </c>
      <c r="CF332" s="136" t="str">
        <f t="shared" si="245"/>
        <v/>
      </c>
      <c r="CG332" s="136" t="str">
        <f t="shared" si="246"/>
        <v/>
      </c>
      <c r="CH332" s="136" t="str">
        <f t="shared" si="247"/>
        <v/>
      </c>
      <c r="CI332" s="136" t="str">
        <f t="shared" si="248"/>
        <v/>
      </c>
      <c r="CJ332" s="136" t="str">
        <f t="shared" si="249"/>
        <v/>
      </c>
      <c r="CK332" s="137" t="str">
        <f t="shared" si="250"/>
        <v/>
      </c>
      <c r="CL332" s="135" t="str">
        <f t="shared" si="251"/>
        <v/>
      </c>
      <c r="CM332" s="136" t="str">
        <f t="shared" si="252"/>
        <v/>
      </c>
      <c r="CN332" s="136" t="str">
        <f t="shared" si="253"/>
        <v/>
      </c>
      <c r="CO332" s="137" t="str">
        <f t="shared" si="254"/>
        <v/>
      </c>
      <c r="CP332" s="120"/>
      <c r="CQ332" s="120"/>
      <c r="CR332" s="120"/>
      <c r="CS332" s="120"/>
      <c r="CT332" s="120"/>
      <c r="CU332" s="120"/>
      <c r="CV332" s="120"/>
      <c r="CW332" s="120"/>
      <c r="CX332" s="120"/>
      <c r="CY332" s="120"/>
      <c r="CZ332" s="120"/>
      <c r="DA332" s="120"/>
      <c r="DB332" s="120"/>
    </row>
    <row r="333" spans="1:106" ht="17.399999999999999" thickTop="1" thickBot="1" x14ac:dyDescent="0.45">
      <c r="A333" s="7">
        <v>328</v>
      </c>
      <c r="B333" s="10"/>
      <c r="C333" s="11"/>
      <c r="D333" s="11"/>
      <c r="E333" s="11"/>
      <c r="F333" s="11"/>
      <c r="G333" s="11"/>
      <c r="H333" s="11"/>
      <c r="I333" s="11"/>
      <c r="J333" s="11"/>
      <c r="K333" s="11"/>
      <c r="L333" s="10"/>
      <c r="M333" s="10"/>
      <c r="N333" s="10"/>
      <c r="O333" s="209" t="str">
        <f xml:space="preserve"> IF(ISBLANK(L333),"",VLOOKUP(L333,ComboValue!$E$3:$I$15,5,FALSE))</f>
        <v/>
      </c>
      <c r="P333" s="10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35" t="str">
        <f xml:space="preserve"> IF(ISBLANK(C333),"",VLOOKUP(C333,ComboValue!$B$2:$C$11,2,FALSE) &amp; ",") &amp; IF(ISBLANK(D333),"",VLOOKUP(D333,ComboValue!$B$2:$C$11,2,FALSE) &amp; ",") &amp; IF(ISBLANK(E333),"",VLOOKUP(E333,ComboValue!$B$2:$C$11,2,FALSE) &amp; ",") &amp; IF(ISBLANK(F333),"",VLOOKUP(F333,ComboValue!$B$2:$C$11,2,FALSE) &amp; ",") &amp; IF(ISBLANK(G333),"",VLOOKUP(G333,ComboValue!$B$2:$C$11,2,FALSE) &amp; ",") &amp; IF(ISBLANK(H333),"",VLOOKUP(H333,ComboValue!$B$2:$C$11,2,FALSE) &amp; ",") &amp; IF(ISBLANK(I333),"",VLOOKUP(I333,ComboValue!$B$2:$C$11,2,FALSE) &amp; ",") &amp; IF(ISBLANK(J333),"",VLOOKUP(J333,ComboValue!$B$2:$C$11,2,FALSE) &amp; ",") &amp; IF(ISBLANK(K333),"",VLOOKUP(K333,ComboValue!$B$2:$C$11,2,FALSE) &amp; ",")</f>
        <v/>
      </c>
      <c r="AV333" s="136" t="str">
        <f t="shared" si="213"/>
        <v>Tous_Nl</v>
      </c>
      <c r="AW333" s="136" t="str">
        <f>IF(ISBLANK(L333),"",VLOOKUP(L333,ComboValue!$E$2:$G$15,3,FALSE))</f>
        <v/>
      </c>
      <c r="AX333" s="136" t="str">
        <f>IF(ISBLANK(M333),"",VLOOKUP(M333,ComboValue!$K$2:$L$5,2,FALSE))</f>
        <v/>
      </c>
      <c r="AY333" s="161" t="str">
        <f>IF(ISBLANK(Q333),"",VLOOKUP(Q333,ComboValue!$N$2:$O$68,2,FALSE) &amp; ",") &amp; IF(ISBLANK(R333),"",VLOOKUP(R333,ComboValue!$N$2:$O$68,2,FALSE) &amp; ",") &amp; IF(ISBLANK(S333),"",VLOOKUP(S333,ComboValue!$N$2:$O$68,2,FALSE) &amp; ",") &amp; IF(ISBLANK(T333),"",VLOOKUP(T333,ComboValue!$N$2:$O$68,2,FALSE) &amp; ",") &amp; IF(ISBLANK(U333),"",VLOOKUP(U333,ComboValue!$N$2:$O$68,2,FALSE) &amp; ",") &amp; IF(ISBLANK(V333),"",VLOOKUP(V333,ComboValue!$N$2:$O$68,2,FALSE) &amp; ",") &amp; IF(ISBLANK(W333),"",VLOOKUP(W333,ComboValue!$N$2:$O$68,2,FALSE) &amp; ",") &amp; IF(ISBLANK(X333),"",VLOOKUP(X333,ComboValue!$N$2:$O$68,2,FALSE) &amp; ",") &amp; IF(ISBLANK(Y333),"",VLOOKUP(Y333,ComboValue!$N$2:$O$68,2,FALSE) &amp; ",") &amp; IF(ISBLANK(Z333),"",VLOOKUP(Z333,ComboValue!$N$2:$O$68,2,FALSE) &amp; ",") &amp; IF(ISBLANK(AA333),"",VLOOKUP(AA333,ComboValue!$N$2:$O$68,2,FALSE) &amp; ",") &amp; IF(ISBLANK(AB333),"",VLOOKUP(AB333,ComboValue!$N$2:$O$68,2,FALSE) &amp; ",") &amp; IF(ISBLANK(AC333),"",VLOOKUP(AC333,ComboValue!$N$2:$O$68,2,FALSE) &amp; ",") &amp; IF(ISBLANK(AD333),"",VLOOKUP(AD333,ComboValue!$N$2:$O$68,2,FALSE) &amp; ",") &amp; IF(ISBLANK(AE333),"",VLOOKUP(AE333,ComboValue!$N$2:$O$68,2,FALSE) &amp; ",") &amp; IF(ISBLANK(AF333),"",VLOOKUP(AF333,ComboValue!$N$2:$O$68,2,FALSE) &amp; ",") &amp; IF(ISBLANK(AG333),"",VLOOKUP(AG333,ComboValue!$N$2:$O$68,2,FALSE) &amp; ",") &amp; IF(ISBLANK(AH333),"",VLOOKUP(AH333,ComboValue!$N$2:$O$68,2,FALSE) &amp; ",") &amp; IF(ISBLANK(AI333),"",VLOOKUP(AI333,ComboValue!$N$2:$O$68,2,FALSE) &amp; ",") &amp; IF(ISBLANK(AJ333),"",VLOOKUP(AJ333,ComboValue!$N$2:$O$68,2,FALSE) &amp; ",") &amp; IF(ISBLANK(AK333),"",VLOOKUP(AK333,ComboValue!$N$2:$O$68,2,FALSE) &amp; ",") &amp; IF(ISBLANK(AL333),"",VLOOKUP(AL333,ComboValue!$N$2:$O$68,2,FALSE) &amp; ",") &amp; IF(ISBLANK(AM333),"",VLOOKUP(AM333,ComboValue!$N$2:$O$68,2,FALSE) &amp; ",") &amp; IF(ISBLANK(AN333),"",VLOOKUP(AN333,ComboValue!$N$2:$O$68,2,FALSE) &amp; ",") &amp; IF(ISBLANK(AO333),"",VLOOKUP(AO333,ComboValue!$N$2:$O$68,2,FALSE) &amp; ",") &amp; IF(ISBLANK(AP333),"",VLOOKUP(AP333,ComboValue!$N$2:$O$68,2,FALSE) &amp; ",") &amp; IF(ISBLANK(AQ333),"",VLOOKUP(AQ333,ComboValue!$N$2:$O$68,2,FALSE) &amp; ",") &amp; IF(ISBLANK(AR333),"",VLOOKUP(AR333,ComboValue!$N$2:$O$68,2,FALSE) &amp; ",") &amp; IF(ISBLANK(AS333),"",VLOOKUP(AS333,ComboValue!$N$2:$O$68,2,FALSE) &amp; ",") &amp; IF(ISBLANK(AT333),"",VLOOKUP(AT333,ComboValue!$N$2:$O$68,2,FALSE) &amp; ",")</f>
        <v/>
      </c>
      <c r="AZ333" s="162" t="str">
        <f t="shared" si="214"/>
        <v/>
      </c>
      <c r="BA333" s="120"/>
      <c r="BB333" s="135" t="str">
        <f t="shared" si="215"/>
        <v/>
      </c>
      <c r="BC333" s="136" t="str">
        <f t="shared" si="216"/>
        <v/>
      </c>
      <c r="BD333" s="136" t="str">
        <f t="shared" si="217"/>
        <v/>
      </c>
      <c r="BE333" s="136" t="str">
        <f t="shared" si="218"/>
        <v/>
      </c>
      <c r="BF333" s="136" t="str">
        <f t="shared" si="219"/>
        <v/>
      </c>
      <c r="BG333" s="136" t="str">
        <f t="shared" si="220"/>
        <v/>
      </c>
      <c r="BH333" s="136" t="str">
        <f t="shared" si="221"/>
        <v/>
      </c>
      <c r="BI333" s="136" t="str">
        <f t="shared" si="222"/>
        <v/>
      </c>
      <c r="BJ333" s="136" t="str">
        <f t="shared" si="223"/>
        <v/>
      </c>
      <c r="BK333" s="136" t="str">
        <f t="shared" si="224"/>
        <v/>
      </c>
      <c r="BL333" s="136" t="str">
        <f t="shared" si="225"/>
        <v/>
      </c>
      <c r="BM333" s="136" t="str">
        <f t="shared" si="226"/>
        <v/>
      </c>
      <c r="BN333" s="136" t="str">
        <f t="shared" si="227"/>
        <v/>
      </c>
      <c r="BO333" s="136" t="str">
        <f t="shared" si="228"/>
        <v/>
      </c>
      <c r="BP333" s="136" t="str">
        <f t="shared" si="229"/>
        <v/>
      </c>
      <c r="BQ333" s="136" t="str">
        <f t="shared" si="230"/>
        <v/>
      </c>
      <c r="BR333" s="136" t="str">
        <f t="shared" si="231"/>
        <v/>
      </c>
      <c r="BS333" s="136" t="str">
        <f t="shared" si="232"/>
        <v/>
      </c>
      <c r="BT333" s="136" t="str">
        <f t="shared" si="233"/>
        <v/>
      </c>
      <c r="BU333" s="136" t="str">
        <f t="shared" si="234"/>
        <v/>
      </c>
      <c r="BV333" s="136" t="str">
        <f t="shared" si="235"/>
        <v/>
      </c>
      <c r="BW333" s="136" t="str">
        <f t="shared" si="236"/>
        <v/>
      </c>
      <c r="BX333" s="136" t="str">
        <f t="shared" si="237"/>
        <v/>
      </c>
      <c r="BY333" s="136" t="str">
        <f t="shared" si="238"/>
        <v/>
      </c>
      <c r="BZ333" s="136" t="str">
        <f t="shared" si="239"/>
        <v/>
      </c>
      <c r="CA333" s="137" t="str">
        <f t="shared" si="240"/>
        <v/>
      </c>
      <c r="CB333" s="135" t="str">
        <f t="shared" si="241"/>
        <v/>
      </c>
      <c r="CC333" s="136" t="str">
        <f t="shared" si="242"/>
        <v/>
      </c>
      <c r="CD333" s="136" t="str">
        <f t="shared" si="243"/>
        <v/>
      </c>
      <c r="CE333" s="136" t="str">
        <f t="shared" si="244"/>
        <v/>
      </c>
      <c r="CF333" s="136" t="str">
        <f t="shared" si="245"/>
        <v/>
      </c>
      <c r="CG333" s="136" t="str">
        <f t="shared" si="246"/>
        <v/>
      </c>
      <c r="CH333" s="136" t="str">
        <f t="shared" si="247"/>
        <v/>
      </c>
      <c r="CI333" s="136" t="str">
        <f t="shared" si="248"/>
        <v/>
      </c>
      <c r="CJ333" s="136" t="str">
        <f t="shared" si="249"/>
        <v/>
      </c>
      <c r="CK333" s="137" t="str">
        <f t="shared" si="250"/>
        <v/>
      </c>
      <c r="CL333" s="135" t="str">
        <f t="shared" si="251"/>
        <v/>
      </c>
      <c r="CM333" s="136" t="str">
        <f t="shared" si="252"/>
        <v/>
      </c>
      <c r="CN333" s="136" t="str">
        <f t="shared" si="253"/>
        <v/>
      </c>
      <c r="CO333" s="137" t="str">
        <f t="shared" si="254"/>
        <v/>
      </c>
      <c r="CP333" s="120"/>
      <c r="CQ333" s="120"/>
      <c r="CR333" s="120"/>
      <c r="CS333" s="120"/>
      <c r="CT333" s="120"/>
      <c r="CU333" s="120"/>
      <c r="CV333" s="120"/>
      <c r="CW333" s="120"/>
      <c r="CX333" s="120"/>
      <c r="CY333" s="120"/>
      <c r="CZ333" s="120"/>
      <c r="DA333" s="120"/>
      <c r="DB333" s="120"/>
    </row>
    <row r="334" spans="1:106" ht="17.399999999999999" thickTop="1" thickBot="1" x14ac:dyDescent="0.45">
      <c r="A334" s="7">
        <v>329</v>
      </c>
      <c r="B334" s="10"/>
      <c r="C334" s="11"/>
      <c r="D334" s="11"/>
      <c r="E334" s="11"/>
      <c r="F334" s="11"/>
      <c r="G334" s="11"/>
      <c r="H334" s="11"/>
      <c r="I334" s="11"/>
      <c r="J334" s="11"/>
      <c r="K334" s="11"/>
      <c r="L334" s="10"/>
      <c r="M334" s="10"/>
      <c r="N334" s="10"/>
      <c r="O334" s="209" t="str">
        <f xml:space="preserve"> IF(ISBLANK(L334),"",VLOOKUP(L334,ComboValue!$E$3:$I$15,5,FALSE))</f>
        <v/>
      </c>
      <c r="P334" s="10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35" t="str">
        <f xml:space="preserve"> IF(ISBLANK(C334),"",VLOOKUP(C334,ComboValue!$B$2:$C$11,2,FALSE) &amp; ",") &amp; IF(ISBLANK(D334),"",VLOOKUP(D334,ComboValue!$B$2:$C$11,2,FALSE) &amp; ",") &amp; IF(ISBLANK(E334),"",VLOOKUP(E334,ComboValue!$B$2:$C$11,2,FALSE) &amp; ",") &amp; IF(ISBLANK(F334),"",VLOOKUP(F334,ComboValue!$B$2:$C$11,2,FALSE) &amp; ",") &amp; IF(ISBLANK(G334),"",VLOOKUP(G334,ComboValue!$B$2:$C$11,2,FALSE) &amp; ",") &amp; IF(ISBLANK(H334),"",VLOOKUP(H334,ComboValue!$B$2:$C$11,2,FALSE) &amp; ",") &amp; IF(ISBLANK(I334),"",VLOOKUP(I334,ComboValue!$B$2:$C$11,2,FALSE) &amp; ",") &amp; IF(ISBLANK(J334),"",VLOOKUP(J334,ComboValue!$B$2:$C$11,2,FALSE) &amp; ",") &amp; IF(ISBLANK(K334),"",VLOOKUP(K334,ComboValue!$B$2:$C$11,2,FALSE) &amp; ",")</f>
        <v/>
      </c>
      <c r="AV334" s="136" t="str">
        <f t="shared" si="213"/>
        <v>Tous_Nl</v>
      </c>
      <c r="AW334" s="136" t="str">
        <f>IF(ISBLANK(L334),"",VLOOKUP(L334,ComboValue!$E$2:$G$15,3,FALSE))</f>
        <v/>
      </c>
      <c r="AX334" s="136" t="str">
        <f>IF(ISBLANK(M334),"",VLOOKUP(M334,ComboValue!$K$2:$L$5,2,FALSE))</f>
        <v/>
      </c>
      <c r="AY334" s="161" t="str">
        <f>IF(ISBLANK(Q334),"",VLOOKUP(Q334,ComboValue!$N$2:$O$68,2,FALSE) &amp; ",") &amp; IF(ISBLANK(R334),"",VLOOKUP(R334,ComboValue!$N$2:$O$68,2,FALSE) &amp; ",") &amp; IF(ISBLANK(S334),"",VLOOKUP(S334,ComboValue!$N$2:$O$68,2,FALSE) &amp; ",") &amp; IF(ISBLANK(T334),"",VLOOKUP(T334,ComboValue!$N$2:$O$68,2,FALSE) &amp; ",") &amp; IF(ISBLANK(U334),"",VLOOKUP(U334,ComboValue!$N$2:$O$68,2,FALSE) &amp; ",") &amp; IF(ISBLANK(V334),"",VLOOKUP(V334,ComboValue!$N$2:$O$68,2,FALSE) &amp; ",") &amp; IF(ISBLANK(W334),"",VLOOKUP(W334,ComboValue!$N$2:$O$68,2,FALSE) &amp; ",") &amp; IF(ISBLANK(X334),"",VLOOKUP(X334,ComboValue!$N$2:$O$68,2,FALSE) &amp; ",") &amp; IF(ISBLANK(Y334),"",VLOOKUP(Y334,ComboValue!$N$2:$O$68,2,FALSE) &amp; ",") &amp; IF(ISBLANK(Z334),"",VLOOKUP(Z334,ComboValue!$N$2:$O$68,2,FALSE) &amp; ",") &amp; IF(ISBLANK(AA334),"",VLOOKUP(AA334,ComboValue!$N$2:$O$68,2,FALSE) &amp; ",") &amp; IF(ISBLANK(AB334),"",VLOOKUP(AB334,ComboValue!$N$2:$O$68,2,FALSE) &amp; ",") &amp; IF(ISBLANK(AC334),"",VLOOKUP(AC334,ComboValue!$N$2:$O$68,2,FALSE) &amp; ",") &amp; IF(ISBLANK(AD334),"",VLOOKUP(AD334,ComboValue!$N$2:$O$68,2,FALSE) &amp; ",") &amp; IF(ISBLANK(AE334),"",VLOOKUP(AE334,ComboValue!$N$2:$O$68,2,FALSE) &amp; ",") &amp; IF(ISBLANK(AF334),"",VLOOKUP(AF334,ComboValue!$N$2:$O$68,2,FALSE) &amp; ",") &amp; IF(ISBLANK(AG334),"",VLOOKUP(AG334,ComboValue!$N$2:$O$68,2,FALSE) &amp; ",") &amp; IF(ISBLANK(AH334),"",VLOOKUP(AH334,ComboValue!$N$2:$O$68,2,FALSE) &amp; ",") &amp; IF(ISBLANK(AI334),"",VLOOKUP(AI334,ComboValue!$N$2:$O$68,2,FALSE) &amp; ",") &amp; IF(ISBLANK(AJ334),"",VLOOKUP(AJ334,ComboValue!$N$2:$O$68,2,FALSE) &amp; ",") &amp; IF(ISBLANK(AK334),"",VLOOKUP(AK334,ComboValue!$N$2:$O$68,2,FALSE) &amp; ",") &amp; IF(ISBLANK(AL334),"",VLOOKUP(AL334,ComboValue!$N$2:$O$68,2,FALSE) &amp; ",") &amp; IF(ISBLANK(AM334),"",VLOOKUP(AM334,ComboValue!$N$2:$O$68,2,FALSE) &amp; ",") &amp; IF(ISBLANK(AN334),"",VLOOKUP(AN334,ComboValue!$N$2:$O$68,2,FALSE) &amp; ",") &amp; IF(ISBLANK(AO334),"",VLOOKUP(AO334,ComboValue!$N$2:$O$68,2,FALSE) &amp; ",") &amp; IF(ISBLANK(AP334),"",VLOOKUP(AP334,ComboValue!$N$2:$O$68,2,FALSE) &amp; ",") &amp; IF(ISBLANK(AQ334),"",VLOOKUP(AQ334,ComboValue!$N$2:$O$68,2,FALSE) &amp; ",") &amp; IF(ISBLANK(AR334),"",VLOOKUP(AR334,ComboValue!$N$2:$O$68,2,FALSE) &amp; ",") &amp; IF(ISBLANK(AS334),"",VLOOKUP(AS334,ComboValue!$N$2:$O$68,2,FALSE) &amp; ",") &amp; IF(ISBLANK(AT334),"",VLOOKUP(AT334,ComboValue!$N$2:$O$68,2,FALSE) &amp; ",")</f>
        <v/>
      </c>
      <c r="AZ334" s="162" t="str">
        <f t="shared" si="214"/>
        <v/>
      </c>
      <c r="BA334" s="120"/>
      <c r="BB334" s="135" t="str">
        <f t="shared" si="215"/>
        <v/>
      </c>
      <c r="BC334" s="136" t="str">
        <f t="shared" si="216"/>
        <v/>
      </c>
      <c r="BD334" s="136" t="str">
        <f t="shared" si="217"/>
        <v/>
      </c>
      <c r="BE334" s="136" t="str">
        <f t="shared" si="218"/>
        <v/>
      </c>
      <c r="BF334" s="136" t="str">
        <f t="shared" si="219"/>
        <v/>
      </c>
      <c r="BG334" s="136" t="str">
        <f t="shared" si="220"/>
        <v/>
      </c>
      <c r="BH334" s="136" t="str">
        <f t="shared" si="221"/>
        <v/>
      </c>
      <c r="BI334" s="136" t="str">
        <f t="shared" si="222"/>
        <v/>
      </c>
      <c r="BJ334" s="136" t="str">
        <f t="shared" si="223"/>
        <v/>
      </c>
      <c r="BK334" s="136" t="str">
        <f t="shared" si="224"/>
        <v/>
      </c>
      <c r="BL334" s="136" t="str">
        <f t="shared" si="225"/>
        <v/>
      </c>
      <c r="BM334" s="136" t="str">
        <f t="shared" si="226"/>
        <v/>
      </c>
      <c r="BN334" s="136" t="str">
        <f t="shared" si="227"/>
        <v/>
      </c>
      <c r="BO334" s="136" t="str">
        <f t="shared" si="228"/>
        <v/>
      </c>
      <c r="BP334" s="136" t="str">
        <f t="shared" si="229"/>
        <v/>
      </c>
      <c r="BQ334" s="136" t="str">
        <f t="shared" si="230"/>
        <v/>
      </c>
      <c r="BR334" s="136" t="str">
        <f t="shared" si="231"/>
        <v/>
      </c>
      <c r="BS334" s="136" t="str">
        <f t="shared" si="232"/>
        <v/>
      </c>
      <c r="BT334" s="136" t="str">
        <f t="shared" si="233"/>
        <v/>
      </c>
      <c r="BU334" s="136" t="str">
        <f t="shared" si="234"/>
        <v/>
      </c>
      <c r="BV334" s="136" t="str">
        <f t="shared" si="235"/>
        <v/>
      </c>
      <c r="BW334" s="136" t="str">
        <f t="shared" si="236"/>
        <v/>
      </c>
      <c r="BX334" s="136" t="str">
        <f t="shared" si="237"/>
        <v/>
      </c>
      <c r="BY334" s="136" t="str">
        <f t="shared" si="238"/>
        <v/>
      </c>
      <c r="BZ334" s="136" t="str">
        <f t="shared" si="239"/>
        <v/>
      </c>
      <c r="CA334" s="137" t="str">
        <f t="shared" si="240"/>
        <v/>
      </c>
      <c r="CB334" s="135" t="str">
        <f t="shared" si="241"/>
        <v/>
      </c>
      <c r="CC334" s="136" t="str">
        <f t="shared" si="242"/>
        <v/>
      </c>
      <c r="CD334" s="136" t="str">
        <f t="shared" si="243"/>
        <v/>
      </c>
      <c r="CE334" s="136" t="str">
        <f t="shared" si="244"/>
        <v/>
      </c>
      <c r="CF334" s="136" t="str">
        <f t="shared" si="245"/>
        <v/>
      </c>
      <c r="CG334" s="136" t="str">
        <f t="shared" si="246"/>
        <v/>
      </c>
      <c r="CH334" s="136" t="str">
        <f t="shared" si="247"/>
        <v/>
      </c>
      <c r="CI334" s="136" t="str">
        <f t="shared" si="248"/>
        <v/>
      </c>
      <c r="CJ334" s="136" t="str">
        <f t="shared" si="249"/>
        <v/>
      </c>
      <c r="CK334" s="137" t="str">
        <f t="shared" si="250"/>
        <v/>
      </c>
      <c r="CL334" s="135" t="str">
        <f t="shared" si="251"/>
        <v/>
      </c>
      <c r="CM334" s="136" t="str">
        <f t="shared" si="252"/>
        <v/>
      </c>
      <c r="CN334" s="136" t="str">
        <f t="shared" si="253"/>
        <v/>
      </c>
      <c r="CO334" s="137" t="str">
        <f t="shared" si="254"/>
        <v/>
      </c>
      <c r="CP334" s="120"/>
      <c r="CQ334" s="120"/>
      <c r="CR334" s="120"/>
      <c r="CS334" s="120"/>
      <c r="CT334" s="120"/>
      <c r="CU334" s="120"/>
      <c r="CV334" s="120"/>
      <c r="CW334" s="120"/>
      <c r="CX334" s="120"/>
      <c r="CY334" s="120"/>
      <c r="CZ334" s="120"/>
      <c r="DA334" s="120"/>
      <c r="DB334" s="120"/>
    </row>
    <row r="335" spans="1:106" ht="17.399999999999999" thickTop="1" thickBot="1" x14ac:dyDescent="0.45">
      <c r="A335" s="7">
        <v>330</v>
      </c>
      <c r="B335" s="10"/>
      <c r="C335" s="11"/>
      <c r="D335" s="11"/>
      <c r="E335" s="11"/>
      <c r="F335" s="11"/>
      <c r="G335" s="11"/>
      <c r="H335" s="11"/>
      <c r="I335" s="11"/>
      <c r="J335" s="11"/>
      <c r="K335" s="11"/>
      <c r="L335" s="10"/>
      <c r="M335" s="10"/>
      <c r="N335" s="10"/>
      <c r="O335" s="209" t="str">
        <f xml:space="preserve"> IF(ISBLANK(L335),"",VLOOKUP(L335,ComboValue!$E$3:$I$15,5,FALSE))</f>
        <v/>
      </c>
      <c r="P335" s="10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35" t="str">
        <f xml:space="preserve"> IF(ISBLANK(C335),"",VLOOKUP(C335,ComboValue!$B$2:$C$11,2,FALSE) &amp; ",") &amp; IF(ISBLANK(D335),"",VLOOKUP(D335,ComboValue!$B$2:$C$11,2,FALSE) &amp; ",") &amp; IF(ISBLANK(E335),"",VLOOKUP(E335,ComboValue!$B$2:$C$11,2,FALSE) &amp; ",") &amp; IF(ISBLANK(F335),"",VLOOKUP(F335,ComboValue!$B$2:$C$11,2,FALSE) &amp; ",") &amp; IF(ISBLANK(G335),"",VLOOKUP(G335,ComboValue!$B$2:$C$11,2,FALSE) &amp; ",") &amp; IF(ISBLANK(H335),"",VLOOKUP(H335,ComboValue!$B$2:$C$11,2,FALSE) &amp; ",") &amp; IF(ISBLANK(I335),"",VLOOKUP(I335,ComboValue!$B$2:$C$11,2,FALSE) &amp; ",") &amp; IF(ISBLANK(J335),"",VLOOKUP(J335,ComboValue!$B$2:$C$11,2,FALSE) &amp; ",") &amp; IF(ISBLANK(K335),"",VLOOKUP(K335,ComboValue!$B$2:$C$11,2,FALSE) &amp; ",")</f>
        <v/>
      </c>
      <c r="AV335" s="136" t="str">
        <f t="shared" si="213"/>
        <v>Tous_Nl</v>
      </c>
      <c r="AW335" s="136" t="str">
        <f>IF(ISBLANK(L335),"",VLOOKUP(L335,ComboValue!$E$2:$G$15,3,FALSE))</f>
        <v/>
      </c>
      <c r="AX335" s="136" t="str">
        <f>IF(ISBLANK(M335),"",VLOOKUP(M335,ComboValue!$K$2:$L$5,2,FALSE))</f>
        <v/>
      </c>
      <c r="AY335" s="161" t="str">
        <f>IF(ISBLANK(Q335),"",VLOOKUP(Q335,ComboValue!$N$2:$O$68,2,FALSE) &amp; ",") &amp; IF(ISBLANK(R335),"",VLOOKUP(R335,ComboValue!$N$2:$O$68,2,FALSE) &amp; ",") &amp; IF(ISBLANK(S335),"",VLOOKUP(S335,ComboValue!$N$2:$O$68,2,FALSE) &amp; ",") &amp; IF(ISBLANK(T335),"",VLOOKUP(T335,ComboValue!$N$2:$O$68,2,FALSE) &amp; ",") &amp; IF(ISBLANK(U335),"",VLOOKUP(U335,ComboValue!$N$2:$O$68,2,FALSE) &amp; ",") &amp; IF(ISBLANK(V335),"",VLOOKUP(V335,ComboValue!$N$2:$O$68,2,FALSE) &amp; ",") &amp; IF(ISBLANK(W335),"",VLOOKUP(W335,ComboValue!$N$2:$O$68,2,FALSE) &amp; ",") &amp; IF(ISBLANK(X335),"",VLOOKUP(X335,ComboValue!$N$2:$O$68,2,FALSE) &amp; ",") &amp; IF(ISBLANK(Y335),"",VLOOKUP(Y335,ComboValue!$N$2:$O$68,2,FALSE) &amp; ",") &amp; IF(ISBLANK(Z335),"",VLOOKUP(Z335,ComboValue!$N$2:$O$68,2,FALSE) &amp; ",") &amp; IF(ISBLANK(AA335),"",VLOOKUP(AA335,ComboValue!$N$2:$O$68,2,FALSE) &amp; ",") &amp; IF(ISBLANK(AB335),"",VLOOKUP(AB335,ComboValue!$N$2:$O$68,2,FALSE) &amp; ",") &amp; IF(ISBLANK(AC335),"",VLOOKUP(AC335,ComboValue!$N$2:$O$68,2,FALSE) &amp; ",") &amp; IF(ISBLANK(AD335),"",VLOOKUP(AD335,ComboValue!$N$2:$O$68,2,FALSE) &amp; ",") &amp; IF(ISBLANK(AE335),"",VLOOKUP(AE335,ComboValue!$N$2:$O$68,2,FALSE) &amp; ",") &amp; IF(ISBLANK(AF335),"",VLOOKUP(AF335,ComboValue!$N$2:$O$68,2,FALSE) &amp; ",") &amp; IF(ISBLANK(AG335),"",VLOOKUP(AG335,ComboValue!$N$2:$O$68,2,FALSE) &amp; ",") &amp; IF(ISBLANK(AH335),"",VLOOKUP(AH335,ComboValue!$N$2:$O$68,2,FALSE) &amp; ",") &amp; IF(ISBLANK(AI335),"",VLOOKUP(AI335,ComboValue!$N$2:$O$68,2,FALSE) &amp; ",") &amp; IF(ISBLANK(AJ335),"",VLOOKUP(AJ335,ComboValue!$N$2:$O$68,2,FALSE) &amp; ",") &amp; IF(ISBLANK(AK335),"",VLOOKUP(AK335,ComboValue!$N$2:$O$68,2,FALSE) &amp; ",") &amp; IF(ISBLANK(AL335),"",VLOOKUP(AL335,ComboValue!$N$2:$O$68,2,FALSE) &amp; ",") &amp; IF(ISBLANK(AM335),"",VLOOKUP(AM335,ComboValue!$N$2:$O$68,2,FALSE) &amp; ",") &amp; IF(ISBLANK(AN335),"",VLOOKUP(AN335,ComboValue!$N$2:$O$68,2,FALSE) &amp; ",") &amp; IF(ISBLANK(AO335),"",VLOOKUP(AO335,ComboValue!$N$2:$O$68,2,FALSE) &amp; ",") &amp; IF(ISBLANK(AP335),"",VLOOKUP(AP335,ComboValue!$N$2:$O$68,2,FALSE) &amp; ",") &amp; IF(ISBLANK(AQ335),"",VLOOKUP(AQ335,ComboValue!$N$2:$O$68,2,FALSE) &amp; ",") &amp; IF(ISBLANK(AR335),"",VLOOKUP(AR335,ComboValue!$N$2:$O$68,2,FALSE) &amp; ",") &amp; IF(ISBLANK(AS335),"",VLOOKUP(AS335,ComboValue!$N$2:$O$68,2,FALSE) &amp; ",") &amp; IF(ISBLANK(AT335),"",VLOOKUP(AT335,ComboValue!$N$2:$O$68,2,FALSE) &amp; ",")</f>
        <v/>
      </c>
      <c r="AZ335" s="162" t="str">
        <f t="shared" si="214"/>
        <v/>
      </c>
      <c r="BA335" s="120"/>
      <c r="BB335" s="135" t="str">
        <f t="shared" si="215"/>
        <v/>
      </c>
      <c r="BC335" s="136" t="str">
        <f t="shared" si="216"/>
        <v/>
      </c>
      <c r="BD335" s="136" t="str">
        <f t="shared" si="217"/>
        <v/>
      </c>
      <c r="BE335" s="136" t="str">
        <f t="shared" si="218"/>
        <v/>
      </c>
      <c r="BF335" s="136" t="str">
        <f t="shared" si="219"/>
        <v/>
      </c>
      <c r="BG335" s="136" t="str">
        <f t="shared" si="220"/>
        <v/>
      </c>
      <c r="BH335" s="136" t="str">
        <f t="shared" si="221"/>
        <v/>
      </c>
      <c r="BI335" s="136" t="str">
        <f t="shared" si="222"/>
        <v/>
      </c>
      <c r="BJ335" s="136" t="str">
        <f t="shared" si="223"/>
        <v/>
      </c>
      <c r="BK335" s="136" t="str">
        <f t="shared" si="224"/>
        <v/>
      </c>
      <c r="BL335" s="136" t="str">
        <f t="shared" si="225"/>
        <v/>
      </c>
      <c r="BM335" s="136" t="str">
        <f t="shared" si="226"/>
        <v/>
      </c>
      <c r="BN335" s="136" t="str">
        <f t="shared" si="227"/>
        <v/>
      </c>
      <c r="BO335" s="136" t="str">
        <f t="shared" si="228"/>
        <v/>
      </c>
      <c r="BP335" s="136" t="str">
        <f t="shared" si="229"/>
        <v/>
      </c>
      <c r="BQ335" s="136" t="str">
        <f t="shared" si="230"/>
        <v/>
      </c>
      <c r="BR335" s="136" t="str">
        <f t="shared" si="231"/>
        <v/>
      </c>
      <c r="BS335" s="136" t="str">
        <f t="shared" si="232"/>
        <v/>
      </c>
      <c r="BT335" s="136" t="str">
        <f t="shared" si="233"/>
        <v/>
      </c>
      <c r="BU335" s="136" t="str">
        <f t="shared" si="234"/>
        <v/>
      </c>
      <c r="BV335" s="136" t="str">
        <f t="shared" si="235"/>
        <v/>
      </c>
      <c r="BW335" s="136" t="str">
        <f t="shared" si="236"/>
        <v/>
      </c>
      <c r="BX335" s="136" t="str">
        <f t="shared" si="237"/>
        <v/>
      </c>
      <c r="BY335" s="136" t="str">
        <f t="shared" si="238"/>
        <v/>
      </c>
      <c r="BZ335" s="136" t="str">
        <f t="shared" si="239"/>
        <v/>
      </c>
      <c r="CA335" s="137" t="str">
        <f t="shared" si="240"/>
        <v/>
      </c>
      <c r="CB335" s="135" t="str">
        <f t="shared" si="241"/>
        <v/>
      </c>
      <c r="CC335" s="136" t="str">
        <f t="shared" si="242"/>
        <v/>
      </c>
      <c r="CD335" s="136" t="str">
        <f t="shared" si="243"/>
        <v/>
      </c>
      <c r="CE335" s="136" t="str">
        <f t="shared" si="244"/>
        <v/>
      </c>
      <c r="CF335" s="136" t="str">
        <f t="shared" si="245"/>
        <v/>
      </c>
      <c r="CG335" s="136" t="str">
        <f t="shared" si="246"/>
        <v/>
      </c>
      <c r="CH335" s="136" t="str">
        <f t="shared" si="247"/>
        <v/>
      </c>
      <c r="CI335" s="136" t="str">
        <f t="shared" si="248"/>
        <v/>
      </c>
      <c r="CJ335" s="136" t="str">
        <f t="shared" si="249"/>
        <v/>
      </c>
      <c r="CK335" s="137" t="str">
        <f t="shared" si="250"/>
        <v/>
      </c>
      <c r="CL335" s="135" t="str">
        <f t="shared" si="251"/>
        <v/>
      </c>
      <c r="CM335" s="136" t="str">
        <f t="shared" si="252"/>
        <v/>
      </c>
      <c r="CN335" s="136" t="str">
        <f t="shared" si="253"/>
        <v/>
      </c>
      <c r="CO335" s="137" t="str">
        <f t="shared" si="254"/>
        <v/>
      </c>
      <c r="CP335" s="120"/>
      <c r="CQ335" s="120"/>
      <c r="CR335" s="120"/>
      <c r="CS335" s="120"/>
      <c r="CT335" s="120"/>
      <c r="CU335" s="120"/>
      <c r="CV335" s="120"/>
      <c r="CW335" s="120"/>
      <c r="CX335" s="120"/>
      <c r="CY335" s="120"/>
      <c r="CZ335" s="120"/>
      <c r="DA335" s="120"/>
      <c r="DB335" s="120"/>
    </row>
    <row r="336" spans="1:106" ht="17.399999999999999" thickTop="1" thickBot="1" x14ac:dyDescent="0.45">
      <c r="A336" s="7">
        <v>331</v>
      </c>
      <c r="B336" s="10"/>
      <c r="C336" s="11"/>
      <c r="D336" s="11"/>
      <c r="E336" s="11"/>
      <c r="F336" s="11"/>
      <c r="G336" s="11"/>
      <c r="H336" s="11"/>
      <c r="I336" s="11"/>
      <c r="J336" s="11"/>
      <c r="K336" s="11"/>
      <c r="L336" s="10"/>
      <c r="M336" s="10"/>
      <c r="N336" s="10"/>
      <c r="O336" s="209" t="str">
        <f xml:space="preserve"> IF(ISBLANK(L336),"",VLOOKUP(L336,ComboValue!$E$3:$I$15,5,FALSE))</f>
        <v/>
      </c>
      <c r="P336" s="10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35" t="str">
        <f xml:space="preserve"> IF(ISBLANK(C336),"",VLOOKUP(C336,ComboValue!$B$2:$C$11,2,FALSE) &amp; ",") &amp; IF(ISBLANK(D336),"",VLOOKUP(D336,ComboValue!$B$2:$C$11,2,FALSE) &amp; ",") &amp; IF(ISBLANK(E336),"",VLOOKUP(E336,ComboValue!$B$2:$C$11,2,FALSE) &amp; ",") &amp; IF(ISBLANK(F336),"",VLOOKUP(F336,ComboValue!$B$2:$C$11,2,FALSE) &amp; ",") &amp; IF(ISBLANK(G336),"",VLOOKUP(G336,ComboValue!$B$2:$C$11,2,FALSE) &amp; ",") &amp; IF(ISBLANK(H336),"",VLOOKUP(H336,ComboValue!$B$2:$C$11,2,FALSE) &amp; ",") &amp; IF(ISBLANK(I336),"",VLOOKUP(I336,ComboValue!$B$2:$C$11,2,FALSE) &amp; ",") &amp; IF(ISBLANK(J336),"",VLOOKUP(J336,ComboValue!$B$2:$C$11,2,FALSE) &amp; ",") &amp; IF(ISBLANK(K336),"",VLOOKUP(K336,ComboValue!$B$2:$C$11,2,FALSE) &amp; ",")</f>
        <v/>
      </c>
      <c r="AV336" s="136" t="str">
        <f t="shared" si="213"/>
        <v>Tous_Nl</v>
      </c>
      <c r="AW336" s="136" t="str">
        <f>IF(ISBLANK(L336),"",VLOOKUP(L336,ComboValue!$E$2:$G$15,3,FALSE))</f>
        <v/>
      </c>
      <c r="AX336" s="136" t="str">
        <f>IF(ISBLANK(M336),"",VLOOKUP(M336,ComboValue!$K$2:$L$5,2,FALSE))</f>
        <v/>
      </c>
      <c r="AY336" s="161" t="str">
        <f>IF(ISBLANK(Q336),"",VLOOKUP(Q336,ComboValue!$N$2:$O$68,2,FALSE) &amp; ",") &amp; IF(ISBLANK(R336),"",VLOOKUP(R336,ComboValue!$N$2:$O$68,2,FALSE) &amp; ",") &amp; IF(ISBLANK(S336),"",VLOOKUP(S336,ComboValue!$N$2:$O$68,2,FALSE) &amp; ",") &amp; IF(ISBLANK(T336),"",VLOOKUP(T336,ComboValue!$N$2:$O$68,2,FALSE) &amp; ",") &amp; IF(ISBLANK(U336),"",VLOOKUP(U336,ComboValue!$N$2:$O$68,2,FALSE) &amp; ",") &amp; IF(ISBLANK(V336),"",VLOOKUP(V336,ComboValue!$N$2:$O$68,2,FALSE) &amp; ",") &amp; IF(ISBLANK(W336),"",VLOOKUP(W336,ComboValue!$N$2:$O$68,2,FALSE) &amp; ",") &amp; IF(ISBLANK(X336),"",VLOOKUP(X336,ComboValue!$N$2:$O$68,2,FALSE) &amp; ",") &amp; IF(ISBLANK(Y336),"",VLOOKUP(Y336,ComboValue!$N$2:$O$68,2,FALSE) &amp; ",") &amp; IF(ISBLANK(Z336),"",VLOOKUP(Z336,ComboValue!$N$2:$O$68,2,FALSE) &amp; ",") &amp; IF(ISBLANK(AA336),"",VLOOKUP(AA336,ComboValue!$N$2:$O$68,2,FALSE) &amp; ",") &amp; IF(ISBLANK(AB336),"",VLOOKUP(AB336,ComboValue!$N$2:$O$68,2,FALSE) &amp; ",") &amp; IF(ISBLANK(AC336),"",VLOOKUP(AC336,ComboValue!$N$2:$O$68,2,FALSE) &amp; ",") &amp; IF(ISBLANK(AD336),"",VLOOKUP(AD336,ComboValue!$N$2:$O$68,2,FALSE) &amp; ",") &amp; IF(ISBLANK(AE336),"",VLOOKUP(AE336,ComboValue!$N$2:$O$68,2,FALSE) &amp; ",") &amp; IF(ISBLANK(AF336),"",VLOOKUP(AF336,ComboValue!$N$2:$O$68,2,FALSE) &amp; ",") &amp; IF(ISBLANK(AG336),"",VLOOKUP(AG336,ComboValue!$N$2:$O$68,2,FALSE) &amp; ",") &amp; IF(ISBLANK(AH336),"",VLOOKUP(AH336,ComboValue!$N$2:$O$68,2,FALSE) &amp; ",") &amp; IF(ISBLANK(AI336),"",VLOOKUP(AI336,ComboValue!$N$2:$O$68,2,FALSE) &amp; ",") &amp; IF(ISBLANK(AJ336),"",VLOOKUP(AJ336,ComboValue!$N$2:$O$68,2,FALSE) &amp; ",") &amp; IF(ISBLANK(AK336),"",VLOOKUP(AK336,ComboValue!$N$2:$O$68,2,FALSE) &amp; ",") &amp; IF(ISBLANK(AL336),"",VLOOKUP(AL336,ComboValue!$N$2:$O$68,2,FALSE) &amp; ",") &amp; IF(ISBLANK(AM336),"",VLOOKUP(AM336,ComboValue!$N$2:$O$68,2,FALSE) &amp; ",") &amp; IF(ISBLANK(AN336),"",VLOOKUP(AN336,ComboValue!$N$2:$O$68,2,FALSE) &amp; ",") &amp; IF(ISBLANK(AO336),"",VLOOKUP(AO336,ComboValue!$N$2:$O$68,2,FALSE) &amp; ",") &amp; IF(ISBLANK(AP336),"",VLOOKUP(AP336,ComboValue!$N$2:$O$68,2,FALSE) &amp; ",") &amp; IF(ISBLANK(AQ336),"",VLOOKUP(AQ336,ComboValue!$N$2:$O$68,2,FALSE) &amp; ",") &amp; IF(ISBLANK(AR336),"",VLOOKUP(AR336,ComboValue!$N$2:$O$68,2,FALSE) &amp; ",") &amp; IF(ISBLANK(AS336),"",VLOOKUP(AS336,ComboValue!$N$2:$O$68,2,FALSE) &amp; ",") &amp; IF(ISBLANK(AT336),"",VLOOKUP(AT336,ComboValue!$N$2:$O$68,2,FALSE) &amp; ",")</f>
        <v/>
      </c>
      <c r="AZ336" s="162" t="str">
        <f t="shared" si="214"/>
        <v/>
      </c>
      <c r="BA336" s="120"/>
      <c r="BB336" s="135" t="str">
        <f t="shared" si="215"/>
        <v/>
      </c>
      <c r="BC336" s="136" t="str">
        <f t="shared" si="216"/>
        <v/>
      </c>
      <c r="BD336" s="136" t="str">
        <f t="shared" si="217"/>
        <v/>
      </c>
      <c r="BE336" s="136" t="str">
        <f t="shared" si="218"/>
        <v/>
      </c>
      <c r="BF336" s="136" t="str">
        <f t="shared" si="219"/>
        <v/>
      </c>
      <c r="BG336" s="136" t="str">
        <f t="shared" si="220"/>
        <v/>
      </c>
      <c r="BH336" s="136" t="str">
        <f t="shared" si="221"/>
        <v/>
      </c>
      <c r="BI336" s="136" t="str">
        <f t="shared" si="222"/>
        <v/>
      </c>
      <c r="BJ336" s="136" t="str">
        <f t="shared" si="223"/>
        <v/>
      </c>
      <c r="BK336" s="136" t="str">
        <f t="shared" si="224"/>
        <v/>
      </c>
      <c r="BL336" s="136" t="str">
        <f t="shared" si="225"/>
        <v/>
      </c>
      <c r="BM336" s="136" t="str">
        <f t="shared" si="226"/>
        <v/>
      </c>
      <c r="BN336" s="136" t="str">
        <f t="shared" si="227"/>
        <v/>
      </c>
      <c r="BO336" s="136" t="str">
        <f t="shared" si="228"/>
        <v/>
      </c>
      <c r="BP336" s="136" t="str">
        <f t="shared" si="229"/>
        <v/>
      </c>
      <c r="BQ336" s="136" t="str">
        <f t="shared" si="230"/>
        <v/>
      </c>
      <c r="BR336" s="136" t="str">
        <f t="shared" si="231"/>
        <v/>
      </c>
      <c r="BS336" s="136" t="str">
        <f t="shared" si="232"/>
        <v/>
      </c>
      <c r="BT336" s="136" t="str">
        <f t="shared" si="233"/>
        <v/>
      </c>
      <c r="BU336" s="136" t="str">
        <f t="shared" si="234"/>
        <v/>
      </c>
      <c r="BV336" s="136" t="str">
        <f t="shared" si="235"/>
        <v/>
      </c>
      <c r="BW336" s="136" t="str">
        <f t="shared" si="236"/>
        <v/>
      </c>
      <c r="BX336" s="136" t="str">
        <f t="shared" si="237"/>
        <v/>
      </c>
      <c r="BY336" s="136" t="str">
        <f t="shared" si="238"/>
        <v/>
      </c>
      <c r="BZ336" s="136" t="str">
        <f t="shared" si="239"/>
        <v/>
      </c>
      <c r="CA336" s="137" t="str">
        <f t="shared" si="240"/>
        <v/>
      </c>
      <c r="CB336" s="135" t="str">
        <f t="shared" si="241"/>
        <v/>
      </c>
      <c r="CC336" s="136" t="str">
        <f t="shared" si="242"/>
        <v/>
      </c>
      <c r="CD336" s="136" t="str">
        <f t="shared" si="243"/>
        <v/>
      </c>
      <c r="CE336" s="136" t="str">
        <f t="shared" si="244"/>
        <v/>
      </c>
      <c r="CF336" s="136" t="str">
        <f t="shared" si="245"/>
        <v/>
      </c>
      <c r="CG336" s="136" t="str">
        <f t="shared" si="246"/>
        <v/>
      </c>
      <c r="CH336" s="136" t="str">
        <f t="shared" si="247"/>
        <v/>
      </c>
      <c r="CI336" s="136" t="str">
        <f t="shared" si="248"/>
        <v/>
      </c>
      <c r="CJ336" s="136" t="str">
        <f t="shared" si="249"/>
        <v/>
      </c>
      <c r="CK336" s="137" t="str">
        <f t="shared" si="250"/>
        <v/>
      </c>
      <c r="CL336" s="135" t="str">
        <f t="shared" si="251"/>
        <v/>
      </c>
      <c r="CM336" s="136" t="str">
        <f t="shared" si="252"/>
        <v/>
      </c>
      <c r="CN336" s="136" t="str">
        <f t="shared" si="253"/>
        <v/>
      </c>
      <c r="CO336" s="137" t="str">
        <f t="shared" si="254"/>
        <v/>
      </c>
      <c r="CP336" s="120"/>
      <c r="CQ336" s="120"/>
      <c r="CR336" s="120"/>
      <c r="CS336" s="120"/>
      <c r="CT336" s="120"/>
      <c r="CU336" s="120"/>
      <c r="CV336" s="120"/>
      <c r="CW336" s="120"/>
      <c r="CX336" s="120"/>
      <c r="CY336" s="120"/>
      <c r="CZ336" s="120"/>
      <c r="DA336" s="120"/>
      <c r="DB336" s="120"/>
    </row>
    <row r="337" spans="1:106" ht="17.399999999999999" thickTop="1" thickBot="1" x14ac:dyDescent="0.45">
      <c r="A337" s="7">
        <v>332</v>
      </c>
      <c r="B337" s="10"/>
      <c r="C337" s="11"/>
      <c r="D337" s="11"/>
      <c r="E337" s="11"/>
      <c r="F337" s="11"/>
      <c r="G337" s="11"/>
      <c r="H337" s="11"/>
      <c r="I337" s="11"/>
      <c r="J337" s="11"/>
      <c r="K337" s="11"/>
      <c r="L337" s="10"/>
      <c r="M337" s="10"/>
      <c r="N337" s="10"/>
      <c r="O337" s="209" t="str">
        <f xml:space="preserve"> IF(ISBLANK(L337),"",VLOOKUP(L337,ComboValue!$E$3:$I$15,5,FALSE))</f>
        <v/>
      </c>
      <c r="P337" s="10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35" t="str">
        <f xml:space="preserve"> IF(ISBLANK(C337),"",VLOOKUP(C337,ComboValue!$B$2:$C$11,2,FALSE) &amp; ",") &amp; IF(ISBLANK(D337),"",VLOOKUP(D337,ComboValue!$B$2:$C$11,2,FALSE) &amp; ",") &amp; IF(ISBLANK(E337),"",VLOOKUP(E337,ComboValue!$B$2:$C$11,2,FALSE) &amp; ",") &amp; IF(ISBLANK(F337),"",VLOOKUP(F337,ComboValue!$B$2:$C$11,2,FALSE) &amp; ",") &amp; IF(ISBLANK(G337),"",VLOOKUP(G337,ComboValue!$B$2:$C$11,2,FALSE) &amp; ",") &amp; IF(ISBLANK(H337),"",VLOOKUP(H337,ComboValue!$B$2:$C$11,2,FALSE) &amp; ",") &amp; IF(ISBLANK(I337),"",VLOOKUP(I337,ComboValue!$B$2:$C$11,2,FALSE) &amp; ",") &amp; IF(ISBLANK(J337),"",VLOOKUP(J337,ComboValue!$B$2:$C$11,2,FALSE) &amp; ",") &amp; IF(ISBLANK(K337),"",VLOOKUP(K337,ComboValue!$B$2:$C$11,2,FALSE) &amp; ",")</f>
        <v/>
      </c>
      <c r="AV337" s="136" t="str">
        <f t="shared" si="213"/>
        <v>Tous_Nl</v>
      </c>
      <c r="AW337" s="136" t="str">
        <f>IF(ISBLANK(L337),"",VLOOKUP(L337,ComboValue!$E$2:$G$15,3,FALSE))</f>
        <v/>
      </c>
      <c r="AX337" s="136" t="str">
        <f>IF(ISBLANK(M337),"",VLOOKUP(M337,ComboValue!$K$2:$L$5,2,FALSE))</f>
        <v/>
      </c>
      <c r="AY337" s="161" t="str">
        <f>IF(ISBLANK(Q337),"",VLOOKUP(Q337,ComboValue!$N$2:$O$68,2,FALSE) &amp; ",") &amp; IF(ISBLANK(R337),"",VLOOKUP(R337,ComboValue!$N$2:$O$68,2,FALSE) &amp; ",") &amp; IF(ISBLANK(S337),"",VLOOKUP(S337,ComboValue!$N$2:$O$68,2,FALSE) &amp; ",") &amp; IF(ISBLANK(T337),"",VLOOKUP(T337,ComboValue!$N$2:$O$68,2,FALSE) &amp; ",") &amp; IF(ISBLANK(U337),"",VLOOKUP(U337,ComboValue!$N$2:$O$68,2,FALSE) &amp; ",") &amp; IF(ISBLANK(V337),"",VLOOKUP(V337,ComboValue!$N$2:$O$68,2,FALSE) &amp; ",") &amp; IF(ISBLANK(W337),"",VLOOKUP(W337,ComboValue!$N$2:$O$68,2,FALSE) &amp; ",") &amp; IF(ISBLANK(X337),"",VLOOKUP(X337,ComboValue!$N$2:$O$68,2,FALSE) &amp; ",") &amp; IF(ISBLANK(Y337),"",VLOOKUP(Y337,ComboValue!$N$2:$O$68,2,FALSE) &amp; ",") &amp; IF(ISBLANK(Z337),"",VLOOKUP(Z337,ComboValue!$N$2:$O$68,2,FALSE) &amp; ",") &amp; IF(ISBLANK(AA337),"",VLOOKUP(AA337,ComboValue!$N$2:$O$68,2,FALSE) &amp; ",") &amp; IF(ISBLANK(AB337),"",VLOOKUP(AB337,ComboValue!$N$2:$O$68,2,FALSE) &amp; ",") &amp; IF(ISBLANK(AC337),"",VLOOKUP(AC337,ComboValue!$N$2:$O$68,2,FALSE) &amp; ",") &amp; IF(ISBLANK(AD337),"",VLOOKUP(AD337,ComboValue!$N$2:$O$68,2,FALSE) &amp; ",") &amp; IF(ISBLANK(AE337),"",VLOOKUP(AE337,ComboValue!$N$2:$O$68,2,FALSE) &amp; ",") &amp; IF(ISBLANK(AF337),"",VLOOKUP(AF337,ComboValue!$N$2:$O$68,2,FALSE) &amp; ",") &amp; IF(ISBLANK(AG337),"",VLOOKUP(AG337,ComboValue!$N$2:$O$68,2,FALSE) &amp; ",") &amp; IF(ISBLANK(AH337),"",VLOOKUP(AH337,ComboValue!$N$2:$O$68,2,FALSE) &amp; ",") &amp; IF(ISBLANK(AI337),"",VLOOKUP(AI337,ComboValue!$N$2:$O$68,2,FALSE) &amp; ",") &amp; IF(ISBLANK(AJ337),"",VLOOKUP(AJ337,ComboValue!$N$2:$O$68,2,FALSE) &amp; ",") &amp; IF(ISBLANK(AK337),"",VLOOKUP(AK337,ComboValue!$N$2:$O$68,2,FALSE) &amp; ",") &amp; IF(ISBLANK(AL337),"",VLOOKUP(AL337,ComboValue!$N$2:$O$68,2,FALSE) &amp; ",") &amp; IF(ISBLANK(AM337),"",VLOOKUP(AM337,ComboValue!$N$2:$O$68,2,FALSE) &amp; ",") &amp; IF(ISBLANK(AN337),"",VLOOKUP(AN337,ComboValue!$N$2:$O$68,2,FALSE) &amp; ",") &amp; IF(ISBLANK(AO337),"",VLOOKUP(AO337,ComboValue!$N$2:$O$68,2,FALSE) &amp; ",") &amp; IF(ISBLANK(AP337),"",VLOOKUP(AP337,ComboValue!$N$2:$O$68,2,FALSE) &amp; ",") &amp; IF(ISBLANK(AQ337),"",VLOOKUP(AQ337,ComboValue!$N$2:$O$68,2,FALSE) &amp; ",") &amp; IF(ISBLANK(AR337),"",VLOOKUP(AR337,ComboValue!$N$2:$O$68,2,FALSE) &amp; ",") &amp; IF(ISBLANK(AS337),"",VLOOKUP(AS337,ComboValue!$N$2:$O$68,2,FALSE) &amp; ",") &amp; IF(ISBLANK(AT337),"",VLOOKUP(AT337,ComboValue!$N$2:$O$68,2,FALSE) &amp; ",")</f>
        <v/>
      </c>
      <c r="AZ337" s="162" t="str">
        <f t="shared" si="214"/>
        <v/>
      </c>
      <c r="BA337" s="120"/>
      <c r="BB337" s="135" t="str">
        <f t="shared" si="215"/>
        <v/>
      </c>
      <c r="BC337" s="136" t="str">
        <f t="shared" si="216"/>
        <v/>
      </c>
      <c r="BD337" s="136" t="str">
        <f t="shared" si="217"/>
        <v/>
      </c>
      <c r="BE337" s="136" t="str">
        <f t="shared" si="218"/>
        <v/>
      </c>
      <c r="BF337" s="136" t="str">
        <f t="shared" si="219"/>
        <v/>
      </c>
      <c r="BG337" s="136" t="str">
        <f t="shared" si="220"/>
        <v/>
      </c>
      <c r="BH337" s="136" t="str">
        <f t="shared" si="221"/>
        <v/>
      </c>
      <c r="BI337" s="136" t="str">
        <f t="shared" si="222"/>
        <v/>
      </c>
      <c r="BJ337" s="136" t="str">
        <f t="shared" si="223"/>
        <v/>
      </c>
      <c r="BK337" s="136" t="str">
        <f t="shared" si="224"/>
        <v/>
      </c>
      <c r="BL337" s="136" t="str">
        <f t="shared" si="225"/>
        <v/>
      </c>
      <c r="BM337" s="136" t="str">
        <f t="shared" si="226"/>
        <v/>
      </c>
      <c r="BN337" s="136" t="str">
        <f t="shared" si="227"/>
        <v/>
      </c>
      <c r="BO337" s="136" t="str">
        <f t="shared" si="228"/>
        <v/>
      </c>
      <c r="BP337" s="136" t="str">
        <f t="shared" si="229"/>
        <v/>
      </c>
      <c r="BQ337" s="136" t="str">
        <f t="shared" si="230"/>
        <v/>
      </c>
      <c r="BR337" s="136" t="str">
        <f t="shared" si="231"/>
        <v/>
      </c>
      <c r="BS337" s="136" t="str">
        <f t="shared" si="232"/>
        <v/>
      </c>
      <c r="BT337" s="136" t="str">
        <f t="shared" si="233"/>
        <v/>
      </c>
      <c r="BU337" s="136" t="str">
        <f t="shared" si="234"/>
        <v/>
      </c>
      <c r="BV337" s="136" t="str">
        <f t="shared" si="235"/>
        <v/>
      </c>
      <c r="BW337" s="136" t="str">
        <f t="shared" si="236"/>
        <v/>
      </c>
      <c r="BX337" s="136" t="str">
        <f t="shared" si="237"/>
        <v/>
      </c>
      <c r="BY337" s="136" t="str">
        <f t="shared" si="238"/>
        <v/>
      </c>
      <c r="BZ337" s="136" t="str">
        <f t="shared" si="239"/>
        <v/>
      </c>
      <c r="CA337" s="137" t="str">
        <f t="shared" si="240"/>
        <v/>
      </c>
      <c r="CB337" s="135" t="str">
        <f t="shared" si="241"/>
        <v/>
      </c>
      <c r="CC337" s="136" t="str">
        <f t="shared" si="242"/>
        <v/>
      </c>
      <c r="CD337" s="136" t="str">
        <f t="shared" si="243"/>
        <v/>
      </c>
      <c r="CE337" s="136" t="str">
        <f t="shared" si="244"/>
        <v/>
      </c>
      <c r="CF337" s="136" t="str">
        <f t="shared" si="245"/>
        <v/>
      </c>
      <c r="CG337" s="136" t="str">
        <f t="shared" si="246"/>
        <v/>
      </c>
      <c r="CH337" s="136" t="str">
        <f t="shared" si="247"/>
        <v/>
      </c>
      <c r="CI337" s="136" t="str">
        <f t="shared" si="248"/>
        <v/>
      </c>
      <c r="CJ337" s="136" t="str">
        <f t="shared" si="249"/>
        <v/>
      </c>
      <c r="CK337" s="137" t="str">
        <f t="shared" si="250"/>
        <v/>
      </c>
      <c r="CL337" s="135" t="str">
        <f t="shared" si="251"/>
        <v/>
      </c>
      <c r="CM337" s="136" t="str">
        <f t="shared" si="252"/>
        <v/>
      </c>
      <c r="CN337" s="136" t="str">
        <f t="shared" si="253"/>
        <v/>
      </c>
      <c r="CO337" s="137" t="str">
        <f t="shared" si="254"/>
        <v/>
      </c>
      <c r="CP337" s="120"/>
      <c r="CQ337" s="120"/>
      <c r="CR337" s="120"/>
      <c r="CS337" s="120"/>
      <c r="CT337" s="120"/>
      <c r="CU337" s="120"/>
      <c r="CV337" s="120"/>
      <c r="CW337" s="120"/>
      <c r="CX337" s="120"/>
      <c r="CY337" s="120"/>
      <c r="CZ337" s="120"/>
      <c r="DA337" s="120"/>
      <c r="DB337" s="120"/>
    </row>
    <row r="338" spans="1:106" ht="17.399999999999999" thickTop="1" thickBot="1" x14ac:dyDescent="0.45">
      <c r="A338" s="7">
        <v>333</v>
      </c>
      <c r="B338" s="10"/>
      <c r="C338" s="11"/>
      <c r="D338" s="11"/>
      <c r="E338" s="11"/>
      <c r="F338" s="11"/>
      <c r="G338" s="11"/>
      <c r="H338" s="11"/>
      <c r="I338" s="11"/>
      <c r="J338" s="11"/>
      <c r="K338" s="11"/>
      <c r="L338" s="10"/>
      <c r="M338" s="10"/>
      <c r="N338" s="10"/>
      <c r="O338" s="209" t="str">
        <f xml:space="preserve"> IF(ISBLANK(L338),"",VLOOKUP(L338,ComboValue!$E$3:$I$15,5,FALSE))</f>
        <v/>
      </c>
      <c r="P338" s="10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35" t="str">
        <f xml:space="preserve"> IF(ISBLANK(C338),"",VLOOKUP(C338,ComboValue!$B$2:$C$11,2,FALSE) &amp; ",") &amp; IF(ISBLANK(D338),"",VLOOKUP(D338,ComboValue!$B$2:$C$11,2,FALSE) &amp; ",") &amp; IF(ISBLANK(E338),"",VLOOKUP(E338,ComboValue!$B$2:$C$11,2,FALSE) &amp; ",") &amp; IF(ISBLANK(F338),"",VLOOKUP(F338,ComboValue!$B$2:$C$11,2,FALSE) &amp; ",") &amp; IF(ISBLANK(G338),"",VLOOKUP(G338,ComboValue!$B$2:$C$11,2,FALSE) &amp; ",") &amp; IF(ISBLANK(H338),"",VLOOKUP(H338,ComboValue!$B$2:$C$11,2,FALSE) &amp; ",") &amp; IF(ISBLANK(I338),"",VLOOKUP(I338,ComboValue!$B$2:$C$11,2,FALSE) &amp; ",") &amp; IF(ISBLANK(J338),"",VLOOKUP(J338,ComboValue!$B$2:$C$11,2,FALSE) &amp; ",") &amp; IF(ISBLANK(K338),"",VLOOKUP(K338,ComboValue!$B$2:$C$11,2,FALSE) &amp; ",")</f>
        <v/>
      </c>
      <c r="AV338" s="136" t="str">
        <f t="shared" si="213"/>
        <v>Tous_Nl</v>
      </c>
      <c r="AW338" s="136" t="str">
        <f>IF(ISBLANK(L338),"",VLOOKUP(L338,ComboValue!$E$2:$G$15,3,FALSE))</f>
        <v/>
      </c>
      <c r="AX338" s="136" t="str">
        <f>IF(ISBLANK(M338),"",VLOOKUP(M338,ComboValue!$K$2:$L$5,2,FALSE))</f>
        <v/>
      </c>
      <c r="AY338" s="161" t="str">
        <f>IF(ISBLANK(Q338),"",VLOOKUP(Q338,ComboValue!$N$2:$O$68,2,FALSE) &amp; ",") &amp; IF(ISBLANK(R338),"",VLOOKUP(R338,ComboValue!$N$2:$O$68,2,FALSE) &amp; ",") &amp; IF(ISBLANK(S338),"",VLOOKUP(S338,ComboValue!$N$2:$O$68,2,FALSE) &amp; ",") &amp; IF(ISBLANK(T338),"",VLOOKUP(T338,ComboValue!$N$2:$O$68,2,FALSE) &amp; ",") &amp; IF(ISBLANK(U338),"",VLOOKUP(U338,ComboValue!$N$2:$O$68,2,FALSE) &amp; ",") &amp; IF(ISBLANK(V338),"",VLOOKUP(V338,ComboValue!$N$2:$O$68,2,FALSE) &amp; ",") &amp; IF(ISBLANK(W338),"",VLOOKUP(W338,ComboValue!$N$2:$O$68,2,FALSE) &amp; ",") &amp; IF(ISBLANK(X338),"",VLOOKUP(X338,ComboValue!$N$2:$O$68,2,FALSE) &amp; ",") &amp; IF(ISBLANK(Y338),"",VLOOKUP(Y338,ComboValue!$N$2:$O$68,2,FALSE) &amp; ",") &amp; IF(ISBLANK(Z338),"",VLOOKUP(Z338,ComboValue!$N$2:$O$68,2,FALSE) &amp; ",") &amp; IF(ISBLANK(AA338),"",VLOOKUP(AA338,ComboValue!$N$2:$O$68,2,FALSE) &amp; ",") &amp; IF(ISBLANK(AB338),"",VLOOKUP(AB338,ComboValue!$N$2:$O$68,2,FALSE) &amp; ",") &amp; IF(ISBLANK(AC338),"",VLOOKUP(AC338,ComboValue!$N$2:$O$68,2,FALSE) &amp; ",") &amp; IF(ISBLANK(AD338),"",VLOOKUP(AD338,ComboValue!$N$2:$O$68,2,FALSE) &amp; ",") &amp; IF(ISBLANK(AE338),"",VLOOKUP(AE338,ComboValue!$N$2:$O$68,2,FALSE) &amp; ",") &amp; IF(ISBLANK(AF338),"",VLOOKUP(AF338,ComboValue!$N$2:$O$68,2,FALSE) &amp; ",") &amp; IF(ISBLANK(AG338),"",VLOOKUP(AG338,ComboValue!$N$2:$O$68,2,FALSE) &amp; ",") &amp; IF(ISBLANK(AH338),"",VLOOKUP(AH338,ComboValue!$N$2:$O$68,2,FALSE) &amp; ",") &amp; IF(ISBLANK(AI338),"",VLOOKUP(AI338,ComboValue!$N$2:$O$68,2,FALSE) &amp; ",") &amp; IF(ISBLANK(AJ338),"",VLOOKUP(AJ338,ComboValue!$N$2:$O$68,2,FALSE) &amp; ",") &amp; IF(ISBLANK(AK338),"",VLOOKUP(AK338,ComboValue!$N$2:$O$68,2,FALSE) &amp; ",") &amp; IF(ISBLANK(AL338),"",VLOOKUP(AL338,ComboValue!$N$2:$O$68,2,FALSE) &amp; ",") &amp; IF(ISBLANK(AM338),"",VLOOKUP(AM338,ComboValue!$N$2:$O$68,2,FALSE) &amp; ",") &amp; IF(ISBLANK(AN338),"",VLOOKUP(AN338,ComboValue!$N$2:$O$68,2,FALSE) &amp; ",") &amp; IF(ISBLANK(AO338),"",VLOOKUP(AO338,ComboValue!$N$2:$O$68,2,FALSE) &amp; ",") &amp; IF(ISBLANK(AP338),"",VLOOKUP(AP338,ComboValue!$N$2:$O$68,2,FALSE) &amp; ",") &amp; IF(ISBLANK(AQ338),"",VLOOKUP(AQ338,ComboValue!$N$2:$O$68,2,FALSE) &amp; ",") &amp; IF(ISBLANK(AR338),"",VLOOKUP(AR338,ComboValue!$N$2:$O$68,2,FALSE) &amp; ",") &amp; IF(ISBLANK(AS338),"",VLOOKUP(AS338,ComboValue!$N$2:$O$68,2,FALSE) &amp; ",") &amp; IF(ISBLANK(AT338),"",VLOOKUP(AT338,ComboValue!$N$2:$O$68,2,FALSE) &amp; ",")</f>
        <v/>
      </c>
      <c r="AZ338" s="162" t="str">
        <f t="shared" si="214"/>
        <v/>
      </c>
      <c r="BA338" s="120"/>
      <c r="BB338" s="135" t="str">
        <f t="shared" si="215"/>
        <v/>
      </c>
      <c r="BC338" s="136" t="str">
        <f t="shared" si="216"/>
        <v/>
      </c>
      <c r="BD338" s="136" t="str">
        <f t="shared" si="217"/>
        <v/>
      </c>
      <c r="BE338" s="136" t="str">
        <f t="shared" si="218"/>
        <v/>
      </c>
      <c r="BF338" s="136" t="str">
        <f t="shared" si="219"/>
        <v/>
      </c>
      <c r="BG338" s="136" t="str">
        <f t="shared" si="220"/>
        <v/>
      </c>
      <c r="BH338" s="136" t="str">
        <f t="shared" si="221"/>
        <v/>
      </c>
      <c r="BI338" s="136" t="str">
        <f t="shared" si="222"/>
        <v/>
      </c>
      <c r="BJ338" s="136" t="str">
        <f t="shared" si="223"/>
        <v/>
      </c>
      <c r="BK338" s="136" t="str">
        <f t="shared" si="224"/>
        <v/>
      </c>
      <c r="BL338" s="136" t="str">
        <f t="shared" si="225"/>
        <v/>
      </c>
      <c r="BM338" s="136" t="str">
        <f t="shared" si="226"/>
        <v/>
      </c>
      <c r="BN338" s="136" t="str">
        <f t="shared" si="227"/>
        <v/>
      </c>
      <c r="BO338" s="136" t="str">
        <f t="shared" si="228"/>
        <v/>
      </c>
      <c r="BP338" s="136" t="str">
        <f t="shared" si="229"/>
        <v/>
      </c>
      <c r="BQ338" s="136" t="str">
        <f t="shared" si="230"/>
        <v/>
      </c>
      <c r="BR338" s="136" t="str">
        <f t="shared" si="231"/>
        <v/>
      </c>
      <c r="BS338" s="136" t="str">
        <f t="shared" si="232"/>
        <v/>
      </c>
      <c r="BT338" s="136" t="str">
        <f t="shared" si="233"/>
        <v/>
      </c>
      <c r="BU338" s="136" t="str">
        <f t="shared" si="234"/>
        <v/>
      </c>
      <c r="BV338" s="136" t="str">
        <f t="shared" si="235"/>
        <v/>
      </c>
      <c r="BW338" s="136" t="str">
        <f t="shared" si="236"/>
        <v/>
      </c>
      <c r="BX338" s="136" t="str">
        <f t="shared" si="237"/>
        <v/>
      </c>
      <c r="BY338" s="136" t="str">
        <f t="shared" si="238"/>
        <v/>
      </c>
      <c r="BZ338" s="136" t="str">
        <f t="shared" si="239"/>
        <v/>
      </c>
      <c r="CA338" s="137" t="str">
        <f t="shared" si="240"/>
        <v/>
      </c>
      <c r="CB338" s="135" t="str">
        <f t="shared" si="241"/>
        <v/>
      </c>
      <c r="CC338" s="136" t="str">
        <f t="shared" si="242"/>
        <v/>
      </c>
      <c r="CD338" s="136" t="str">
        <f t="shared" si="243"/>
        <v/>
      </c>
      <c r="CE338" s="136" t="str">
        <f t="shared" si="244"/>
        <v/>
      </c>
      <c r="CF338" s="136" t="str">
        <f t="shared" si="245"/>
        <v/>
      </c>
      <c r="CG338" s="136" t="str">
        <f t="shared" si="246"/>
        <v/>
      </c>
      <c r="CH338" s="136" t="str">
        <f t="shared" si="247"/>
        <v/>
      </c>
      <c r="CI338" s="136" t="str">
        <f t="shared" si="248"/>
        <v/>
      </c>
      <c r="CJ338" s="136" t="str">
        <f t="shared" si="249"/>
        <v/>
      </c>
      <c r="CK338" s="137" t="str">
        <f t="shared" si="250"/>
        <v/>
      </c>
      <c r="CL338" s="135" t="str">
        <f t="shared" si="251"/>
        <v/>
      </c>
      <c r="CM338" s="136" t="str">
        <f t="shared" si="252"/>
        <v/>
      </c>
      <c r="CN338" s="136" t="str">
        <f t="shared" si="253"/>
        <v/>
      </c>
      <c r="CO338" s="137" t="str">
        <f t="shared" si="254"/>
        <v/>
      </c>
      <c r="CP338" s="120"/>
      <c r="CQ338" s="120"/>
      <c r="CR338" s="120"/>
      <c r="CS338" s="120"/>
      <c r="CT338" s="120"/>
      <c r="CU338" s="120"/>
      <c r="CV338" s="120"/>
      <c r="CW338" s="120"/>
      <c r="CX338" s="120"/>
      <c r="CY338" s="120"/>
      <c r="CZ338" s="120"/>
      <c r="DA338" s="120"/>
      <c r="DB338" s="120"/>
    </row>
    <row r="339" spans="1:106" ht="17.399999999999999" thickTop="1" thickBot="1" x14ac:dyDescent="0.45">
      <c r="A339" s="7">
        <v>334</v>
      </c>
      <c r="B339" s="10"/>
      <c r="C339" s="11"/>
      <c r="D339" s="11"/>
      <c r="E339" s="11"/>
      <c r="F339" s="11"/>
      <c r="G339" s="11"/>
      <c r="H339" s="11"/>
      <c r="I339" s="11"/>
      <c r="J339" s="11"/>
      <c r="K339" s="11"/>
      <c r="L339" s="10"/>
      <c r="M339" s="10"/>
      <c r="N339" s="10"/>
      <c r="O339" s="209" t="str">
        <f xml:space="preserve"> IF(ISBLANK(L339),"",VLOOKUP(L339,ComboValue!$E$3:$I$15,5,FALSE))</f>
        <v/>
      </c>
      <c r="P339" s="10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35" t="str">
        <f xml:space="preserve"> IF(ISBLANK(C339),"",VLOOKUP(C339,ComboValue!$B$2:$C$11,2,FALSE) &amp; ",") &amp; IF(ISBLANK(D339),"",VLOOKUP(D339,ComboValue!$B$2:$C$11,2,FALSE) &amp; ",") &amp; IF(ISBLANK(E339),"",VLOOKUP(E339,ComboValue!$B$2:$C$11,2,FALSE) &amp; ",") &amp; IF(ISBLANK(F339),"",VLOOKUP(F339,ComboValue!$B$2:$C$11,2,FALSE) &amp; ",") &amp; IF(ISBLANK(G339),"",VLOOKUP(G339,ComboValue!$B$2:$C$11,2,FALSE) &amp; ",") &amp; IF(ISBLANK(H339),"",VLOOKUP(H339,ComboValue!$B$2:$C$11,2,FALSE) &amp; ",") &amp; IF(ISBLANK(I339),"",VLOOKUP(I339,ComboValue!$B$2:$C$11,2,FALSE) &amp; ",") &amp; IF(ISBLANK(J339),"",VLOOKUP(J339,ComboValue!$B$2:$C$11,2,FALSE) &amp; ",") &amp; IF(ISBLANK(K339),"",VLOOKUP(K339,ComboValue!$B$2:$C$11,2,FALSE) &amp; ",")</f>
        <v/>
      </c>
      <c r="AV339" s="136" t="str">
        <f t="shared" si="213"/>
        <v>Tous_Nl</v>
      </c>
      <c r="AW339" s="136" t="str">
        <f>IF(ISBLANK(L339),"",VLOOKUP(L339,ComboValue!$E$2:$G$15,3,FALSE))</f>
        <v/>
      </c>
      <c r="AX339" s="136" t="str">
        <f>IF(ISBLANK(M339),"",VLOOKUP(M339,ComboValue!$K$2:$L$5,2,FALSE))</f>
        <v/>
      </c>
      <c r="AY339" s="161" t="str">
        <f>IF(ISBLANK(Q339),"",VLOOKUP(Q339,ComboValue!$N$2:$O$68,2,FALSE) &amp; ",") &amp; IF(ISBLANK(R339),"",VLOOKUP(R339,ComboValue!$N$2:$O$68,2,FALSE) &amp; ",") &amp; IF(ISBLANK(S339),"",VLOOKUP(S339,ComboValue!$N$2:$O$68,2,FALSE) &amp; ",") &amp; IF(ISBLANK(T339),"",VLOOKUP(T339,ComboValue!$N$2:$O$68,2,FALSE) &amp; ",") &amp; IF(ISBLANK(U339),"",VLOOKUP(U339,ComboValue!$N$2:$O$68,2,FALSE) &amp; ",") &amp; IF(ISBLANK(V339),"",VLOOKUP(V339,ComboValue!$N$2:$O$68,2,FALSE) &amp; ",") &amp; IF(ISBLANK(W339),"",VLOOKUP(W339,ComboValue!$N$2:$O$68,2,FALSE) &amp; ",") &amp; IF(ISBLANK(X339),"",VLOOKUP(X339,ComboValue!$N$2:$O$68,2,FALSE) &amp; ",") &amp; IF(ISBLANK(Y339),"",VLOOKUP(Y339,ComboValue!$N$2:$O$68,2,FALSE) &amp; ",") &amp; IF(ISBLANK(Z339),"",VLOOKUP(Z339,ComboValue!$N$2:$O$68,2,FALSE) &amp; ",") &amp; IF(ISBLANK(AA339),"",VLOOKUP(AA339,ComboValue!$N$2:$O$68,2,FALSE) &amp; ",") &amp; IF(ISBLANK(AB339),"",VLOOKUP(AB339,ComboValue!$N$2:$O$68,2,FALSE) &amp; ",") &amp; IF(ISBLANK(AC339),"",VLOOKUP(AC339,ComboValue!$N$2:$O$68,2,FALSE) &amp; ",") &amp; IF(ISBLANK(AD339),"",VLOOKUP(AD339,ComboValue!$N$2:$O$68,2,FALSE) &amp; ",") &amp; IF(ISBLANK(AE339),"",VLOOKUP(AE339,ComboValue!$N$2:$O$68,2,FALSE) &amp; ",") &amp; IF(ISBLANK(AF339),"",VLOOKUP(AF339,ComboValue!$N$2:$O$68,2,FALSE) &amp; ",") &amp; IF(ISBLANK(AG339),"",VLOOKUP(AG339,ComboValue!$N$2:$O$68,2,FALSE) &amp; ",") &amp; IF(ISBLANK(AH339),"",VLOOKUP(AH339,ComboValue!$N$2:$O$68,2,FALSE) &amp; ",") &amp; IF(ISBLANK(AI339),"",VLOOKUP(AI339,ComboValue!$N$2:$O$68,2,FALSE) &amp; ",") &amp; IF(ISBLANK(AJ339),"",VLOOKUP(AJ339,ComboValue!$N$2:$O$68,2,FALSE) &amp; ",") &amp; IF(ISBLANK(AK339),"",VLOOKUP(AK339,ComboValue!$N$2:$O$68,2,FALSE) &amp; ",") &amp; IF(ISBLANK(AL339),"",VLOOKUP(AL339,ComboValue!$N$2:$O$68,2,FALSE) &amp; ",") &amp; IF(ISBLANK(AM339),"",VLOOKUP(AM339,ComboValue!$N$2:$O$68,2,FALSE) &amp; ",") &amp; IF(ISBLANK(AN339),"",VLOOKUP(AN339,ComboValue!$N$2:$O$68,2,FALSE) &amp; ",") &amp; IF(ISBLANK(AO339),"",VLOOKUP(AO339,ComboValue!$N$2:$O$68,2,FALSE) &amp; ",") &amp; IF(ISBLANK(AP339),"",VLOOKUP(AP339,ComboValue!$N$2:$O$68,2,FALSE) &amp; ",") &amp; IF(ISBLANK(AQ339),"",VLOOKUP(AQ339,ComboValue!$N$2:$O$68,2,FALSE) &amp; ",") &amp; IF(ISBLANK(AR339),"",VLOOKUP(AR339,ComboValue!$N$2:$O$68,2,FALSE) &amp; ",") &amp; IF(ISBLANK(AS339),"",VLOOKUP(AS339,ComboValue!$N$2:$O$68,2,FALSE) &amp; ",") &amp; IF(ISBLANK(AT339),"",VLOOKUP(AT339,ComboValue!$N$2:$O$68,2,FALSE) &amp; ",")</f>
        <v/>
      </c>
      <c r="AZ339" s="162" t="str">
        <f t="shared" si="214"/>
        <v/>
      </c>
      <c r="BA339" s="120"/>
      <c r="BB339" s="135" t="str">
        <f t="shared" si="215"/>
        <v/>
      </c>
      <c r="BC339" s="136" t="str">
        <f t="shared" si="216"/>
        <v/>
      </c>
      <c r="BD339" s="136" t="str">
        <f t="shared" si="217"/>
        <v/>
      </c>
      <c r="BE339" s="136" t="str">
        <f t="shared" si="218"/>
        <v/>
      </c>
      <c r="BF339" s="136" t="str">
        <f t="shared" si="219"/>
        <v/>
      </c>
      <c r="BG339" s="136" t="str">
        <f t="shared" si="220"/>
        <v/>
      </c>
      <c r="BH339" s="136" t="str">
        <f t="shared" si="221"/>
        <v/>
      </c>
      <c r="BI339" s="136" t="str">
        <f t="shared" si="222"/>
        <v/>
      </c>
      <c r="BJ339" s="136" t="str">
        <f t="shared" si="223"/>
        <v/>
      </c>
      <c r="BK339" s="136" t="str">
        <f t="shared" si="224"/>
        <v/>
      </c>
      <c r="BL339" s="136" t="str">
        <f t="shared" si="225"/>
        <v/>
      </c>
      <c r="BM339" s="136" t="str">
        <f t="shared" si="226"/>
        <v/>
      </c>
      <c r="BN339" s="136" t="str">
        <f t="shared" si="227"/>
        <v/>
      </c>
      <c r="BO339" s="136" t="str">
        <f t="shared" si="228"/>
        <v/>
      </c>
      <c r="BP339" s="136" t="str">
        <f t="shared" si="229"/>
        <v/>
      </c>
      <c r="BQ339" s="136" t="str">
        <f t="shared" si="230"/>
        <v/>
      </c>
      <c r="BR339" s="136" t="str">
        <f t="shared" si="231"/>
        <v/>
      </c>
      <c r="BS339" s="136" t="str">
        <f t="shared" si="232"/>
        <v/>
      </c>
      <c r="BT339" s="136" t="str">
        <f t="shared" si="233"/>
        <v/>
      </c>
      <c r="BU339" s="136" t="str">
        <f t="shared" si="234"/>
        <v/>
      </c>
      <c r="BV339" s="136" t="str">
        <f t="shared" si="235"/>
        <v/>
      </c>
      <c r="BW339" s="136" t="str">
        <f t="shared" si="236"/>
        <v/>
      </c>
      <c r="BX339" s="136" t="str">
        <f t="shared" si="237"/>
        <v/>
      </c>
      <c r="BY339" s="136" t="str">
        <f t="shared" si="238"/>
        <v/>
      </c>
      <c r="BZ339" s="136" t="str">
        <f t="shared" si="239"/>
        <v/>
      </c>
      <c r="CA339" s="137" t="str">
        <f t="shared" si="240"/>
        <v/>
      </c>
      <c r="CB339" s="135" t="str">
        <f t="shared" si="241"/>
        <v/>
      </c>
      <c r="CC339" s="136" t="str">
        <f t="shared" si="242"/>
        <v/>
      </c>
      <c r="CD339" s="136" t="str">
        <f t="shared" si="243"/>
        <v/>
      </c>
      <c r="CE339" s="136" t="str">
        <f t="shared" si="244"/>
        <v/>
      </c>
      <c r="CF339" s="136" t="str">
        <f t="shared" si="245"/>
        <v/>
      </c>
      <c r="CG339" s="136" t="str">
        <f t="shared" si="246"/>
        <v/>
      </c>
      <c r="CH339" s="136" t="str">
        <f t="shared" si="247"/>
        <v/>
      </c>
      <c r="CI339" s="136" t="str">
        <f t="shared" si="248"/>
        <v/>
      </c>
      <c r="CJ339" s="136" t="str">
        <f t="shared" si="249"/>
        <v/>
      </c>
      <c r="CK339" s="137" t="str">
        <f t="shared" si="250"/>
        <v/>
      </c>
      <c r="CL339" s="135" t="str">
        <f t="shared" si="251"/>
        <v/>
      </c>
      <c r="CM339" s="136" t="str">
        <f t="shared" si="252"/>
        <v/>
      </c>
      <c r="CN339" s="136" t="str">
        <f t="shared" si="253"/>
        <v/>
      </c>
      <c r="CO339" s="137" t="str">
        <f t="shared" si="254"/>
        <v/>
      </c>
      <c r="CP339" s="120"/>
      <c r="CQ339" s="120"/>
      <c r="CR339" s="120"/>
      <c r="CS339" s="120"/>
      <c r="CT339" s="120"/>
      <c r="CU339" s="120"/>
      <c r="CV339" s="120"/>
      <c r="CW339" s="120"/>
      <c r="CX339" s="120"/>
      <c r="CY339" s="120"/>
      <c r="CZ339" s="120"/>
      <c r="DA339" s="120"/>
      <c r="DB339" s="120"/>
    </row>
    <row r="340" spans="1:106" ht="17.399999999999999" thickTop="1" thickBot="1" x14ac:dyDescent="0.45">
      <c r="A340" s="7">
        <v>335</v>
      </c>
      <c r="B340" s="10"/>
      <c r="C340" s="11"/>
      <c r="D340" s="11"/>
      <c r="E340" s="11"/>
      <c r="F340" s="11"/>
      <c r="G340" s="11"/>
      <c r="H340" s="11"/>
      <c r="I340" s="11"/>
      <c r="J340" s="11"/>
      <c r="K340" s="11"/>
      <c r="L340" s="10"/>
      <c r="M340" s="10"/>
      <c r="N340" s="10"/>
      <c r="O340" s="209" t="str">
        <f xml:space="preserve"> IF(ISBLANK(L340),"",VLOOKUP(L340,ComboValue!$E$3:$I$15,5,FALSE))</f>
        <v/>
      </c>
      <c r="P340" s="10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35" t="str">
        <f xml:space="preserve"> IF(ISBLANK(C340),"",VLOOKUP(C340,ComboValue!$B$2:$C$11,2,FALSE) &amp; ",") &amp; IF(ISBLANK(D340),"",VLOOKUP(D340,ComboValue!$B$2:$C$11,2,FALSE) &amp; ",") &amp; IF(ISBLANK(E340),"",VLOOKUP(E340,ComboValue!$B$2:$C$11,2,FALSE) &amp; ",") &amp; IF(ISBLANK(F340),"",VLOOKUP(F340,ComboValue!$B$2:$C$11,2,FALSE) &amp; ",") &amp; IF(ISBLANK(G340),"",VLOOKUP(G340,ComboValue!$B$2:$C$11,2,FALSE) &amp; ",") &amp; IF(ISBLANK(H340),"",VLOOKUP(H340,ComboValue!$B$2:$C$11,2,FALSE) &amp; ",") &amp; IF(ISBLANK(I340),"",VLOOKUP(I340,ComboValue!$B$2:$C$11,2,FALSE) &amp; ",") &amp; IF(ISBLANK(J340),"",VLOOKUP(J340,ComboValue!$B$2:$C$11,2,FALSE) &amp; ",") &amp; IF(ISBLANK(K340),"",VLOOKUP(K340,ComboValue!$B$2:$C$11,2,FALSE) &amp; ",")</f>
        <v/>
      </c>
      <c r="AV340" s="136" t="str">
        <f t="shared" si="213"/>
        <v>Tous_Nl</v>
      </c>
      <c r="AW340" s="136" t="str">
        <f>IF(ISBLANK(L340),"",VLOOKUP(L340,ComboValue!$E$2:$G$15,3,FALSE))</f>
        <v/>
      </c>
      <c r="AX340" s="136" t="str">
        <f>IF(ISBLANK(M340),"",VLOOKUP(M340,ComboValue!$K$2:$L$5,2,FALSE))</f>
        <v/>
      </c>
      <c r="AY340" s="161" t="str">
        <f>IF(ISBLANK(Q340),"",VLOOKUP(Q340,ComboValue!$N$2:$O$68,2,FALSE) &amp; ",") &amp; IF(ISBLANK(R340),"",VLOOKUP(R340,ComboValue!$N$2:$O$68,2,FALSE) &amp; ",") &amp; IF(ISBLANK(S340),"",VLOOKUP(S340,ComboValue!$N$2:$O$68,2,FALSE) &amp; ",") &amp; IF(ISBLANK(T340),"",VLOOKUP(T340,ComboValue!$N$2:$O$68,2,FALSE) &amp; ",") &amp; IF(ISBLANK(U340),"",VLOOKUP(U340,ComboValue!$N$2:$O$68,2,FALSE) &amp; ",") &amp; IF(ISBLANK(V340),"",VLOOKUP(V340,ComboValue!$N$2:$O$68,2,FALSE) &amp; ",") &amp; IF(ISBLANK(W340),"",VLOOKUP(W340,ComboValue!$N$2:$O$68,2,FALSE) &amp; ",") &amp; IF(ISBLANK(X340),"",VLOOKUP(X340,ComboValue!$N$2:$O$68,2,FALSE) &amp; ",") &amp; IF(ISBLANK(Y340),"",VLOOKUP(Y340,ComboValue!$N$2:$O$68,2,FALSE) &amp; ",") &amp; IF(ISBLANK(Z340),"",VLOOKUP(Z340,ComboValue!$N$2:$O$68,2,FALSE) &amp; ",") &amp; IF(ISBLANK(AA340),"",VLOOKUP(AA340,ComboValue!$N$2:$O$68,2,FALSE) &amp; ",") &amp; IF(ISBLANK(AB340),"",VLOOKUP(AB340,ComboValue!$N$2:$O$68,2,FALSE) &amp; ",") &amp; IF(ISBLANK(AC340),"",VLOOKUP(AC340,ComboValue!$N$2:$O$68,2,FALSE) &amp; ",") &amp; IF(ISBLANK(AD340),"",VLOOKUP(AD340,ComboValue!$N$2:$O$68,2,FALSE) &amp; ",") &amp; IF(ISBLANK(AE340),"",VLOOKUP(AE340,ComboValue!$N$2:$O$68,2,FALSE) &amp; ",") &amp; IF(ISBLANK(AF340),"",VLOOKUP(AF340,ComboValue!$N$2:$O$68,2,FALSE) &amp; ",") &amp; IF(ISBLANK(AG340),"",VLOOKUP(AG340,ComboValue!$N$2:$O$68,2,FALSE) &amp; ",") &amp; IF(ISBLANK(AH340),"",VLOOKUP(AH340,ComboValue!$N$2:$O$68,2,FALSE) &amp; ",") &amp; IF(ISBLANK(AI340),"",VLOOKUP(AI340,ComboValue!$N$2:$O$68,2,FALSE) &amp; ",") &amp; IF(ISBLANK(AJ340),"",VLOOKUP(AJ340,ComboValue!$N$2:$O$68,2,FALSE) &amp; ",") &amp; IF(ISBLANK(AK340),"",VLOOKUP(AK340,ComboValue!$N$2:$O$68,2,FALSE) &amp; ",") &amp; IF(ISBLANK(AL340),"",VLOOKUP(AL340,ComboValue!$N$2:$O$68,2,FALSE) &amp; ",") &amp; IF(ISBLANK(AM340),"",VLOOKUP(AM340,ComboValue!$N$2:$O$68,2,FALSE) &amp; ",") &amp; IF(ISBLANK(AN340),"",VLOOKUP(AN340,ComboValue!$N$2:$O$68,2,FALSE) &amp; ",") &amp; IF(ISBLANK(AO340),"",VLOOKUP(AO340,ComboValue!$N$2:$O$68,2,FALSE) &amp; ",") &amp; IF(ISBLANK(AP340),"",VLOOKUP(AP340,ComboValue!$N$2:$O$68,2,FALSE) &amp; ",") &amp; IF(ISBLANK(AQ340),"",VLOOKUP(AQ340,ComboValue!$N$2:$O$68,2,FALSE) &amp; ",") &amp; IF(ISBLANK(AR340),"",VLOOKUP(AR340,ComboValue!$N$2:$O$68,2,FALSE) &amp; ",") &amp; IF(ISBLANK(AS340),"",VLOOKUP(AS340,ComboValue!$N$2:$O$68,2,FALSE) &amp; ",") &amp; IF(ISBLANK(AT340),"",VLOOKUP(AT340,ComboValue!$N$2:$O$68,2,FALSE) &amp; ",")</f>
        <v/>
      </c>
      <c r="AZ340" s="162" t="str">
        <f t="shared" si="214"/>
        <v/>
      </c>
      <c r="BA340" s="120"/>
      <c r="BB340" s="135" t="str">
        <f t="shared" si="215"/>
        <v/>
      </c>
      <c r="BC340" s="136" t="str">
        <f t="shared" si="216"/>
        <v/>
      </c>
      <c r="BD340" s="136" t="str">
        <f t="shared" si="217"/>
        <v/>
      </c>
      <c r="BE340" s="136" t="str">
        <f t="shared" si="218"/>
        <v/>
      </c>
      <c r="BF340" s="136" t="str">
        <f t="shared" si="219"/>
        <v/>
      </c>
      <c r="BG340" s="136" t="str">
        <f t="shared" si="220"/>
        <v/>
      </c>
      <c r="BH340" s="136" t="str">
        <f t="shared" si="221"/>
        <v/>
      </c>
      <c r="BI340" s="136" t="str">
        <f t="shared" si="222"/>
        <v/>
      </c>
      <c r="BJ340" s="136" t="str">
        <f t="shared" si="223"/>
        <v/>
      </c>
      <c r="BK340" s="136" t="str">
        <f t="shared" si="224"/>
        <v/>
      </c>
      <c r="BL340" s="136" t="str">
        <f t="shared" si="225"/>
        <v/>
      </c>
      <c r="BM340" s="136" t="str">
        <f t="shared" si="226"/>
        <v/>
      </c>
      <c r="BN340" s="136" t="str">
        <f t="shared" si="227"/>
        <v/>
      </c>
      <c r="BO340" s="136" t="str">
        <f t="shared" si="228"/>
        <v/>
      </c>
      <c r="BP340" s="136" t="str">
        <f t="shared" si="229"/>
        <v/>
      </c>
      <c r="BQ340" s="136" t="str">
        <f t="shared" si="230"/>
        <v/>
      </c>
      <c r="BR340" s="136" t="str">
        <f t="shared" si="231"/>
        <v/>
      </c>
      <c r="BS340" s="136" t="str">
        <f t="shared" si="232"/>
        <v/>
      </c>
      <c r="BT340" s="136" t="str">
        <f t="shared" si="233"/>
        <v/>
      </c>
      <c r="BU340" s="136" t="str">
        <f t="shared" si="234"/>
        <v/>
      </c>
      <c r="BV340" s="136" t="str">
        <f t="shared" si="235"/>
        <v/>
      </c>
      <c r="BW340" s="136" t="str">
        <f t="shared" si="236"/>
        <v/>
      </c>
      <c r="BX340" s="136" t="str">
        <f t="shared" si="237"/>
        <v/>
      </c>
      <c r="BY340" s="136" t="str">
        <f t="shared" si="238"/>
        <v/>
      </c>
      <c r="BZ340" s="136" t="str">
        <f t="shared" si="239"/>
        <v/>
      </c>
      <c r="CA340" s="137" t="str">
        <f t="shared" si="240"/>
        <v/>
      </c>
      <c r="CB340" s="135" t="str">
        <f t="shared" si="241"/>
        <v/>
      </c>
      <c r="CC340" s="136" t="str">
        <f t="shared" si="242"/>
        <v/>
      </c>
      <c r="CD340" s="136" t="str">
        <f t="shared" si="243"/>
        <v/>
      </c>
      <c r="CE340" s="136" t="str">
        <f t="shared" si="244"/>
        <v/>
      </c>
      <c r="CF340" s="136" t="str">
        <f t="shared" si="245"/>
        <v/>
      </c>
      <c r="CG340" s="136" t="str">
        <f t="shared" si="246"/>
        <v/>
      </c>
      <c r="CH340" s="136" t="str">
        <f t="shared" si="247"/>
        <v/>
      </c>
      <c r="CI340" s="136" t="str">
        <f t="shared" si="248"/>
        <v/>
      </c>
      <c r="CJ340" s="136" t="str">
        <f t="shared" si="249"/>
        <v/>
      </c>
      <c r="CK340" s="137" t="str">
        <f t="shared" si="250"/>
        <v/>
      </c>
      <c r="CL340" s="135" t="str">
        <f t="shared" si="251"/>
        <v/>
      </c>
      <c r="CM340" s="136" t="str">
        <f t="shared" si="252"/>
        <v/>
      </c>
      <c r="CN340" s="136" t="str">
        <f t="shared" si="253"/>
        <v/>
      </c>
      <c r="CO340" s="137" t="str">
        <f t="shared" si="254"/>
        <v/>
      </c>
      <c r="CP340" s="120"/>
      <c r="CQ340" s="120"/>
      <c r="CR340" s="120"/>
      <c r="CS340" s="120"/>
      <c r="CT340" s="120"/>
      <c r="CU340" s="120"/>
      <c r="CV340" s="120"/>
      <c r="CW340" s="120"/>
      <c r="CX340" s="120"/>
      <c r="CY340" s="120"/>
      <c r="CZ340" s="120"/>
      <c r="DA340" s="120"/>
      <c r="DB340" s="120"/>
    </row>
    <row r="341" spans="1:106" ht="17.399999999999999" thickTop="1" thickBot="1" x14ac:dyDescent="0.45">
      <c r="A341" s="7">
        <v>336</v>
      </c>
      <c r="B341" s="10"/>
      <c r="C341" s="11"/>
      <c r="D341" s="11"/>
      <c r="E341" s="11"/>
      <c r="F341" s="11"/>
      <c r="G341" s="11"/>
      <c r="H341" s="11"/>
      <c r="I341" s="11"/>
      <c r="J341" s="11"/>
      <c r="K341" s="11"/>
      <c r="L341" s="10"/>
      <c r="M341" s="10"/>
      <c r="N341" s="10"/>
      <c r="O341" s="209" t="str">
        <f xml:space="preserve"> IF(ISBLANK(L341),"",VLOOKUP(L341,ComboValue!$E$3:$I$15,5,FALSE))</f>
        <v/>
      </c>
      <c r="P341" s="10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35" t="str">
        <f xml:space="preserve"> IF(ISBLANK(C341),"",VLOOKUP(C341,ComboValue!$B$2:$C$11,2,FALSE) &amp; ",") &amp; IF(ISBLANK(D341),"",VLOOKUP(D341,ComboValue!$B$2:$C$11,2,FALSE) &amp; ",") &amp; IF(ISBLANK(E341),"",VLOOKUP(E341,ComboValue!$B$2:$C$11,2,FALSE) &amp; ",") &amp; IF(ISBLANK(F341),"",VLOOKUP(F341,ComboValue!$B$2:$C$11,2,FALSE) &amp; ",") &amp; IF(ISBLANK(G341),"",VLOOKUP(G341,ComboValue!$B$2:$C$11,2,FALSE) &amp; ",") &amp; IF(ISBLANK(H341),"",VLOOKUP(H341,ComboValue!$B$2:$C$11,2,FALSE) &amp; ",") &amp; IF(ISBLANK(I341),"",VLOOKUP(I341,ComboValue!$B$2:$C$11,2,FALSE) &amp; ",") &amp; IF(ISBLANK(J341),"",VLOOKUP(J341,ComboValue!$B$2:$C$11,2,FALSE) &amp; ",") &amp; IF(ISBLANK(K341),"",VLOOKUP(K341,ComboValue!$B$2:$C$11,2,FALSE) &amp; ",")</f>
        <v/>
      </c>
      <c r="AV341" s="136" t="str">
        <f t="shared" si="213"/>
        <v>Tous_Nl</v>
      </c>
      <c r="AW341" s="136" t="str">
        <f>IF(ISBLANK(L341),"",VLOOKUP(L341,ComboValue!$E$2:$G$15,3,FALSE))</f>
        <v/>
      </c>
      <c r="AX341" s="136" t="str">
        <f>IF(ISBLANK(M341),"",VLOOKUP(M341,ComboValue!$K$2:$L$5,2,FALSE))</f>
        <v/>
      </c>
      <c r="AY341" s="161" t="str">
        <f>IF(ISBLANK(Q341),"",VLOOKUP(Q341,ComboValue!$N$2:$O$68,2,FALSE) &amp; ",") &amp; IF(ISBLANK(R341),"",VLOOKUP(R341,ComboValue!$N$2:$O$68,2,FALSE) &amp; ",") &amp; IF(ISBLANK(S341),"",VLOOKUP(S341,ComboValue!$N$2:$O$68,2,FALSE) &amp; ",") &amp; IF(ISBLANK(T341),"",VLOOKUP(T341,ComboValue!$N$2:$O$68,2,FALSE) &amp; ",") &amp; IF(ISBLANK(U341),"",VLOOKUP(U341,ComboValue!$N$2:$O$68,2,FALSE) &amp; ",") &amp; IF(ISBLANK(V341),"",VLOOKUP(V341,ComboValue!$N$2:$O$68,2,FALSE) &amp; ",") &amp; IF(ISBLANK(W341),"",VLOOKUP(W341,ComboValue!$N$2:$O$68,2,FALSE) &amp; ",") &amp; IF(ISBLANK(X341),"",VLOOKUP(X341,ComboValue!$N$2:$O$68,2,FALSE) &amp; ",") &amp; IF(ISBLANK(Y341),"",VLOOKUP(Y341,ComboValue!$N$2:$O$68,2,FALSE) &amp; ",") &amp; IF(ISBLANK(Z341),"",VLOOKUP(Z341,ComboValue!$N$2:$O$68,2,FALSE) &amp; ",") &amp; IF(ISBLANK(AA341),"",VLOOKUP(AA341,ComboValue!$N$2:$O$68,2,FALSE) &amp; ",") &amp; IF(ISBLANK(AB341),"",VLOOKUP(AB341,ComboValue!$N$2:$O$68,2,FALSE) &amp; ",") &amp; IF(ISBLANK(AC341),"",VLOOKUP(AC341,ComboValue!$N$2:$O$68,2,FALSE) &amp; ",") &amp; IF(ISBLANK(AD341),"",VLOOKUP(AD341,ComboValue!$N$2:$O$68,2,FALSE) &amp; ",") &amp; IF(ISBLANK(AE341),"",VLOOKUP(AE341,ComboValue!$N$2:$O$68,2,FALSE) &amp; ",") &amp; IF(ISBLANK(AF341),"",VLOOKUP(AF341,ComboValue!$N$2:$O$68,2,FALSE) &amp; ",") &amp; IF(ISBLANK(AG341),"",VLOOKUP(AG341,ComboValue!$N$2:$O$68,2,FALSE) &amp; ",") &amp; IF(ISBLANK(AH341),"",VLOOKUP(AH341,ComboValue!$N$2:$O$68,2,FALSE) &amp; ",") &amp; IF(ISBLANK(AI341),"",VLOOKUP(AI341,ComboValue!$N$2:$O$68,2,FALSE) &amp; ",") &amp; IF(ISBLANK(AJ341),"",VLOOKUP(AJ341,ComboValue!$N$2:$O$68,2,FALSE) &amp; ",") &amp; IF(ISBLANK(AK341),"",VLOOKUP(AK341,ComboValue!$N$2:$O$68,2,FALSE) &amp; ",") &amp; IF(ISBLANK(AL341),"",VLOOKUP(AL341,ComboValue!$N$2:$O$68,2,FALSE) &amp; ",") &amp; IF(ISBLANK(AM341),"",VLOOKUP(AM341,ComboValue!$N$2:$O$68,2,FALSE) &amp; ",") &amp; IF(ISBLANK(AN341),"",VLOOKUP(AN341,ComboValue!$N$2:$O$68,2,FALSE) &amp; ",") &amp; IF(ISBLANK(AO341),"",VLOOKUP(AO341,ComboValue!$N$2:$O$68,2,FALSE) &amp; ",") &amp; IF(ISBLANK(AP341),"",VLOOKUP(AP341,ComboValue!$N$2:$O$68,2,FALSE) &amp; ",") &amp; IF(ISBLANK(AQ341),"",VLOOKUP(AQ341,ComboValue!$N$2:$O$68,2,FALSE) &amp; ",") &amp; IF(ISBLANK(AR341),"",VLOOKUP(AR341,ComboValue!$N$2:$O$68,2,FALSE) &amp; ",") &amp; IF(ISBLANK(AS341),"",VLOOKUP(AS341,ComboValue!$N$2:$O$68,2,FALSE) &amp; ",") &amp; IF(ISBLANK(AT341),"",VLOOKUP(AT341,ComboValue!$N$2:$O$68,2,FALSE) &amp; ",")</f>
        <v/>
      </c>
      <c r="AZ341" s="162" t="str">
        <f t="shared" si="214"/>
        <v/>
      </c>
      <c r="BA341" s="120"/>
      <c r="BB341" s="135" t="str">
        <f t="shared" si="215"/>
        <v/>
      </c>
      <c r="BC341" s="136" t="str">
        <f t="shared" si="216"/>
        <v/>
      </c>
      <c r="BD341" s="136" t="str">
        <f t="shared" si="217"/>
        <v/>
      </c>
      <c r="BE341" s="136" t="str">
        <f t="shared" si="218"/>
        <v/>
      </c>
      <c r="BF341" s="136" t="str">
        <f t="shared" si="219"/>
        <v/>
      </c>
      <c r="BG341" s="136" t="str">
        <f t="shared" si="220"/>
        <v/>
      </c>
      <c r="BH341" s="136" t="str">
        <f t="shared" si="221"/>
        <v/>
      </c>
      <c r="BI341" s="136" t="str">
        <f t="shared" si="222"/>
        <v/>
      </c>
      <c r="BJ341" s="136" t="str">
        <f t="shared" si="223"/>
        <v/>
      </c>
      <c r="BK341" s="136" t="str">
        <f t="shared" si="224"/>
        <v/>
      </c>
      <c r="BL341" s="136" t="str">
        <f t="shared" si="225"/>
        <v/>
      </c>
      <c r="BM341" s="136" t="str">
        <f t="shared" si="226"/>
        <v/>
      </c>
      <c r="BN341" s="136" t="str">
        <f t="shared" si="227"/>
        <v/>
      </c>
      <c r="BO341" s="136" t="str">
        <f t="shared" si="228"/>
        <v/>
      </c>
      <c r="BP341" s="136" t="str">
        <f t="shared" si="229"/>
        <v/>
      </c>
      <c r="BQ341" s="136" t="str">
        <f t="shared" si="230"/>
        <v/>
      </c>
      <c r="BR341" s="136" t="str">
        <f t="shared" si="231"/>
        <v/>
      </c>
      <c r="BS341" s="136" t="str">
        <f t="shared" si="232"/>
        <v/>
      </c>
      <c r="BT341" s="136" t="str">
        <f t="shared" si="233"/>
        <v/>
      </c>
      <c r="BU341" s="136" t="str">
        <f t="shared" si="234"/>
        <v/>
      </c>
      <c r="BV341" s="136" t="str">
        <f t="shared" si="235"/>
        <v/>
      </c>
      <c r="BW341" s="136" t="str">
        <f t="shared" si="236"/>
        <v/>
      </c>
      <c r="BX341" s="136" t="str">
        <f t="shared" si="237"/>
        <v/>
      </c>
      <c r="BY341" s="136" t="str">
        <f t="shared" si="238"/>
        <v/>
      </c>
      <c r="BZ341" s="136" t="str">
        <f t="shared" si="239"/>
        <v/>
      </c>
      <c r="CA341" s="137" t="str">
        <f t="shared" si="240"/>
        <v/>
      </c>
      <c r="CB341" s="135" t="str">
        <f t="shared" si="241"/>
        <v/>
      </c>
      <c r="CC341" s="136" t="str">
        <f t="shared" si="242"/>
        <v/>
      </c>
      <c r="CD341" s="136" t="str">
        <f t="shared" si="243"/>
        <v/>
      </c>
      <c r="CE341" s="136" t="str">
        <f t="shared" si="244"/>
        <v/>
      </c>
      <c r="CF341" s="136" t="str">
        <f t="shared" si="245"/>
        <v/>
      </c>
      <c r="CG341" s="136" t="str">
        <f t="shared" si="246"/>
        <v/>
      </c>
      <c r="CH341" s="136" t="str">
        <f t="shared" si="247"/>
        <v/>
      </c>
      <c r="CI341" s="136" t="str">
        <f t="shared" si="248"/>
        <v/>
      </c>
      <c r="CJ341" s="136" t="str">
        <f t="shared" si="249"/>
        <v/>
      </c>
      <c r="CK341" s="137" t="str">
        <f t="shared" si="250"/>
        <v/>
      </c>
      <c r="CL341" s="135" t="str">
        <f t="shared" si="251"/>
        <v/>
      </c>
      <c r="CM341" s="136" t="str">
        <f t="shared" si="252"/>
        <v/>
      </c>
      <c r="CN341" s="136" t="str">
        <f t="shared" si="253"/>
        <v/>
      </c>
      <c r="CO341" s="137" t="str">
        <f t="shared" si="254"/>
        <v/>
      </c>
      <c r="CP341" s="120"/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</row>
    <row r="342" spans="1:106" ht="17.399999999999999" thickTop="1" thickBot="1" x14ac:dyDescent="0.45">
      <c r="A342" s="7">
        <v>337</v>
      </c>
      <c r="B342" s="10"/>
      <c r="C342" s="11"/>
      <c r="D342" s="11"/>
      <c r="E342" s="11"/>
      <c r="F342" s="11"/>
      <c r="G342" s="11"/>
      <c r="H342" s="11"/>
      <c r="I342" s="11"/>
      <c r="J342" s="11"/>
      <c r="K342" s="11"/>
      <c r="L342" s="10"/>
      <c r="M342" s="10"/>
      <c r="N342" s="10"/>
      <c r="O342" s="209" t="str">
        <f xml:space="preserve"> IF(ISBLANK(L342),"",VLOOKUP(L342,ComboValue!$E$3:$I$15,5,FALSE))</f>
        <v/>
      </c>
      <c r="P342" s="10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35" t="str">
        <f xml:space="preserve"> IF(ISBLANK(C342),"",VLOOKUP(C342,ComboValue!$B$2:$C$11,2,FALSE) &amp; ",") &amp; IF(ISBLANK(D342),"",VLOOKUP(D342,ComboValue!$B$2:$C$11,2,FALSE) &amp; ",") &amp; IF(ISBLANK(E342),"",VLOOKUP(E342,ComboValue!$B$2:$C$11,2,FALSE) &amp; ",") &amp; IF(ISBLANK(F342),"",VLOOKUP(F342,ComboValue!$B$2:$C$11,2,FALSE) &amp; ",") &amp; IF(ISBLANK(G342),"",VLOOKUP(G342,ComboValue!$B$2:$C$11,2,FALSE) &amp; ",") &amp; IF(ISBLANK(H342),"",VLOOKUP(H342,ComboValue!$B$2:$C$11,2,FALSE) &amp; ",") &amp; IF(ISBLANK(I342),"",VLOOKUP(I342,ComboValue!$B$2:$C$11,2,FALSE) &amp; ",") &amp; IF(ISBLANK(J342),"",VLOOKUP(J342,ComboValue!$B$2:$C$11,2,FALSE) &amp; ",") &amp; IF(ISBLANK(K342),"",VLOOKUP(K342,ComboValue!$B$2:$C$11,2,FALSE) &amp; ",")</f>
        <v/>
      </c>
      <c r="AV342" s="136" t="str">
        <f t="shared" si="213"/>
        <v>Tous_Nl</v>
      </c>
      <c r="AW342" s="136" t="str">
        <f>IF(ISBLANK(L342),"",VLOOKUP(L342,ComboValue!$E$2:$G$15,3,FALSE))</f>
        <v/>
      </c>
      <c r="AX342" s="136" t="str">
        <f>IF(ISBLANK(M342),"",VLOOKUP(M342,ComboValue!$K$2:$L$5,2,FALSE))</f>
        <v/>
      </c>
      <c r="AY342" s="161" t="str">
        <f>IF(ISBLANK(Q342),"",VLOOKUP(Q342,ComboValue!$N$2:$O$68,2,FALSE) &amp; ",") &amp; IF(ISBLANK(R342),"",VLOOKUP(R342,ComboValue!$N$2:$O$68,2,FALSE) &amp; ",") &amp; IF(ISBLANK(S342),"",VLOOKUP(S342,ComboValue!$N$2:$O$68,2,FALSE) &amp; ",") &amp; IF(ISBLANK(T342),"",VLOOKUP(T342,ComboValue!$N$2:$O$68,2,FALSE) &amp; ",") &amp; IF(ISBLANK(U342),"",VLOOKUP(U342,ComboValue!$N$2:$O$68,2,FALSE) &amp; ",") &amp; IF(ISBLANK(V342),"",VLOOKUP(V342,ComboValue!$N$2:$O$68,2,FALSE) &amp; ",") &amp; IF(ISBLANK(W342),"",VLOOKUP(W342,ComboValue!$N$2:$O$68,2,FALSE) &amp; ",") &amp; IF(ISBLANK(X342),"",VLOOKUP(X342,ComboValue!$N$2:$O$68,2,FALSE) &amp; ",") &amp; IF(ISBLANK(Y342),"",VLOOKUP(Y342,ComboValue!$N$2:$O$68,2,FALSE) &amp; ",") &amp; IF(ISBLANK(Z342),"",VLOOKUP(Z342,ComboValue!$N$2:$O$68,2,FALSE) &amp; ",") &amp; IF(ISBLANK(AA342),"",VLOOKUP(AA342,ComboValue!$N$2:$O$68,2,FALSE) &amp; ",") &amp; IF(ISBLANK(AB342),"",VLOOKUP(AB342,ComboValue!$N$2:$O$68,2,FALSE) &amp; ",") &amp; IF(ISBLANK(AC342),"",VLOOKUP(AC342,ComboValue!$N$2:$O$68,2,FALSE) &amp; ",") &amp; IF(ISBLANK(AD342),"",VLOOKUP(AD342,ComboValue!$N$2:$O$68,2,FALSE) &amp; ",") &amp; IF(ISBLANK(AE342),"",VLOOKUP(AE342,ComboValue!$N$2:$O$68,2,FALSE) &amp; ",") &amp; IF(ISBLANK(AF342),"",VLOOKUP(AF342,ComboValue!$N$2:$O$68,2,FALSE) &amp; ",") &amp; IF(ISBLANK(AG342),"",VLOOKUP(AG342,ComboValue!$N$2:$O$68,2,FALSE) &amp; ",") &amp; IF(ISBLANK(AH342),"",VLOOKUP(AH342,ComboValue!$N$2:$O$68,2,FALSE) &amp; ",") &amp; IF(ISBLANK(AI342),"",VLOOKUP(AI342,ComboValue!$N$2:$O$68,2,FALSE) &amp; ",") &amp; IF(ISBLANK(AJ342),"",VLOOKUP(AJ342,ComboValue!$N$2:$O$68,2,FALSE) &amp; ",") &amp; IF(ISBLANK(AK342),"",VLOOKUP(AK342,ComboValue!$N$2:$O$68,2,FALSE) &amp; ",") &amp; IF(ISBLANK(AL342),"",VLOOKUP(AL342,ComboValue!$N$2:$O$68,2,FALSE) &amp; ",") &amp; IF(ISBLANK(AM342),"",VLOOKUP(AM342,ComboValue!$N$2:$O$68,2,FALSE) &amp; ",") &amp; IF(ISBLANK(AN342),"",VLOOKUP(AN342,ComboValue!$N$2:$O$68,2,FALSE) &amp; ",") &amp; IF(ISBLANK(AO342),"",VLOOKUP(AO342,ComboValue!$N$2:$O$68,2,FALSE) &amp; ",") &amp; IF(ISBLANK(AP342),"",VLOOKUP(AP342,ComboValue!$N$2:$O$68,2,FALSE) &amp; ",") &amp; IF(ISBLANK(AQ342),"",VLOOKUP(AQ342,ComboValue!$N$2:$O$68,2,FALSE) &amp; ",") &amp; IF(ISBLANK(AR342),"",VLOOKUP(AR342,ComboValue!$N$2:$O$68,2,FALSE) &amp; ",") &amp; IF(ISBLANK(AS342),"",VLOOKUP(AS342,ComboValue!$N$2:$O$68,2,FALSE) &amp; ",") &amp; IF(ISBLANK(AT342),"",VLOOKUP(AT342,ComboValue!$N$2:$O$68,2,FALSE) &amp; ",")</f>
        <v/>
      </c>
      <c r="AZ342" s="162" t="str">
        <f t="shared" si="214"/>
        <v/>
      </c>
      <c r="BA342" s="120"/>
      <c r="BB342" s="135" t="str">
        <f t="shared" si="215"/>
        <v/>
      </c>
      <c r="BC342" s="136" t="str">
        <f t="shared" si="216"/>
        <v/>
      </c>
      <c r="BD342" s="136" t="str">
        <f t="shared" si="217"/>
        <v/>
      </c>
      <c r="BE342" s="136" t="str">
        <f t="shared" si="218"/>
        <v/>
      </c>
      <c r="BF342" s="136" t="str">
        <f t="shared" si="219"/>
        <v/>
      </c>
      <c r="BG342" s="136" t="str">
        <f t="shared" si="220"/>
        <v/>
      </c>
      <c r="BH342" s="136" t="str">
        <f t="shared" si="221"/>
        <v/>
      </c>
      <c r="BI342" s="136" t="str">
        <f t="shared" si="222"/>
        <v/>
      </c>
      <c r="BJ342" s="136" t="str">
        <f t="shared" si="223"/>
        <v/>
      </c>
      <c r="BK342" s="136" t="str">
        <f t="shared" si="224"/>
        <v/>
      </c>
      <c r="BL342" s="136" t="str">
        <f t="shared" si="225"/>
        <v/>
      </c>
      <c r="BM342" s="136" t="str">
        <f t="shared" si="226"/>
        <v/>
      </c>
      <c r="BN342" s="136" t="str">
        <f t="shared" si="227"/>
        <v/>
      </c>
      <c r="BO342" s="136" t="str">
        <f t="shared" si="228"/>
        <v/>
      </c>
      <c r="BP342" s="136" t="str">
        <f t="shared" si="229"/>
        <v/>
      </c>
      <c r="BQ342" s="136" t="str">
        <f t="shared" si="230"/>
        <v/>
      </c>
      <c r="BR342" s="136" t="str">
        <f t="shared" si="231"/>
        <v/>
      </c>
      <c r="BS342" s="136" t="str">
        <f t="shared" si="232"/>
        <v/>
      </c>
      <c r="BT342" s="136" t="str">
        <f t="shared" si="233"/>
        <v/>
      </c>
      <c r="BU342" s="136" t="str">
        <f t="shared" si="234"/>
        <v/>
      </c>
      <c r="BV342" s="136" t="str">
        <f t="shared" si="235"/>
        <v/>
      </c>
      <c r="BW342" s="136" t="str">
        <f t="shared" si="236"/>
        <v/>
      </c>
      <c r="BX342" s="136" t="str">
        <f t="shared" si="237"/>
        <v/>
      </c>
      <c r="BY342" s="136" t="str">
        <f t="shared" si="238"/>
        <v/>
      </c>
      <c r="BZ342" s="136" t="str">
        <f t="shared" si="239"/>
        <v/>
      </c>
      <c r="CA342" s="137" t="str">
        <f t="shared" si="240"/>
        <v/>
      </c>
      <c r="CB342" s="135" t="str">
        <f t="shared" si="241"/>
        <v/>
      </c>
      <c r="CC342" s="136" t="str">
        <f t="shared" si="242"/>
        <v/>
      </c>
      <c r="CD342" s="136" t="str">
        <f t="shared" si="243"/>
        <v/>
      </c>
      <c r="CE342" s="136" t="str">
        <f t="shared" si="244"/>
        <v/>
      </c>
      <c r="CF342" s="136" t="str">
        <f t="shared" si="245"/>
        <v/>
      </c>
      <c r="CG342" s="136" t="str">
        <f t="shared" si="246"/>
        <v/>
      </c>
      <c r="CH342" s="136" t="str">
        <f t="shared" si="247"/>
        <v/>
      </c>
      <c r="CI342" s="136" t="str">
        <f t="shared" si="248"/>
        <v/>
      </c>
      <c r="CJ342" s="136" t="str">
        <f t="shared" si="249"/>
        <v/>
      </c>
      <c r="CK342" s="137" t="str">
        <f t="shared" si="250"/>
        <v/>
      </c>
      <c r="CL342" s="135" t="str">
        <f t="shared" si="251"/>
        <v/>
      </c>
      <c r="CM342" s="136" t="str">
        <f t="shared" si="252"/>
        <v/>
      </c>
      <c r="CN342" s="136" t="str">
        <f t="shared" si="253"/>
        <v/>
      </c>
      <c r="CO342" s="137" t="str">
        <f t="shared" si="254"/>
        <v/>
      </c>
      <c r="CP342" s="120"/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</row>
    <row r="343" spans="1:106" ht="17.399999999999999" thickTop="1" thickBot="1" x14ac:dyDescent="0.45">
      <c r="A343" s="7">
        <v>338</v>
      </c>
      <c r="B343" s="10"/>
      <c r="C343" s="11"/>
      <c r="D343" s="11"/>
      <c r="E343" s="11"/>
      <c r="F343" s="11"/>
      <c r="G343" s="11"/>
      <c r="H343" s="11"/>
      <c r="I343" s="11"/>
      <c r="J343" s="11"/>
      <c r="K343" s="11"/>
      <c r="L343" s="10"/>
      <c r="M343" s="10"/>
      <c r="N343" s="10"/>
      <c r="O343" s="209" t="str">
        <f xml:space="preserve"> IF(ISBLANK(L343),"",VLOOKUP(L343,ComboValue!$E$3:$I$15,5,FALSE))</f>
        <v/>
      </c>
      <c r="P343" s="10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35" t="str">
        <f xml:space="preserve"> IF(ISBLANK(C343),"",VLOOKUP(C343,ComboValue!$B$2:$C$11,2,FALSE) &amp; ",") &amp; IF(ISBLANK(D343),"",VLOOKUP(D343,ComboValue!$B$2:$C$11,2,FALSE) &amp; ",") &amp; IF(ISBLANK(E343),"",VLOOKUP(E343,ComboValue!$B$2:$C$11,2,FALSE) &amp; ",") &amp; IF(ISBLANK(F343),"",VLOOKUP(F343,ComboValue!$B$2:$C$11,2,FALSE) &amp; ",") &amp; IF(ISBLANK(G343),"",VLOOKUP(G343,ComboValue!$B$2:$C$11,2,FALSE) &amp; ",") &amp; IF(ISBLANK(H343),"",VLOOKUP(H343,ComboValue!$B$2:$C$11,2,FALSE) &amp; ",") &amp; IF(ISBLANK(I343),"",VLOOKUP(I343,ComboValue!$B$2:$C$11,2,FALSE) &amp; ",") &amp; IF(ISBLANK(J343),"",VLOOKUP(J343,ComboValue!$B$2:$C$11,2,FALSE) &amp; ",") &amp; IF(ISBLANK(K343),"",VLOOKUP(K343,ComboValue!$B$2:$C$11,2,FALSE) &amp; ",")</f>
        <v/>
      </c>
      <c r="AV343" s="136" t="str">
        <f t="shared" si="213"/>
        <v>Tous_Nl</v>
      </c>
      <c r="AW343" s="136" t="str">
        <f>IF(ISBLANK(L343),"",VLOOKUP(L343,ComboValue!$E$2:$G$15,3,FALSE))</f>
        <v/>
      </c>
      <c r="AX343" s="136" t="str">
        <f>IF(ISBLANK(M343),"",VLOOKUP(M343,ComboValue!$K$2:$L$5,2,FALSE))</f>
        <v/>
      </c>
      <c r="AY343" s="161" t="str">
        <f>IF(ISBLANK(Q343),"",VLOOKUP(Q343,ComboValue!$N$2:$O$68,2,FALSE) &amp; ",") &amp; IF(ISBLANK(R343),"",VLOOKUP(R343,ComboValue!$N$2:$O$68,2,FALSE) &amp; ",") &amp; IF(ISBLANK(S343),"",VLOOKUP(S343,ComboValue!$N$2:$O$68,2,FALSE) &amp; ",") &amp; IF(ISBLANK(T343),"",VLOOKUP(T343,ComboValue!$N$2:$O$68,2,FALSE) &amp; ",") &amp; IF(ISBLANK(U343),"",VLOOKUP(U343,ComboValue!$N$2:$O$68,2,FALSE) &amp; ",") &amp; IF(ISBLANK(V343),"",VLOOKUP(V343,ComboValue!$N$2:$O$68,2,FALSE) &amp; ",") &amp; IF(ISBLANK(W343),"",VLOOKUP(W343,ComboValue!$N$2:$O$68,2,FALSE) &amp; ",") &amp; IF(ISBLANK(X343),"",VLOOKUP(X343,ComboValue!$N$2:$O$68,2,FALSE) &amp; ",") &amp; IF(ISBLANK(Y343),"",VLOOKUP(Y343,ComboValue!$N$2:$O$68,2,FALSE) &amp; ",") &amp; IF(ISBLANK(Z343),"",VLOOKUP(Z343,ComboValue!$N$2:$O$68,2,FALSE) &amp; ",") &amp; IF(ISBLANK(AA343),"",VLOOKUP(AA343,ComboValue!$N$2:$O$68,2,FALSE) &amp; ",") &amp; IF(ISBLANK(AB343),"",VLOOKUP(AB343,ComboValue!$N$2:$O$68,2,FALSE) &amp; ",") &amp; IF(ISBLANK(AC343),"",VLOOKUP(AC343,ComboValue!$N$2:$O$68,2,FALSE) &amp; ",") &amp; IF(ISBLANK(AD343),"",VLOOKUP(AD343,ComboValue!$N$2:$O$68,2,FALSE) &amp; ",") &amp; IF(ISBLANK(AE343),"",VLOOKUP(AE343,ComboValue!$N$2:$O$68,2,FALSE) &amp; ",") &amp; IF(ISBLANK(AF343),"",VLOOKUP(AF343,ComboValue!$N$2:$O$68,2,FALSE) &amp; ",") &amp; IF(ISBLANK(AG343),"",VLOOKUP(AG343,ComboValue!$N$2:$O$68,2,FALSE) &amp; ",") &amp; IF(ISBLANK(AH343),"",VLOOKUP(AH343,ComboValue!$N$2:$O$68,2,FALSE) &amp; ",") &amp; IF(ISBLANK(AI343),"",VLOOKUP(AI343,ComboValue!$N$2:$O$68,2,FALSE) &amp; ",") &amp; IF(ISBLANK(AJ343),"",VLOOKUP(AJ343,ComboValue!$N$2:$O$68,2,FALSE) &amp; ",") &amp; IF(ISBLANK(AK343),"",VLOOKUP(AK343,ComboValue!$N$2:$O$68,2,FALSE) &amp; ",") &amp; IF(ISBLANK(AL343),"",VLOOKUP(AL343,ComboValue!$N$2:$O$68,2,FALSE) &amp; ",") &amp; IF(ISBLANK(AM343),"",VLOOKUP(AM343,ComboValue!$N$2:$O$68,2,FALSE) &amp; ",") &amp; IF(ISBLANK(AN343),"",VLOOKUP(AN343,ComboValue!$N$2:$O$68,2,FALSE) &amp; ",") &amp; IF(ISBLANK(AO343),"",VLOOKUP(AO343,ComboValue!$N$2:$O$68,2,FALSE) &amp; ",") &amp; IF(ISBLANK(AP343),"",VLOOKUP(AP343,ComboValue!$N$2:$O$68,2,FALSE) &amp; ",") &amp; IF(ISBLANK(AQ343),"",VLOOKUP(AQ343,ComboValue!$N$2:$O$68,2,FALSE) &amp; ",") &amp; IF(ISBLANK(AR343),"",VLOOKUP(AR343,ComboValue!$N$2:$O$68,2,FALSE) &amp; ",") &amp; IF(ISBLANK(AS343),"",VLOOKUP(AS343,ComboValue!$N$2:$O$68,2,FALSE) &amp; ",") &amp; IF(ISBLANK(AT343),"",VLOOKUP(AT343,ComboValue!$N$2:$O$68,2,FALSE) &amp; ",")</f>
        <v/>
      </c>
      <c r="AZ343" s="162" t="str">
        <f t="shared" si="214"/>
        <v/>
      </c>
      <c r="BA343" s="120"/>
      <c r="BB343" s="135" t="str">
        <f t="shared" si="215"/>
        <v/>
      </c>
      <c r="BC343" s="136" t="str">
        <f t="shared" si="216"/>
        <v/>
      </c>
      <c r="BD343" s="136" t="str">
        <f t="shared" si="217"/>
        <v/>
      </c>
      <c r="BE343" s="136" t="str">
        <f t="shared" si="218"/>
        <v/>
      </c>
      <c r="BF343" s="136" t="str">
        <f t="shared" si="219"/>
        <v/>
      </c>
      <c r="BG343" s="136" t="str">
        <f t="shared" si="220"/>
        <v/>
      </c>
      <c r="BH343" s="136" t="str">
        <f t="shared" si="221"/>
        <v/>
      </c>
      <c r="BI343" s="136" t="str">
        <f t="shared" si="222"/>
        <v/>
      </c>
      <c r="BJ343" s="136" t="str">
        <f t="shared" si="223"/>
        <v/>
      </c>
      <c r="BK343" s="136" t="str">
        <f t="shared" si="224"/>
        <v/>
      </c>
      <c r="BL343" s="136" t="str">
        <f t="shared" si="225"/>
        <v/>
      </c>
      <c r="BM343" s="136" t="str">
        <f t="shared" si="226"/>
        <v/>
      </c>
      <c r="BN343" s="136" t="str">
        <f t="shared" si="227"/>
        <v/>
      </c>
      <c r="BO343" s="136" t="str">
        <f t="shared" si="228"/>
        <v/>
      </c>
      <c r="BP343" s="136" t="str">
        <f t="shared" si="229"/>
        <v/>
      </c>
      <c r="BQ343" s="136" t="str">
        <f t="shared" si="230"/>
        <v/>
      </c>
      <c r="BR343" s="136" t="str">
        <f t="shared" si="231"/>
        <v/>
      </c>
      <c r="BS343" s="136" t="str">
        <f t="shared" si="232"/>
        <v/>
      </c>
      <c r="BT343" s="136" t="str">
        <f t="shared" si="233"/>
        <v/>
      </c>
      <c r="BU343" s="136" t="str">
        <f t="shared" si="234"/>
        <v/>
      </c>
      <c r="BV343" s="136" t="str">
        <f t="shared" si="235"/>
        <v/>
      </c>
      <c r="BW343" s="136" t="str">
        <f t="shared" si="236"/>
        <v/>
      </c>
      <c r="BX343" s="136" t="str">
        <f t="shared" si="237"/>
        <v/>
      </c>
      <c r="BY343" s="136" t="str">
        <f t="shared" si="238"/>
        <v/>
      </c>
      <c r="BZ343" s="136" t="str">
        <f t="shared" si="239"/>
        <v/>
      </c>
      <c r="CA343" s="137" t="str">
        <f t="shared" si="240"/>
        <v/>
      </c>
      <c r="CB343" s="135" t="str">
        <f t="shared" si="241"/>
        <v/>
      </c>
      <c r="CC343" s="136" t="str">
        <f t="shared" si="242"/>
        <v/>
      </c>
      <c r="CD343" s="136" t="str">
        <f t="shared" si="243"/>
        <v/>
      </c>
      <c r="CE343" s="136" t="str">
        <f t="shared" si="244"/>
        <v/>
      </c>
      <c r="CF343" s="136" t="str">
        <f t="shared" si="245"/>
        <v/>
      </c>
      <c r="CG343" s="136" t="str">
        <f t="shared" si="246"/>
        <v/>
      </c>
      <c r="CH343" s="136" t="str">
        <f t="shared" si="247"/>
        <v/>
      </c>
      <c r="CI343" s="136" t="str">
        <f t="shared" si="248"/>
        <v/>
      </c>
      <c r="CJ343" s="136" t="str">
        <f t="shared" si="249"/>
        <v/>
      </c>
      <c r="CK343" s="137" t="str">
        <f t="shared" si="250"/>
        <v/>
      </c>
      <c r="CL343" s="135" t="str">
        <f t="shared" si="251"/>
        <v/>
      </c>
      <c r="CM343" s="136" t="str">
        <f t="shared" si="252"/>
        <v/>
      </c>
      <c r="CN343" s="136" t="str">
        <f t="shared" si="253"/>
        <v/>
      </c>
      <c r="CO343" s="137" t="str">
        <f t="shared" si="254"/>
        <v/>
      </c>
      <c r="CP343" s="120"/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</row>
    <row r="344" spans="1:106" ht="17.399999999999999" thickTop="1" thickBot="1" x14ac:dyDescent="0.45">
      <c r="A344" s="7">
        <v>339</v>
      </c>
      <c r="B344" s="10"/>
      <c r="C344" s="11"/>
      <c r="D344" s="11"/>
      <c r="E344" s="11"/>
      <c r="F344" s="11"/>
      <c r="G344" s="11"/>
      <c r="H344" s="11"/>
      <c r="I344" s="11"/>
      <c r="J344" s="11"/>
      <c r="K344" s="11"/>
      <c r="L344" s="10"/>
      <c r="M344" s="10"/>
      <c r="N344" s="10"/>
      <c r="O344" s="209" t="str">
        <f xml:space="preserve"> IF(ISBLANK(L344),"",VLOOKUP(L344,ComboValue!$E$3:$I$15,5,FALSE))</f>
        <v/>
      </c>
      <c r="P344" s="10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35" t="str">
        <f xml:space="preserve"> IF(ISBLANK(C344),"",VLOOKUP(C344,ComboValue!$B$2:$C$11,2,FALSE) &amp; ",") &amp; IF(ISBLANK(D344),"",VLOOKUP(D344,ComboValue!$B$2:$C$11,2,FALSE) &amp; ",") &amp; IF(ISBLANK(E344),"",VLOOKUP(E344,ComboValue!$B$2:$C$11,2,FALSE) &amp; ",") &amp; IF(ISBLANK(F344),"",VLOOKUP(F344,ComboValue!$B$2:$C$11,2,FALSE) &amp; ",") &amp; IF(ISBLANK(G344),"",VLOOKUP(G344,ComboValue!$B$2:$C$11,2,FALSE) &amp; ",") &amp; IF(ISBLANK(H344),"",VLOOKUP(H344,ComboValue!$B$2:$C$11,2,FALSE) &amp; ",") &amp; IF(ISBLANK(I344),"",VLOOKUP(I344,ComboValue!$B$2:$C$11,2,FALSE) &amp; ",") &amp; IF(ISBLANK(J344),"",VLOOKUP(J344,ComboValue!$B$2:$C$11,2,FALSE) &amp; ",") &amp; IF(ISBLANK(K344),"",VLOOKUP(K344,ComboValue!$B$2:$C$11,2,FALSE) &amp; ",")</f>
        <v/>
      </c>
      <c r="AV344" s="136" t="str">
        <f t="shared" si="213"/>
        <v>Tous_Nl</v>
      </c>
      <c r="AW344" s="136" t="str">
        <f>IF(ISBLANK(L344),"",VLOOKUP(L344,ComboValue!$E$2:$G$15,3,FALSE))</f>
        <v/>
      </c>
      <c r="AX344" s="136" t="str">
        <f>IF(ISBLANK(M344),"",VLOOKUP(M344,ComboValue!$K$2:$L$5,2,FALSE))</f>
        <v/>
      </c>
      <c r="AY344" s="161" t="str">
        <f>IF(ISBLANK(Q344),"",VLOOKUP(Q344,ComboValue!$N$2:$O$68,2,FALSE) &amp; ",") &amp; IF(ISBLANK(R344),"",VLOOKUP(R344,ComboValue!$N$2:$O$68,2,FALSE) &amp; ",") &amp; IF(ISBLANK(S344),"",VLOOKUP(S344,ComboValue!$N$2:$O$68,2,FALSE) &amp; ",") &amp; IF(ISBLANK(T344),"",VLOOKUP(T344,ComboValue!$N$2:$O$68,2,FALSE) &amp; ",") &amp; IF(ISBLANK(U344),"",VLOOKUP(U344,ComboValue!$N$2:$O$68,2,FALSE) &amp; ",") &amp; IF(ISBLANK(V344),"",VLOOKUP(V344,ComboValue!$N$2:$O$68,2,FALSE) &amp; ",") &amp; IF(ISBLANK(W344),"",VLOOKUP(W344,ComboValue!$N$2:$O$68,2,FALSE) &amp; ",") &amp; IF(ISBLANK(X344),"",VLOOKUP(X344,ComboValue!$N$2:$O$68,2,FALSE) &amp; ",") &amp; IF(ISBLANK(Y344),"",VLOOKUP(Y344,ComboValue!$N$2:$O$68,2,FALSE) &amp; ",") &amp; IF(ISBLANK(Z344),"",VLOOKUP(Z344,ComboValue!$N$2:$O$68,2,FALSE) &amp; ",") &amp; IF(ISBLANK(AA344),"",VLOOKUP(AA344,ComboValue!$N$2:$O$68,2,FALSE) &amp; ",") &amp; IF(ISBLANK(AB344),"",VLOOKUP(AB344,ComboValue!$N$2:$O$68,2,FALSE) &amp; ",") &amp; IF(ISBLANK(AC344),"",VLOOKUP(AC344,ComboValue!$N$2:$O$68,2,FALSE) &amp; ",") &amp; IF(ISBLANK(AD344),"",VLOOKUP(AD344,ComboValue!$N$2:$O$68,2,FALSE) &amp; ",") &amp; IF(ISBLANK(AE344),"",VLOOKUP(AE344,ComboValue!$N$2:$O$68,2,FALSE) &amp; ",") &amp; IF(ISBLANK(AF344),"",VLOOKUP(AF344,ComboValue!$N$2:$O$68,2,FALSE) &amp; ",") &amp; IF(ISBLANK(AG344),"",VLOOKUP(AG344,ComboValue!$N$2:$O$68,2,FALSE) &amp; ",") &amp; IF(ISBLANK(AH344),"",VLOOKUP(AH344,ComboValue!$N$2:$O$68,2,FALSE) &amp; ",") &amp; IF(ISBLANK(AI344),"",VLOOKUP(AI344,ComboValue!$N$2:$O$68,2,FALSE) &amp; ",") &amp; IF(ISBLANK(AJ344),"",VLOOKUP(AJ344,ComboValue!$N$2:$O$68,2,FALSE) &amp; ",") &amp; IF(ISBLANK(AK344),"",VLOOKUP(AK344,ComboValue!$N$2:$O$68,2,FALSE) &amp; ",") &amp; IF(ISBLANK(AL344),"",VLOOKUP(AL344,ComboValue!$N$2:$O$68,2,FALSE) &amp; ",") &amp; IF(ISBLANK(AM344),"",VLOOKUP(AM344,ComboValue!$N$2:$O$68,2,FALSE) &amp; ",") &amp; IF(ISBLANK(AN344),"",VLOOKUP(AN344,ComboValue!$N$2:$O$68,2,FALSE) &amp; ",") &amp; IF(ISBLANK(AO344),"",VLOOKUP(AO344,ComboValue!$N$2:$O$68,2,FALSE) &amp; ",") &amp; IF(ISBLANK(AP344),"",VLOOKUP(AP344,ComboValue!$N$2:$O$68,2,FALSE) &amp; ",") &amp; IF(ISBLANK(AQ344),"",VLOOKUP(AQ344,ComboValue!$N$2:$O$68,2,FALSE) &amp; ",") &amp; IF(ISBLANK(AR344),"",VLOOKUP(AR344,ComboValue!$N$2:$O$68,2,FALSE) &amp; ",") &amp; IF(ISBLANK(AS344),"",VLOOKUP(AS344,ComboValue!$N$2:$O$68,2,FALSE) &amp; ",") &amp; IF(ISBLANK(AT344),"",VLOOKUP(AT344,ComboValue!$N$2:$O$68,2,FALSE) &amp; ",")</f>
        <v/>
      </c>
      <c r="AZ344" s="162" t="str">
        <f t="shared" si="214"/>
        <v/>
      </c>
      <c r="BA344" s="120"/>
      <c r="BB344" s="135" t="str">
        <f t="shared" si="215"/>
        <v/>
      </c>
      <c r="BC344" s="136" t="str">
        <f t="shared" si="216"/>
        <v/>
      </c>
      <c r="BD344" s="136" t="str">
        <f t="shared" si="217"/>
        <v/>
      </c>
      <c r="BE344" s="136" t="str">
        <f t="shared" si="218"/>
        <v/>
      </c>
      <c r="BF344" s="136" t="str">
        <f t="shared" si="219"/>
        <v/>
      </c>
      <c r="BG344" s="136" t="str">
        <f t="shared" si="220"/>
        <v/>
      </c>
      <c r="BH344" s="136" t="str">
        <f t="shared" si="221"/>
        <v/>
      </c>
      <c r="BI344" s="136" t="str">
        <f t="shared" si="222"/>
        <v/>
      </c>
      <c r="BJ344" s="136" t="str">
        <f t="shared" si="223"/>
        <v/>
      </c>
      <c r="BK344" s="136" t="str">
        <f t="shared" si="224"/>
        <v/>
      </c>
      <c r="BL344" s="136" t="str">
        <f t="shared" si="225"/>
        <v/>
      </c>
      <c r="BM344" s="136" t="str">
        <f t="shared" si="226"/>
        <v/>
      </c>
      <c r="BN344" s="136" t="str">
        <f t="shared" si="227"/>
        <v/>
      </c>
      <c r="BO344" s="136" t="str">
        <f t="shared" si="228"/>
        <v/>
      </c>
      <c r="BP344" s="136" t="str">
        <f t="shared" si="229"/>
        <v/>
      </c>
      <c r="BQ344" s="136" t="str">
        <f t="shared" si="230"/>
        <v/>
      </c>
      <c r="BR344" s="136" t="str">
        <f t="shared" si="231"/>
        <v/>
      </c>
      <c r="BS344" s="136" t="str">
        <f t="shared" si="232"/>
        <v/>
      </c>
      <c r="BT344" s="136" t="str">
        <f t="shared" si="233"/>
        <v/>
      </c>
      <c r="BU344" s="136" t="str">
        <f t="shared" si="234"/>
        <v/>
      </c>
      <c r="BV344" s="136" t="str">
        <f t="shared" si="235"/>
        <v/>
      </c>
      <c r="BW344" s="136" t="str">
        <f t="shared" si="236"/>
        <v/>
      </c>
      <c r="BX344" s="136" t="str">
        <f t="shared" si="237"/>
        <v/>
      </c>
      <c r="BY344" s="136" t="str">
        <f t="shared" si="238"/>
        <v/>
      </c>
      <c r="BZ344" s="136" t="str">
        <f t="shared" si="239"/>
        <v/>
      </c>
      <c r="CA344" s="137" t="str">
        <f t="shared" si="240"/>
        <v/>
      </c>
      <c r="CB344" s="135" t="str">
        <f t="shared" si="241"/>
        <v/>
      </c>
      <c r="CC344" s="136" t="str">
        <f t="shared" si="242"/>
        <v/>
      </c>
      <c r="CD344" s="136" t="str">
        <f t="shared" si="243"/>
        <v/>
      </c>
      <c r="CE344" s="136" t="str">
        <f t="shared" si="244"/>
        <v/>
      </c>
      <c r="CF344" s="136" t="str">
        <f t="shared" si="245"/>
        <v/>
      </c>
      <c r="CG344" s="136" t="str">
        <f t="shared" si="246"/>
        <v/>
      </c>
      <c r="CH344" s="136" t="str">
        <f t="shared" si="247"/>
        <v/>
      </c>
      <c r="CI344" s="136" t="str">
        <f t="shared" si="248"/>
        <v/>
      </c>
      <c r="CJ344" s="136" t="str">
        <f t="shared" si="249"/>
        <v/>
      </c>
      <c r="CK344" s="137" t="str">
        <f t="shared" si="250"/>
        <v/>
      </c>
      <c r="CL344" s="135" t="str">
        <f t="shared" si="251"/>
        <v/>
      </c>
      <c r="CM344" s="136" t="str">
        <f t="shared" si="252"/>
        <v/>
      </c>
      <c r="CN344" s="136" t="str">
        <f t="shared" si="253"/>
        <v/>
      </c>
      <c r="CO344" s="137" t="str">
        <f t="shared" si="254"/>
        <v/>
      </c>
      <c r="CP344" s="120"/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</row>
    <row r="345" spans="1:106" ht="17.399999999999999" thickTop="1" thickBot="1" x14ac:dyDescent="0.45">
      <c r="A345" s="7">
        <v>340</v>
      </c>
      <c r="B345" s="10"/>
      <c r="C345" s="11"/>
      <c r="D345" s="11"/>
      <c r="E345" s="11"/>
      <c r="F345" s="11"/>
      <c r="G345" s="11"/>
      <c r="H345" s="11"/>
      <c r="I345" s="11"/>
      <c r="J345" s="11"/>
      <c r="K345" s="11"/>
      <c r="L345" s="10"/>
      <c r="M345" s="10"/>
      <c r="N345" s="10"/>
      <c r="O345" s="209" t="str">
        <f xml:space="preserve"> IF(ISBLANK(L345),"",VLOOKUP(L345,ComboValue!$E$3:$I$15,5,FALSE))</f>
        <v/>
      </c>
      <c r="P345" s="10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35" t="str">
        <f xml:space="preserve"> IF(ISBLANK(C345),"",VLOOKUP(C345,ComboValue!$B$2:$C$11,2,FALSE) &amp; ",") &amp; IF(ISBLANK(D345),"",VLOOKUP(D345,ComboValue!$B$2:$C$11,2,FALSE) &amp; ",") &amp; IF(ISBLANK(E345),"",VLOOKUP(E345,ComboValue!$B$2:$C$11,2,FALSE) &amp; ",") &amp; IF(ISBLANK(F345),"",VLOOKUP(F345,ComboValue!$B$2:$C$11,2,FALSE) &amp; ",") &amp; IF(ISBLANK(G345),"",VLOOKUP(G345,ComboValue!$B$2:$C$11,2,FALSE) &amp; ",") &amp; IF(ISBLANK(H345),"",VLOOKUP(H345,ComboValue!$B$2:$C$11,2,FALSE) &amp; ",") &amp; IF(ISBLANK(I345),"",VLOOKUP(I345,ComboValue!$B$2:$C$11,2,FALSE) &amp; ",") &amp; IF(ISBLANK(J345),"",VLOOKUP(J345,ComboValue!$B$2:$C$11,2,FALSE) &amp; ",") &amp; IF(ISBLANK(K345),"",VLOOKUP(K345,ComboValue!$B$2:$C$11,2,FALSE) &amp; ",")</f>
        <v/>
      </c>
      <c r="AV345" s="136" t="str">
        <f t="shared" si="213"/>
        <v>Tous_Nl</v>
      </c>
      <c r="AW345" s="136" t="str">
        <f>IF(ISBLANK(L345),"",VLOOKUP(L345,ComboValue!$E$2:$G$15,3,FALSE))</f>
        <v/>
      </c>
      <c r="AX345" s="136" t="str">
        <f>IF(ISBLANK(M345),"",VLOOKUP(M345,ComboValue!$K$2:$L$5,2,FALSE))</f>
        <v/>
      </c>
      <c r="AY345" s="161" t="str">
        <f>IF(ISBLANK(Q345),"",VLOOKUP(Q345,ComboValue!$N$2:$O$68,2,FALSE) &amp; ",") &amp; IF(ISBLANK(R345),"",VLOOKUP(R345,ComboValue!$N$2:$O$68,2,FALSE) &amp; ",") &amp; IF(ISBLANK(S345),"",VLOOKUP(S345,ComboValue!$N$2:$O$68,2,FALSE) &amp; ",") &amp; IF(ISBLANK(T345),"",VLOOKUP(T345,ComboValue!$N$2:$O$68,2,FALSE) &amp; ",") &amp; IF(ISBLANK(U345),"",VLOOKUP(U345,ComboValue!$N$2:$O$68,2,FALSE) &amp; ",") &amp; IF(ISBLANK(V345),"",VLOOKUP(V345,ComboValue!$N$2:$O$68,2,FALSE) &amp; ",") &amp; IF(ISBLANK(W345),"",VLOOKUP(W345,ComboValue!$N$2:$O$68,2,FALSE) &amp; ",") &amp; IF(ISBLANK(X345),"",VLOOKUP(X345,ComboValue!$N$2:$O$68,2,FALSE) &amp; ",") &amp; IF(ISBLANK(Y345),"",VLOOKUP(Y345,ComboValue!$N$2:$O$68,2,FALSE) &amp; ",") &amp; IF(ISBLANK(Z345),"",VLOOKUP(Z345,ComboValue!$N$2:$O$68,2,FALSE) &amp; ",") &amp; IF(ISBLANK(AA345),"",VLOOKUP(AA345,ComboValue!$N$2:$O$68,2,FALSE) &amp; ",") &amp; IF(ISBLANK(AB345),"",VLOOKUP(AB345,ComboValue!$N$2:$O$68,2,FALSE) &amp; ",") &amp; IF(ISBLANK(AC345),"",VLOOKUP(AC345,ComboValue!$N$2:$O$68,2,FALSE) &amp; ",") &amp; IF(ISBLANK(AD345),"",VLOOKUP(AD345,ComboValue!$N$2:$O$68,2,FALSE) &amp; ",") &amp; IF(ISBLANK(AE345),"",VLOOKUP(AE345,ComboValue!$N$2:$O$68,2,FALSE) &amp; ",") &amp; IF(ISBLANK(AF345),"",VLOOKUP(AF345,ComboValue!$N$2:$O$68,2,FALSE) &amp; ",") &amp; IF(ISBLANK(AG345),"",VLOOKUP(AG345,ComboValue!$N$2:$O$68,2,FALSE) &amp; ",") &amp; IF(ISBLANK(AH345),"",VLOOKUP(AH345,ComboValue!$N$2:$O$68,2,FALSE) &amp; ",") &amp; IF(ISBLANK(AI345),"",VLOOKUP(AI345,ComboValue!$N$2:$O$68,2,FALSE) &amp; ",") &amp; IF(ISBLANK(AJ345),"",VLOOKUP(AJ345,ComboValue!$N$2:$O$68,2,FALSE) &amp; ",") &amp; IF(ISBLANK(AK345),"",VLOOKUP(AK345,ComboValue!$N$2:$O$68,2,FALSE) &amp; ",") &amp; IF(ISBLANK(AL345),"",VLOOKUP(AL345,ComboValue!$N$2:$O$68,2,FALSE) &amp; ",") &amp; IF(ISBLANK(AM345),"",VLOOKUP(AM345,ComboValue!$N$2:$O$68,2,FALSE) &amp; ",") &amp; IF(ISBLANK(AN345),"",VLOOKUP(AN345,ComboValue!$N$2:$O$68,2,FALSE) &amp; ",") &amp; IF(ISBLANK(AO345),"",VLOOKUP(AO345,ComboValue!$N$2:$O$68,2,FALSE) &amp; ",") &amp; IF(ISBLANK(AP345),"",VLOOKUP(AP345,ComboValue!$N$2:$O$68,2,FALSE) &amp; ",") &amp; IF(ISBLANK(AQ345),"",VLOOKUP(AQ345,ComboValue!$N$2:$O$68,2,FALSE) &amp; ",") &amp; IF(ISBLANK(AR345),"",VLOOKUP(AR345,ComboValue!$N$2:$O$68,2,FALSE) &amp; ",") &amp; IF(ISBLANK(AS345),"",VLOOKUP(AS345,ComboValue!$N$2:$O$68,2,FALSE) &amp; ",") &amp; IF(ISBLANK(AT345),"",VLOOKUP(AT345,ComboValue!$N$2:$O$68,2,FALSE) &amp; ",")</f>
        <v/>
      </c>
      <c r="AZ345" s="162" t="str">
        <f t="shared" si="214"/>
        <v/>
      </c>
      <c r="BA345" s="120"/>
      <c r="BB345" s="135" t="str">
        <f t="shared" si="215"/>
        <v/>
      </c>
      <c r="BC345" s="136" t="str">
        <f t="shared" si="216"/>
        <v/>
      </c>
      <c r="BD345" s="136" t="str">
        <f t="shared" si="217"/>
        <v/>
      </c>
      <c r="BE345" s="136" t="str">
        <f t="shared" si="218"/>
        <v/>
      </c>
      <c r="BF345" s="136" t="str">
        <f t="shared" si="219"/>
        <v/>
      </c>
      <c r="BG345" s="136" t="str">
        <f t="shared" si="220"/>
        <v/>
      </c>
      <c r="BH345" s="136" t="str">
        <f t="shared" si="221"/>
        <v/>
      </c>
      <c r="BI345" s="136" t="str">
        <f t="shared" si="222"/>
        <v/>
      </c>
      <c r="BJ345" s="136" t="str">
        <f t="shared" si="223"/>
        <v/>
      </c>
      <c r="BK345" s="136" t="str">
        <f t="shared" si="224"/>
        <v/>
      </c>
      <c r="BL345" s="136" t="str">
        <f t="shared" si="225"/>
        <v/>
      </c>
      <c r="BM345" s="136" t="str">
        <f t="shared" si="226"/>
        <v/>
      </c>
      <c r="BN345" s="136" t="str">
        <f t="shared" si="227"/>
        <v/>
      </c>
      <c r="BO345" s="136" t="str">
        <f t="shared" si="228"/>
        <v/>
      </c>
      <c r="BP345" s="136" t="str">
        <f t="shared" si="229"/>
        <v/>
      </c>
      <c r="BQ345" s="136" t="str">
        <f t="shared" si="230"/>
        <v/>
      </c>
      <c r="BR345" s="136" t="str">
        <f t="shared" si="231"/>
        <v/>
      </c>
      <c r="BS345" s="136" t="str">
        <f t="shared" si="232"/>
        <v/>
      </c>
      <c r="BT345" s="136" t="str">
        <f t="shared" si="233"/>
        <v/>
      </c>
      <c r="BU345" s="136" t="str">
        <f t="shared" si="234"/>
        <v/>
      </c>
      <c r="BV345" s="136" t="str">
        <f t="shared" si="235"/>
        <v/>
      </c>
      <c r="BW345" s="136" t="str">
        <f t="shared" si="236"/>
        <v/>
      </c>
      <c r="BX345" s="136" t="str">
        <f t="shared" si="237"/>
        <v/>
      </c>
      <c r="BY345" s="136" t="str">
        <f t="shared" si="238"/>
        <v/>
      </c>
      <c r="BZ345" s="136" t="str">
        <f t="shared" si="239"/>
        <v/>
      </c>
      <c r="CA345" s="137" t="str">
        <f t="shared" si="240"/>
        <v/>
      </c>
      <c r="CB345" s="135" t="str">
        <f t="shared" si="241"/>
        <v/>
      </c>
      <c r="CC345" s="136" t="str">
        <f t="shared" si="242"/>
        <v/>
      </c>
      <c r="CD345" s="136" t="str">
        <f t="shared" si="243"/>
        <v/>
      </c>
      <c r="CE345" s="136" t="str">
        <f t="shared" si="244"/>
        <v/>
      </c>
      <c r="CF345" s="136" t="str">
        <f t="shared" si="245"/>
        <v/>
      </c>
      <c r="CG345" s="136" t="str">
        <f t="shared" si="246"/>
        <v/>
      </c>
      <c r="CH345" s="136" t="str">
        <f t="shared" si="247"/>
        <v/>
      </c>
      <c r="CI345" s="136" t="str">
        <f t="shared" si="248"/>
        <v/>
      </c>
      <c r="CJ345" s="136" t="str">
        <f t="shared" si="249"/>
        <v/>
      </c>
      <c r="CK345" s="137" t="str">
        <f t="shared" si="250"/>
        <v/>
      </c>
      <c r="CL345" s="135" t="str">
        <f t="shared" si="251"/>
        <v/>
      </c>
      <c r="CM345" s="136" t="str">
        <f t="shared" si="252"/>
        <v/>
      </c>
      <c r="CN345" s="136" t="str">
        <f t="shared" si="253"/>
        <v/>
      </c>
      <c r="CO345" s="137" t="str">
        <f t="shared" si="254"/>
        <v/>
      </c>
      <c r="CP345" s="120"/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</row>
    <row r="346" spans="1:106" ht="17.399999999999999" thickTop="1" thickBot="1" x14ac:dyDescent="0.45">
      <c r="A346" s="7">
        <v>341</v>
      </c>
      <c r="B346" s="10"/>
      <c r="C346" s="11"/>
      <c r="D346" s="11"/>
      <c r="E346" s="11"/>
      <c r="F346" s="11"/>
      <c r="G346" s="11"/>
      <c r="H346" s="11"/>
      <c r="I346" s="11"/>
      <c r="J346" s="11"/>
      <c r="K346" s="11"/>
      <c r="L346" s="10"/>
      <c r="M346" s="10"/>
      <c r="N346" s="10"/>
      <c r="O346" s="209" t="str">
        <f xml:space="preserve"> IF(ISBLANK(L346),"",VLOOKUP(L346,ComboValue!$E$3:$I$15,5,FALSE))</f>
        <v/>
      </c>
      <c r="P346" s="10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35" t="str">
        <f xml:space="preserve"> IF(ISBLANK(C346),"",VLOOKUP(C346,ComboValue!$B$2:$C$11,2,FALSE) &amp; ",") &amp; IF(ISBLANK(D346),"",VLOOKUP(D346,ComboValue!$B$2:$C$11,2,FALSE) &amp; ",") &amp; IF(ISBLANK(E346),"",VLOOKUP(E346,ComboValue!$B$2:$C$11,2,FALSE) &amp; ",") &amp; IF(ISBLANK(F346),"",VLOOKUP(F346,ComboValue!$B$2:$C$11,2,FALSE) &amp; ",") &amp; IF(ISBLANK(G346),"",VLOOKUP(G346,ComboValue!$B$2:$C$11,2,FALSE) &amp; ",") &amp; IF(ISBLANK(H346),"",VLOOKUP(H346,ComboValue!$B$2:$C$11,2,FALSE) &amp; ",") &amp; IF(ISBLANK(I346),"",VLOOKUP(I346,ComboValue!$B$2:$C$11,2,FALSE) &amp; ",") &amp; IF(ISBLANK(J346),"",VLOOKUP(J346,ComboValue!$B$2:$C$11,2,FALSE) &amp; ",") &amp; IF(ISBLANK(K346),"",VLOOKUP(K346,ComboValue!$B$2:$C$11,2,FALSE) &amp; ",")</f>
        <v/>
      </c>
      <c r="AV346" s="136" t="str">
        <f t="shared" si="213"/>
        <v>Tous_Nl</v>
      </c>
      <c r="AW346" s="136" t="str">
        <f>IF(ISBLANK(L346),"",VLOOKUP(L346,ComboValue!$E$2:$G$15,3,FALSE))</f>
        <v/>
      </c>
      <c r="AX346" s="136" t="str">
        <f>IF(ISBLANK(M346),"",VLOOKUP(M346,ComboValue!$K$2:$L$5,2,FALSE))</f>
        <v/>
      </c>
      <c r="AY346" s="161" t="str">
        <f>IF(ISBLANK(Q346),"",VLOOKUP(Q346,ComboValue!$N$2:$O$68,2,FALSE) &amp; ",") &amp; IF(ISBLANK(R346),"",VLOOKUP(R346,ComboValue!$N$2:$O$68,2,FALSE) &amp; ",") &amp; IF(ISBLANK(S346),"",VLOOKUP(S346,ComboValue!$N$2:$O$68,2,FALSE) &amp; ",") &amp; IF(ISBLANK(T346),"",VLOOKUP(T346,ComboValue!$N$2:$O$68,2,FALSE) &amp; ",") &amp; IF(ISBLANK(U346),"",VLOOKUP(U346,ComboValue!$N$2:$O$68,2,FALSE) &amp; ",") &amp; IF(ISBLANK(V346),"",VLOOKUP(V346,ComboValue!$N$2:$O$68,2,FALSE) &amp; ",") &amp; IF(ISBLANK(W346),"",VLOOKUP(W346,ComboValue!$N$2:$O$68,2,FALSE) &amp; ",") &amp; IF(ISBLANK(X346),"",VLOOKUP(X346,ComboValue!$N$2:$O$68,2,FALSE) &amp; ",") &amp; IF(ISBLANK(Y346),"",VLOOKUP(Y346,ComboValue!$N$2:$O$68,2,FALSE) &amp; ",") &amp; IF(ISBLANK(Z346),"",VLOOKUP(Z346,ComboValue!$N$2:$O$68,2,FALSE) &amp; ",") &amp; IF(ISBLANK(AA346),"",VLOOKUP(AA346,ComboValue!$N$2:$O$68,2,FALSE) &amp; ",") &amp; IF(ISBLANK(AB346),"",VLOOKUP(AB346,ComboValue!$N$2:$O$68,2,FALSE) &amp; ",") &amp; IF(ISBLANK(AC346),"",VLOOKUP(AC346,ComboValue!$N$2:$O$68,2,FALSE) &amp; ",") &amp; IF(ISBLANK(AD346),"",VLOOKUP(AD346,ComboValue!$N$2:$O$68,2,FALSE) &amp; ",") &amp; IF(ISBLANK(AE346),"",VLOOKUP(AE346,ComboValue!$N$2:$O$68,2,FALSE) &amp; ",") &amp; IF(ISBLANK(AF346),"",VLOOKUP(AF346,ComboValue!$N$2:$O$68,2,FALSE) &amp; ",") &amp; IF(ISBLANK(AG346),"",VLOOKUP(AG346,ComboValue!$N$2:$O$68,2,FALSE) &amp; ",") &amp; IF(ISBLANK(AH346),"",VLOOKUP(AH346,ComboValue!$N$2:$O$68,2,FALSE) &amp; ",") &amp; IF(ISBLANK(AI346),"",VLOOKUP(AI346,ComboValue!$N$2:$O$68,2,FALSE) &amp; ",") &amp; IF(ISBLANK(AJ346),"",VLOOKUP(AJ346,ComboValue!$N$2:$O$68,2,FALSE) &amp; ",") &amp; IF(ISBLANK(AK346),"",VLOOKUP(AK346,ComboValue!$N$2:$O$68,2,FALSE) &amp; ",") &amp; IF(ISBLANK(AL346),"",VLOOKUP(AL346,ComboValue!$N$2:$O$68,2,FALSE) &amp; ",") &amp; IF(ISBLANK(AM346),"",VLOOKUP(AM346,ComboValue!$N$2:$O$68,2,FALSE) &amp; ",") &amp; IF(ISBLANK(AN346),"",VLOOKUP(AN346,ComboValue!$N$2:$O$68,2,FALSE) &amp; ",") &amp; IF(ISBLANK(AO346),"",VLOOKUP(AO346,ComboValue!$N$2:$O$68,2,FALSE) &amp; ",") &amp; IF(ISBLANK(AP346),"",VLOOKUP(AP346,ComboValue!$N$2:$O$68,2,FALSE) &amp; ",") &amp; IF(ISBLANK(AQ346),"",VLOOKUP(AQ346,ComboValue!$N$2:$O$68,2,FALSE) &amp; ",") &amp; IF(ISBLANK(AR346),"",VLOOKUP(AR346,ComboValue!$N$2:$O$68,2,FALSE) &amp; ",") &amp; IF(ISBLANK(AS346),"",VLOOKUP(AS346,ComboValue!$N$2:$O$68,2,FALSE) &amp; ",") &amp; IF(ISBLANK(AT346),"",VLOOKUP(AT346,ComboValue!$N$2:$O$68,2,FALSE) &amp; ",")</f>
        <v/>
      </c>
      <c r="AZ346" s="162" t="str">
        <f t="shared" si="214"/>
        <v/>
      </c>
      <c r="BA346" s="120"/>
      <c r="BB346" s="135" t="str">
        <f t="shared" si="215"/>
        <v/>
      </c>
      <c r="BC346" s="136" t="str">
        <f t="shared" si="216"/>
        <v/>
      </c>
      <c r="BD346" s="136" t="str">
        <f t="shared" si="217"/>
        <v/>
      </c>
      <c r="BE346" s="136" t="str">
        <f t="shared" si="218"/>
        <v/>
      </c>
      <c r="BF346" s="136" t="str">
        <f t="shared" si="219"/>
        <v/>
      </c>
      <c r="BG346" s="136" t="str">
        <f t="shared" si="220"/>
        <v/>
      </c>
      <c r="BH346" s="136" t="str">
        <f t="shared" si="221"/>
        <v/>
      </c>
      <c r="BI346" s="136" t="str">
        <f t="shared" si="222"/>
        <v/>
      </c>
      <c r="BJ346" s="136" t="str">
        <f t="shared" si="223"/>
        <v/>
      </c>
      <c r="BK346" s="136" t="str">
        <f t="shared" si="224"/>
        <v/>
      </c>
      <c r="BL346" s="136" t="str">
        <f t="shared" si="225"/>
        <v/>
      </c>
      <c r="BM346" s="136" t="str">
        <f t="shared" si="226"/>
        <v/>
      </c>
      <c r="BN346" s="136" t="str">
        <f t="shared" si="227"/>
        <v/>
      </c>
      <c r="BO346" s="136" t="str">
        <f t="shared" si="228"/>
        <v/>
      </c>
      <c r="BP346" s="136" t="str">
        <f t="shared" si="229"/>
        <v/>
      </c>
      <c r="BQ346" s="136" t="str">
        <f t="shared" si="230"/>
        <v/>
      </c>
      <c r="BR346" s="136" t="str">
        <f t="shared" si="231"/>
        <v/>
      </c>
      <c r="BS346" s="136" t="str">
        <f t="shared" si="232"/>
        <v/>
      </c>
      <c r="BT346" s="136" t="str">
        <f t="shared" si="233"/>
        <v/>
      </c>
      <c r="BU346" s="136" t="str">
        <f t="shared" si="234"/>
        <v/>
      </c>
      <c r="BV346" s="136" t="str">
        <f t="shared" si="235"/>
        <v/>
      </c>
      <c r="BW346" s="136" t="str">
        <f t="shared" si="236"/>
        <v/>
      </c>
      <c r="BX346" s="136" t="str">
        <f t="shared" si="237"/>
        <v/>
      </c>
      <c r="BY346" s="136" t="str">
        <f t="shared" si="238"/>
        <v/>
      </c>
      <c r="BZ346" s="136" t="str">
        <f t="shared" si="239"/>
        <v/>
      </c>
      <c r="CA346" s="137" t="str">
        <f t="shared" si="240"/>
        <v/>
      </c>
      <c r="CB346" s="135" t="str">
        <f t="shared" si="241"/>
        <v/>
      </c>
      <c r="CC346" s="136" t="str">
        <f t="shared" si="242"/>
        <v/>
      </c>
      <c r="CD346" s="136" t="str">
        <f t="shared" si="243"/>
        <v/>
      </c>
      <c r="CE346" s="136" t="str">
        <f t="shared" si="244"/>
        <v/>
      </c>
      <c r="CF346" s="136" t="str">
        <f t="shared" si="245"/>
        <v/>
      </c>
      <c r="CG346" s="136" t="str">
        <f t="shared" si="246"/>
        <v/>
      </c>
      <c r="CH346" s="136" t="str">
        <f t="shared" si="247"/>
        <v/>
      </c>
      <c r="CI346" s="136" t="str">
        <f t="shared" si="248"/>
        <v/>
      </c>
      <c r="CJ346" s="136" t="str">
        <f t="shared" si="249"/>
        <v/>
      </c>
      <c r="CK346" s="137" t="str">
        <f t="shared" si="250"/>
        <v/>
      </c>
      <c r="CL346" s="135" t="str">
        <f t="shared" si="251"/>
        <v/>
      </c>
      <c r="CM346" s="136" t="str">
        <f t="shared" si="252"/>
        <v/>
      </c>
      <c r="CN346" s="136" t="str">
        <f t="shared" si="253"/>
        <v/>
      </c>
      <c r="CO346" s="137" t="str">
        <f t="shared" si="254"/>
        <v/>
      </c>
      <c r="CP346" s="120"/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</row>
    <row r="347" spans="1:106" ht="17.399999999999999" thickTop="1" thickBot="1" x14ac:dyDescent="0.45">
      <c r="A347" s="7">
        <v>342</v>
      </c>
      <c r="B347" s="10"/>
      <c r="C347" s="11"/>
      <c r="D347" s="11"/>
      <c r="E347" s="11"/>
      <c r="F347" s="11"/>
      <c r="G347" s="11"/>
      <c r="H347" s="11"/>
      <c r="I347" s="11"/>
      <c r="J347" s="11"/>
      <c r="K347" s="11"/>
      <c r="L347" s="10"/>
      <c r="M347" s="10"/>
      <c r="N347" s="10"/>
      <c r="O347" s="209" t="str">
        <f xml:space="preserve"> IF(ISBLANK(L347),"",VLOOKUP(L347,ComboValue!$E$3:$I$15,5,FALSE))</f>
        <v/>
      </c>
      <c r="P347" s="10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35" t="str">
        <f xml:space="preserve"> IF(ISBLANK(C347),"",VLOOKUP(C347,ComboValue!$B$2:$C$11,2,FALSE) &amp; ",") &amp; IF(ISBLANK(D347),"",VLOOKUP(D347,ComboValue!$B$2:$C$11,2,FALSE) &amp; ",") &amp; IF(ISBLANK(E347),"",VLOOKUP(E347,ComboValue!$B$2:$C$11,2,FALSE) &amp; ",") &amp; IF(ISBLANK(F347),"",VLOOKUP(F347,ComboValue!$B$2:$C$11,2,FALSE) &amp; ",") &amp; IF(ISBLANK(G347),"",VLOOKUP(G347,ComboValue!$B$2:$C$11,2,FALSE) &amp; ",") &amp; IF(ISBLANK(H347),"",VLOOKUP(H347,ComboValue!$B$2:$C$11,2,FALSE) &amp; ",") &amp; IF(ISBLANK(I347),"",VLOOKUP(I347,ComboValue!$B$2:$C$11,2,FALSE) &amp; ",") &amp; IF(ISBLANK(J347),"",VLOOKUP(J347,ComboValue!$B$2:$C$11,2,FALSE) &amp; ",") &amp; IF(ISBLANK(K347),"",VLOOKUP(K347,ComboValue!$B$2:$C$11,2,FALSE) &amp; ",")</f>
        <v/>
      </c>
      <c r="AV347" s="136" t="str">
        <f t="shared" si="213"/>
        <v>Tous_Nl</v>
      </c>
      <c r="AW347" s="136" t="str">
        <f>IF(ISBLANK(L347),"",VLOOKUP(L347,ComboValue!$E$2:$G$15,3,FALSE))</f>
        <v/>
      </c>
      <c r="AX347" s="136" t="str">
        <f>IF(ISBLANK(M347),"",VLOOKUP(M347,ComboValue!$K$2:$L$5,2,FALSE))</f>
        <v/>
      </c>
      <c r="AY347" s="161" t="str">
        <f>IF(ISBLANK(Q347),"",VLOOKUP(Q347,ComboValue!$N$2:$O$68,2,FALSE) &amp; ",") &amp; IF(ISBLANK(R347),"",VLOOKUP(R347,ComboValue!$N$2:$O$68,2,FALSE) &amp; ",") &amp; IF(ISBLANK(S347),"",VLOOKUP(S347,ComboValue!$N$2:$O$68,2,FALSE) &amp; ",") &amp; IF(ISBLANK(T347),"",VLOOKUP(T347,ComboValue!$N$2:$O$68,2,FALSE) &amp; ",") &amp; IF(ISBLANK(U347),"",VLOOKUP(U347,ComboValue!$N$2:$O$68,2,FALSE) &amp; ",") &amp; IF(ISBLANK(V347),"",VLOOKUP(V347,ComboValue!$N$2:$O$68,2,FALSE) &amp; ",") &amp; IF(ISBLANK(W347),"",VLOOKUP(W347,ComboValue!$N$2:$O$68,2,FALSE) &amp; ",") &amp; IF(ISBLANK(X347),"",VLOOKUP(X347,ComboValue!$N$2:$O$68,2,FALSE) &amp; ",") &amp; IF(ISBLANK(Y347),"",VLOOKUP(Y347,ComboValue!$N$2:$O$68,2,FALSE) &amp; ",") &amp; IF(ISBLANK(Z347),"",VLOOKUP(Z347,ComboValue!$N$2:$O$68,2,FALSE) &amp; ",") &amp; IF(ISBLANK(AA347),"",VLOOKUP(AA347,ComboValue!$N$2:$O$68,2,FALSE) &amp; ",") &amp; IF(ISBLANK(AB347),"",VLOOKUP(AB347,ComboValue!$N$2:$O$68,2,FALSE) &amp; ",") &amp; IF(ISBLANK(AC347),"",VLOOKUP(AC347,ComboValue!$N$2:$O$68,2,FALSE) &amp; ",") &amp; IF(ISBLANK(AD347),"",VLOOKUP(AD347,ComboValue!$N$2:$O$68,2,FALSE) &amp; ",") &amp; IF(ISBLANK(AE347),"",VLOOKUP(AE347,ComboValue!$N$2:$O$68,2,FALSE) &amp; ",") &amp; IF(ISBLANK(AF347),"",VLOOKUP(AF347,ComboValue!$N$2:$O$68,2,FALSE) &amp; ",") &amp; IF(ISBLANK(AG347),"",VLOOKUP(AG347,ComboValue!$N$2:$O$68,2,FALSE) &amp; ",") &amp; IF(ISBLANK(AH347),"",VLOOKUP(AH347,ComboValue!$N$2:$O$68,2,FALSE) &amp; ",") &amp; IF(ISBLANK(AI347),"",VLOOKUP(AI347,ComboValue!$N$2:$O$68,2,FALSE) &amp; ",") &amp; IF(ISBLANK(AJ347),"",VLOOKUP(AJ347,ComboValue!$N$2:$O$68,2,FALSE) &amp; ",") &amp; IF(ISBLANK(AK347),"",VLOOKUP(AK347,ComboValue!$N$2:$O$68,2,FALSE) &amp; ",") &amp; IF(ISBLANK(AL347),"",VLOOKUP(AL347,ComboValue!$N$2:$O$68,2,FALSE) &amp; ",") &amp; IF(ISBLANK(AM347),"",VLOOKUP(AM347,ComboValue!$N$2:$O$68,2,FALSE) &amp; ",") &amp; IF(ISBLANK(AN347),"",VLOOKUP(AN347,ComboValue!$N$2:$O$68,2,FALSE) &amp; ",") &amp; IF(ISBLANK(AO347),"",VLOOKUP(AO347,ComboValue!$N$2:$O$68,2,FALSE) &amp; ",") &amp; IF(ISBLANK(AP347),"",VLOOKUP(AP347,ComboValue!$N$2:$O$68,2,FALSE) &amp; ",") &amp; IF(ISBLANK(AQ347),"",VLOOKUP(AQ347,ComboValue!$N$2:$O$68,2,FALSE) &amp; ",") &amp; IF(ISBLANK(AR347),"",VLOOKUP(AR347,ComboValue!$N$2:$O$68,2,FALSE) &amp; ",") &amp; IF(ISBLANK(AS347),"",VLOOKUP(AS347,ComboValue!$N$2:$O$68,2,FALSE) &amp; ",") &amp; IF(ISBLANK(AT347),"",VLOOKUP(AT347,ComboValue!$N$2:$O$68,2,FALSE) &amp; ",")</f>
        <v/>
      </c>
      <c r="AZ347" s="162" t="str">
        <f t="shared" si="214"/>
        <v/>
      </c>
      <c r="BA347" s="120"/>
      <c r="BB347" s="135" t="str">
        <f t="shared" si="215"/>
        <v/>
      </c>
      <c r="BC347" s="136" t="str">
        <f t="shared" si="216"/>
        <v/>
      </c>
      <c r="BD347" s="136" t="str">
        <f t="shared" si="217"/>
        <v/>
      </c>
      <c r="BE347" s="136" t="str">
        <f t="shared" si="218"/>
        <v/>
      </c>
      <c r="BF347" s="136" t="str">
        <f t="shared" si="219"/>
        <v/>
      </c>
      <c r="BG347" s="136" t="str">
        <f t="shared" si="220"/>
        <v/>
      </c>
      <c r="BH347" s="136" t="str">
        <f t="shared" si="221"/>
        <v/>
      </c>
      <c r="BI347" s="136" t="str">
        <f t="shared" si="222"/>
        <v/>
      </c>
      <c r="BJ347" s="136" t="str">
        <f t="shared" si="223"/>
        <v/>
      </c>
      <c r="BK347" s="136" t="str">
        <f t="shared" si="224"/>
        <v/>
      </c>
      <c r="BL347" s="136" t="str">
        <f t="shared" si="225"/>
        <v/>
      </c>
      <c r="BM347" s="136" t="str">
        <f t="shared" si="226"/>
        <v/>
      </c>
      <c r="BN347" s="136" t="str">
        <f t="shared" si="227"/>
        <v/>
      </c>
      <c r="BO347" s="136" t="str">
        <f t="shared" si="228"/>
        <v/>
      </c>
      <c r="BP347" s="136" t="str">
        <f t="shared" si="229"/>
        <v/>
      </c>
      <c r="BQ347" s="136" t="str">
        <f t="shared" si="230"/>
        <v/>
      </c>
      <c r="BR347" s="136" t="str">
        <f t="shared" si="231"/>
        <v/>
      </c>
      <c r="BS347" s="136" t="str">
        <f t="shared" si="232"/>
        <v/>
      </c>
      <c r="BT347" s="136" t="str">
        <f t="shared" si="233"/>
        <v/>
      </c>
      <c r="BU347" s="136" t="str">
        <f t="shared" si="234"/>
        <v/>
      </c>
      <c r="BV347" s="136" t="str">
        <f t="shared" si="235"/>
        <v/>
      </c>
      <c r="BW347" s="136" t="str">
        <f t="shared" si="236"/>
        <v/>
      </c>
      <c r="BX347" s="136" t="str">
        <f t="shared" si="237"/>
        <v/>
      </c>
      <c r="BY347" s="136" t="str">
        <f t="shared" si="238"/>
        <v/>
      </c>
      <c r="BZ347" s="136" t="str">
        <f t="shared" si="239"/>
        <v/>
      </c>
      <c r="CA347" s="137" t="str">
        <f t="shared" si="240"/>
        <v/>
      </c>
      <c r="CB347" s="135" t="str">
        <f t="shared" si="241"/>
        <v/>
      </c>
      <c r="CC347" s="136" t="str">
        <f t="shared" si="242"/>
        <v/>
      </c>
      <c r="CD347" s="136" t="str">
        <f t="shared" si="243"/>
        <v/>
      </c>
      <c r="CE347" s="136" t="str">
        <f t="shared" si="244"/>
        <v/>
      </c>
      <c r="CF347" s="136" t="str">
        <f t="shared" si="245"/>
        <v/>
      </c>
      <c r="CG347" s="136" t="str">
        <f t="shared" si="246"/>
        <v/>
      </c>
      <c r="CH347" s="136" t="str">
        <f t="shared" si="247"/>
        <v/>
      </c>
      <c r="CI347" s="136" t="str">
        <f t="shared" si="248"/>
        <v/>
      </c>
      <c r="CJ347" s="136" t="str">
        <f t="shared" si="249"/>
        <v/>
      </c>
      <c r="CK347" s="137" t="str">
        <f t="shared" si="250"/>
        <v/>
      </c>
      <c r="CL347" s="135" t="str">
        <f t="shared" si="251"/>
        <v/>
      </c>
      <c r="CM347" s="136" t="str">
        <f t="shared" si="252"/>
        <v/>
      </c>
      <c r="CN347" s="136" t="str">
        <f t="shared" si="253"/>
        <v/>
      </c>
      <c r="CO347" s="137" t="str">
        <f t="shared" si="254"/>
        <v/>
      </c>
      <c r="CP347" s="120"/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</row>
    <row r="348" spans="1:106" ht="17.399999999999999" thickTop="1" thickBot="1" x14ac:dyDescent="0.45">
      <c r="A348" s="7">
        <v>343</v>
      </c>
      <c r="B348" s="10"/>
      <c r="C348" s="11"/>
      <c r="D348" s="11"/>
      <c r="E348" s="11"/>
      <c r="F348" s="11"/>
      <c r="G348" s="11"/>
      <c r="H348" s="11"/>
      <c r="I348" s="11"/>
      <c r="J348" s="11"/>
      <c r="K348" s="11"/>
      <c r="L348" s="10"/>
      <c r="M348" s="10"/>
      <c r="N348" s="10"/>
      <c r="O348" s="209" t="str">
        <f xml:space="preserve"> IF(ISBLANK(L348),"",VLOOKUP(L348,ComboValue!$E$3:$I$15,5,FALSE))</f>
        <v/>
      </c>
      <c r="P348" s="10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35" t="str">
        <f xml:space="preserve"> IF(ISBLANK(C348),"",VLOOKUP(C348,ComboValue!$B$2:$C$11,2,FALSE) &amp; ",") &amp; IF(ISBLANK(D348),"",VLOOKUP(D348,ComboValue!$B$2:$C$11,2,FALSE) &amp; ",") &amp; IF(ISBLANK(E348),"",VLOOKUP(E348,ComboValue!$B$2:$C$11,2,FALSE) &amp; ",") &amp; IF(ISBLANK(F348),"",VLOOKUP(F348,ComboValue!$B$2:$C$11,2,FALSE) &amp; ",") &amp; IF(ISBLANK(G348),"",VLOOKUP(G348,ComboValue!$B$2:$C$11,2,FALSE) &amp; ",") &amp; IF(ISBLANK(H348),"",VLOOKUP(H348,ComboValue!$B$2:$C$11,2,FALSE) &amp; ",") &amp; IF(ISBLANK(I348),"",VLOOKUP(I348,ComboValue!$B$2:$C$11,2,FALSE) &amp; ",") &amp; IF(ISBLANK(J348),"",VLOOKUP(J348,ComboValue!$B$2:$C$11,2,FALSE) &amp; ",") &amp; IF(ISBLANK(K348),"",VLOOKUP(K348,ComboValue!$B$2:$C$11,2,FALSE) &amp; ",")</f>
        <v/>
      </c>
      <c r="AV348" s="136" t="str">
        <f t="shared" si="213"/>
        <v>Tous_Nl</v>
      </c>
      <c r="AW348" s="136" t="str">
        <f>IF(ISBLANK(L348),"",VLOOKUP(L348,ComboValue!$E$2:$G$15,3,FALSE))</f>
        <v/>
      </c>
      <c r="AX348" s="136" t="str">
        <f>IF(ISBLANK(M348),"",VLOOKUP(M348,ComboValue!$K$2:$L$5,2,FALSE))</f>
        <v/>
      </c>
      <c r="AY348" s="161" t="str">
        <f>IF(ISBLANK(Q348),"",VLOOKUP(Q348,ComboValue!$N$2:$O$68,2,FALSE) &amp; ",") &amp; IF(ISBLANK(R348),"",VLOOKUP(R348,ComboValue!$N$2:$O$68,2,FALSE) &amp; ",") &amp; IF(ISBLANK(S348),"",VLOOKUP(S348,ComboValue!$N$2:$O$68,2,FALSE) &amp; ",") &amp; IF(ISBLANK(T348),"",VLOOKUP(T348,ComboValue!$N$2:$O$68,2,FALSE) &amp; ",") &amp; IF(ISBLANK(U348),"",VLOOKUP(U348,ComboValue!$N$2:$O$68,2,FALSE) &amp; ",") &amp; IF(ISBLANK(V348),"",VLOOKUP(V348,ComboValue!$N$2:$O$68,2,FALSE) &amp; ",") &amp; IF(ISBLANK(W348),"",VLOOKUP(W348,ComboValue!$N$2:$O$68,2,FALSE) &amp; ",") &amp; IF(ISBLANK(X348),"",VLOOKUP(X348,ComboValue!$N$2:$O$68,2,FALSE) &amp; ",") &amp; IF(ISBLANK(Y348),"",VLOOKUP(Y348,ComboValue!$N$2:$O$68,2,FALSE) &amp; ",") &amp; IF(ISBLANK(Z348),"",VLOOKUP(Z348,ComboValue!$N$2:$O$68,2,FALSE) &amp; ",") &amp; IF(ISBLANK(AA348),"",VLOOKUP(AA348,ComboValue!$N$2:$O$68,2,FALSE) &amp; ",") &amp; IF(ISBLANK(AB348),"",VLOOKUP(AB348,ComboValue!$N$2:$O$68,2,FALSE) &amp; ",") &amp; IF(ISBLANK(AC348),"",VLOOKUP(AC348,ComboValue!$N$2:$O$68,2,FALSE) &amp; ",") &amp; IF(ISBLANK(AD348),"",VLOOKUP(AD348,ComboValue!$N$2:$O$68,2,FALSE) &amp; ",") &amp; IF(ISBLANK(AE348),"",VLOOKUP(AE348,ComboValue!$N$2:$O$68,2,FALSE) &amp; ",") &amp; IF(ISBLANK(AF348),"",VLOOKUP(AF348,ComboValue!$N$2:$O$68,2,FALSE) &amp; ",") &amp; IF(ISBLANK(AG348),"",VLOOKUP(AG348,ComboValue!$N$2:$O$68,2,FALSE) &amp; ",") &amp; IF(ISBLANK(AH348),"",VLOOKUP(AH348,ComboValue!$N$2:$O$68,2,FALSE) &amp; ",") &amp; IF(ISBLANK(AI348),"",VLOOKUP(AI348,ComboValue!$N$2:$O$68,2,FALSE) &amp; ",") &amp; IF(ISBLANK(AJ348),"",VLOOKUP(AJ348,ComboValue!$N$2:$O$68,2,FALSE) &amp; ",") &amp; IF(ISBLANK(AK348),"",VLOOKUP(AK348,ComboValue!$N$2:$O$68,2,FALSE) &amp; ",") &amp; IF(ISBLANK(AL348),"",VLOOKUP(AL348,ComboValue!$N$2:$O$68,2,FALSE) &amp; ",") &amp; IF(ISBLANK(AM348),"",VLOOKUP(AM348,ComboValue!$N$2:$O$68,2,FALSE) &amp; ",") &amp; IF(ISBLANK(AN348),"",VLOOKUP(AN348,ComboValue!$N$2:$O$68,2,FALSE) &amp; ",") &amp; IF(ISBLANK(AO348),"",VLOOKUP(AO348,ComboValue!$N$2:$O$68,2,FALSE) &amp; ",") &amp; IF(ISBLANK(AP348),"",VLOOKUP(AP348,ComboValue!$N$2:$O$68,2,FALSE) &amp; ",") &amp; IF(ISBLANK(AQ348),"",VLOOKUP(AQ348,ComboValue!$N$2:$O$68,2,FALSE) &amp; ",") &amp; IF(ISBLANK(AR348),"",VLOOKUP(AR348,ComboValue!$N$2:$O$68,2,FALSE) &amp; ",") &amp; IF(ISBLANK(AS348),"",VLOOKUP(AS348,ComboValue!$N$2:$O$68,2,FALSE) &amp; ",") &amp; IF(ISBLANK(AT348),"",VLOOKUP(AT348,ComboValue!$N$2:$O$68,2,FALSE) &amp; ",")</f>
        <v/>
      </c>
      <c r="AZ348" s="162" t="str">
        <f t="shared" si="214"/>
        <v/>
      </c>
      <c r="BA348" s="120"/>
      <c r="BB348" s="135" t="str">
        <f t="shared" si="215"/>
        <v/>
      </c>
      <c r="BC348" s="136" t="str">
        <f t="shared" si="216"/>
        <v/>
      </c>
      <c r="BD348" s="136" t="str">
        <f t="shared" si="217"/>
        <v/>
      </c>
      <c r="BE348" s="136" t="str">
        <f t="shared" si="218"/>
        <v/>
      </c>
      <c r="BF348" s="136" t="str">
        <f t="shared" si="219"/>
        <v/>
      </c>
      <c r="BG348" s="136" t="str">
        <f t="shared" si="220"/>
        <v/>
      </c>
      <c r="BH348" s="136" t="str">
        <f t="shared" si="221"/>
        <v/>
      </c>
      <c r="BI348" s="136" t="str">
        <f t="shared" si="222"/>
        <v/>
      </c>
      <c r="BJ348" s="136" t="str">
        <f t="shared" si="223"/>
        <v/>
      </c>
      <c r="BK348" s="136" t="str">
        <f t="shared" si="224"/>
        <v/>
      </c>
      <c r="BL348" s="136" t="str">
        <f t="shared" si="225"/>
        <v/>
      </c>
      <c r="BM348" s="136" t="str">
        <f t="shared" si="226"/>
        <v/>
      </c>
      <c r="BN348" s="136" t="str">
        <f t="shared" si="227"/>
        <v/>
      </c>
      <c r="BO348" s="136" t="str">
        <f t="shared" si="228"/>
        <v/>
      </c>
      <c r="BP348" s="136" t="str">
        <f t="shared" si="229"/>
        <v/>
      </c>
      <c r="BQ348" s="136" t="str">
        <f t="shared" si="230"/>
        <v/>
      </c>
      <c r="BR348" s="136" t="str">
        <f t="shared" si="231"/>
        <v/>
      </c>
      <c r="BS348" s="136" t="str">
        <f t="shared" si="232"/>
        <v/>
      </c>
      <c r="BT348" s="136" t="str">
        <f t="shared" si="233"/>
        <v/>
      </c>
      <c r="BU348" s="136" t="str">
        <f t="shared" si="234"/>
        <v/>
      </c>
      <c r="BV348" s="136" t="str">
        <f t="shared" si="235"/>
        <v/>
      </c>
      <c r="BW348" s="136" t="str">
        <f t="shared" si="236"/>
        <v/>
      </c>
      <c r="BX348" s="136" t="str">
        <f t="shared" si="237"/>
        <v/>
      </c>
      <c r="BY348" s="136" t="str">
        <f t="shared" si="238"/>
        <v/>
      </c>
      <c r="BZ348" s="136" t="str">
        <f t="shared" si="239"/>
        <v/>
      </c>
      <c r="CA348" s="137" t="str">
        <f t="shared" si="240"/>
        <v/>
      </c>
      <c r="CB348" s="135" t="str">
        <f t="shared" si="241"/>
        <v/>
      </c>
      <c r="CC348" s="136" t="str">
        <f t="shared" si="242"/>
        <v/>
      </c>
      <c r="CD348" s="136" t="str">
        <f t="shared" si="243"/>
        <v/>
      </c>
      <c r="CE348" s="136" t="str">
        <f t="shared" si="244"/>
        <v/>
      </c>
      <c r="CF348" s="136" t="str">
        <f t="shared" si="245"/>
        <v/>
      </c>
      <c r="CG348" s="136" t="str">
        <f t="shared" si="246"/>
        <v/>
      </c>
      <c r="CH348" s="136" t="str">
        <f t="shared" si="247"/>
        <v/>
      </c>
      <c r="CI348" s="136" t="str">
        <f t="shared" si="248"/>
        <v/>
      </c>
      <c r="CJ348" s="136" t="str">
        <f t="shared" si="249"/>
        <v/>
      </c>
      <c r="CK348" s="137" t="str">
        <f t="shared" si="250"/>
        <v/>
      </c>
      <c r="CL348" s="135" t="str">
        <f t="shared" si="251"/>
        <v/>
      </c>
      <c r="CM348" s="136" t="str">
        <f t="shared" si="252"/>
        <v/>
      </c>
      <c r="CN348" s="136" t="str">
        <f t="shared" si="253"/>
        <v/>
      </c>
      <c r="CO348" s="137" t="str">
        <f t="shared" si="254"/>
        <v/>
      </c>
      <c r="CP348" s="120"/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</row>
    <row r="349" spans="1:106" ht="17.399999999999999" thickTop="1" thickBot="1" x14ac:dyDescent="0.45">
      <c r="A349" s="7">
        <v>344</v>
      </c>
      <c r="B349" s="10"/>
      <c r="C349" s="11"/>
      <c r="D349" s="11"/>
      <c r="E349" s="11"/>
      <c r="F349" s="11"/>
      <c r="G349" s="11"/>
      <c r="H349" s="11"/>
      <c r="I349" s="11"/>
      <c r="J349" s="11"/>
      <c r="K349" s="11"/>
      <c r="L349" s="10"/>
      <c r="M349" s="10"/>
      <c r="N349" s="10"/>
      <c r="O349" s="209" t="str">
        <f xml:space="preserve"> IF(ISBLANK(L349),"",VLOOKUP(L349,ComboValue!$E$3:$I$15,5,FALSE))</f>
        <v/>
      </c>
      <c r="P349" s="10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35" t="str">
        <f xml:space="preserve"> IF(ISBLANK(C349),"",VLOOKUP(C349,ComboValue!$B$2:$C$11,2,FALSE) &amp; ",") &amp; IF(ISBLANK(D349),"",VLOOKUP(D349,ComboValue!$B$2:$C$11,2,FALSE) &amp; ",") &amp; IF(ISBLANK(E349),"",VLOOKUP(E349,ComboValue!$B$2:$C$11,2,FALSE) &amp; ",") &amp; IF(ISBLANK(F349),"",VLOOKUP(F349,ComboValue!$B$2:$C$11,2,FALSE) &amp; ",") &amp; IF(ISBLANK(G349),"",VLOOKUP(G349,ComboValue!$B$2:$C$11,2,FALSE) &amp; ",") &amp; IF(ISBLANK(H349),"",VLOOKUP(H349,ComboValue!$B$2:$C$11,2,FALSE) &amp; ",") &amp; IF(ISBLANK(I349),"",VLOOKUP(I349,ComboValue!$B$2:$C$11,2,FALSE) &amp; ",") &amp; IF(ISBLANK(J349),"",VLOOKUP(J349,ComboValue!$B$2:$C$11,2,FALSE) &amp; ",") &amp; IF(ISBLANK(K349),"",VLOOKUP(K349,ComboValue!$B$2:$C$11,2,FALSE) &amp; ",")</f>
        <v/>
      </c>
      <c r="AV349" s="136" t="str">
        <f t="shared" si="213"/>
        <v>Tous_Nl</v>
      </c>
      <c r="AW349" s="136" t="str">
        <f>IF(ISBLANK(L349),"",VLOOKUP(L349,ComboValue!$E$2:$G$15,3,FALSE))</f>
        <v/>
      </c>
      <c r="AX349" s="136" t="str">
        <f>IF(ISBLANK(M349),"",VLOOKUP(M349,ComboValue!$K$2:$L$5,2,FALSE))</f>
        <v/>
      </c>
      <c r="AY349" s="161" t="str">
        <f>IF(ISBLANK(Q349),"",VLOOKUP(Q349,ComboValue!$N$2:$O$68,2,FALSE) &amp; ",") &amp; IF(ISBLANK(R349),"",VLOOKUP(R349,ComboValue!$N$2:$O$68,2,FALSE) &amp; ",") &amp; IF(ISBLANK(S349),"",VLOOKUP(S349,ComboValue!$N$2:$O$68,2,FALSE) &amp; ",") &amp; IF(ISBLANK(T349),"",VLOOKUP(T349,ComboValue!$N$2:$O$68,2,FALSE) &amp; ",") &amp; IF(ISBLANK(U349),"",VLOOKUP(U349,ComboValue!$N$2:$O$68,2,FALSE) &amp; ",") &amp; IF(ISBLANK(V349),"",VLOOKUP(V349,ComboValue!$N$2:$O$68,2,FALSE) &amp; ",") &amp; IF(ISBLANK(W349),"",VLOOKUP(W349,ComboValue!$N$2:$O$68,2,FALSE) &amp; ",") &amp; IF(ISBLANK(X349),"",VLOOKUP(X349,ComboValue!$N$2:$O$68,2,FALSE) &amp; ",") &amp; IF(ISBLANK(Y349),"",VLOOKUP(Y349,ComboValue!$N$2:$O$68,2,FALSE) &amp; ",") &amp; IF(ISBLANK(Z349),"",VLOOKUP(Z349,ComboValue!$N$2:$O$68,2,FALSE) &amp; ",") &amp; IF(ISBLANK(AA349),"",VLOOKUP(AA349,ComboValue!$N$2:$O$68,2,FALSE) &amp; ",") &amp; IF(ISBLANK(AB349),"",VLOOKUP(AB349,ComboValue!$N$2:$O$68,2,FALSE) &amp; ",") &amp; IF(ISBLANK(AC349),"",VLOOKUP(AC349,ComboValue!$N$2:$O$68,2,FALSE) &amp; ",") &amp; IF(ISBLANK(AD349),"",VLOOKUP(AD349,ComboValue!$N$2:$O$68,2,FALSE) &amp; ",") &amp; IF(ISBLANK(AE349),"",VLOOKUP(AE349,ComboValue!$N$2:$O$68,2,FALSE) &amp; ",") &amp; IF(ISBLANK(AF349),"",VLOOKUP(AF349,ComboValue!$N$2:$O$68,2,FALSE) &amp; ",") &amp; IF(ISBLANK(AG349),"",VLOOKUP(AG349,ComboValue!$N$2:$O$68,2,FALSE) &amp; ",") &amp; IF(ISBLANK(AH349),"",VLOOKUP(AH349,ComboValue!$N$2:$O$68,2,FALSE) &amp; ",") &amp; IF(ISBLANK(AI349),"",VLOOKUP(AI349,ComboValue!$N$2:$O$68,2,FALSE) &amp; ",") &amp; IF(ISBLANK(AJ349),"",VLOOKUP(AJ349,ComboValue!$N$2:$O$68,2,FALSE) &amp; ",") &amp; IF(ISBLANK(AK349),"",VLOOKUP(AK349,ComboValue!$N$2:$O$68,2,FALSE) &amp; ",") &amp; IF(ISBLANK(AL349),"",VLOOKUP(AL349,ComboValue!$N$2:$O$68,2,FALSE) &amp; ",") &amp; IF(ISBLANK(AM349),"",VLOOKUP(AM349,ComboValue!$N$2:$O$68,2,FALSE) &amp; ",") &amp; IF(ISBLANK(AN349),"",VLOOKUP(AN349,ComboValue!$N$2:$O$68,2,FALSE) &amp; ",") &amp; IF(ISBLANK(AO349),"",VLOOKUP(AO349,ComboValue!$N$2:$O$68,2,FALSE) &amp; ",") &amp; IF(ISBLANK(AP349),"",VLOOKUP(AP349,ComboValue!$N$2:$O$68,2,FALSE) &amp; ",") &amp; IF(ISBLANK(AQ349),"",VLOOKUP(AQ349,ComboValue!$N$2:$O$68,2,FALSE) &amp; ",") &amp; IF(ISBLANK(AR349),"",VLOOKUP(AR349,ComboValue!$N$2:$O$68,2,FALSE) &amp; ",") &amp; IF(ISBLANK(AS349),"",VLOOKUP(AS349,ComboValue!$N$2:$O$68,2,FALSE) &amp; ",") &amp; IF(ISBLANK(AT349),"",VLOOKUP(AT349,ComboValue!$N$2:$O$68,2,FALSE) &amp; ",")</f>
        <v/>
      </c>
      <c r="AZ349" s="162" t="str">
        <f t="shared" si="214"/>
        <v/>
      </c>
      <c r="BA349" s="120"/>
      <c r="BB349" s="135" t="str">
        <f t="shared" si="215"/>
        <v/>
      </c>
      <c r="BC349" s="136" t="str">
        <f t="shared" si="216"/>
        <v/>
      </c>
      <c r="BD349" s="136" t="str">
        <f t="shared" si="217"/>
        <v/>
      </c>
      <c r="BE349" s="136" t="str">
        <f t="shared" si="218"/>
        <v/>
      </c>
      <c r="BF349" s="136" t="str">
        <f t="shared" si="219"/>
        <v/>
      </c>
      <c r="BG349" s="136" t="str">
        <f t="shared" si="220"/>
        <v/>
      </c>
      <c r="BH349" s="136" t="str">
        <f t="shared" si="221"/>
        <v/>
      </c>
      <c r="BI349" s="136" t="str">
        <f t="shared" si="222"/>
        <v/>
      </c>
      <c r="BJ349" s="136" t="str">
        <f t="shared" si="223"/>
        <v/>
      </c>
      <c r="BK349" s="136" t="str">
        <f t="shared" si="224"/>
        <v/>
      </c>
      <c r="BL349" s="136" t="str">
        <f t="shared" si="225"/>
        <v/>
      </c>
      <c r="BM349" s="136" t="str">
        <f t="shared" si="226"/>
        <v/>
      </c>
      <c r="BN349" s="136" t="str">
        <f t="shared" si="227"/>
        <v/>
      </c>
      <c r="BO349" s="136" t="str">
        <f t="shared" si="228"/>
        <v/>
      </c>
      <c r="BP349" s="136" t="str">
        <f t="shared" si="229"/>
        <v/>
      </c>
      <c r="BQ349" s="136" t="str">
        <f t="shared" si="230"/>
        <v/>
      </c>
      <c r="BR349" s="136" t="str">
        <f t="shared" si="231"/>
        <v/>
      </c>
      <c r="BS349" s="136" t="str">
        <f t="shared" si="232"/>
        <v/>
      </c>
      <c r="BT349" s="136" t="str">
        <f t="shared" si="233"/>
        <v/>
      </c>
      <c r="BU349" s="136" t="str">
        <f t="shared" si="234"/>
        <v/>
      </c>
      <c r="BV349" s="136" t="str">
        <f t="shared" si="235"/>
        <v/>
      </c>
      <c r="BW349" s="136" t="str">
        <f t="shared" si="236"/>
        <v/>
      </c>
      <c r="BX349" s="136" t="str">
        <f t="shared" si="237"/>
        <v/>
      </c>
      <c r="BY349" s="136" t="str">
        <f t="shared" si="238"/>
        <v/>
      </c>
      <c r="BZ349" s="136" t="str">
        <f t="shared" si="239"/>
        <v/>
      </c>
      <c r="CA349" s="137" t="str">
        <f t="shared" si="240"/>
        <v/>
      </c>
      <c r="CB349" s="135" t="str">
        <f t="shared" si="241"/>
        <v/>
      </c>
      <c r="CC349" s="136" t="str">
        <f t="shared" si="242"/>
        <v/>
      </c>
      <c r="CD349" s="136" t="str">
        <f t="shared" si="243"/>
        <v/>
      </c>
      <c r="CE349" s="136" t="str">
        <f t="shared" si="244"/>
        <v/>
      </c>
      <c r="CF349" s="136" t="str">
        <f t="shared" si="245"/>
        <v/>
      </c>
      <c r="CG349" s="136" t="str">
        <f t="shared" si="246"/>
        <v/>
      </c>
      <c r="CH349" s="136" t="str">
        <f t="shared" si="247"/>
        <v/>
      </c>
      <c r="CI349" s="136" t="str">
        <f t="shared" si="248"/>
        <v/>
      </c>
      <c r="CJ349" s="136" t="str">
        <f t="shared" si="249"/>
        <v/>
      </c>
      <c r="CK349" s="137" t="str">
        <f t="shared" si="250"/>
        <v/>
      </c>
      <c r="CL349" s="135" t="str">
        <f t="shared" si="251"/>
        <v/>
      </c>
      <c r="CM349" s="136" t="str">
        <f t="shared" si="252"/>
        <v/>
      </c>
      <c r="CN349" s="136" t="str">
        <f t="shared" si="253"/>
        <v/>
      </c>
      <c r="CO349" s="137" t="str">
        <f t="shared" si="254"/>
        <v/>
      </c>
      <c r="CP349" s="120"/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</row>
    <row r="350" spans="1:106" ht="17.399999999999999" thickTop="1" thickBot="1" x14ac:dyDescent="0.45">
      <c r="A350" s="7">
        <v>345</v>
      </c>
      <c r="B350" s="10"/>
      <c r="C350" s="11"/>
      <c r="D350" s="11"/>
      <c r="E350" s="11"/>
      <c r="F350" s="11"/>
      <c r="G350" s="11"/>
      <c r="H350" s="11"/>
      <c r="I350" s="11"/>
      <c r="J350" s="11"/>
      <c r="K350" s="11"/>
      <c r="L350" s="10"/>
      <c r="M350" s="10"/>
      <c r="N350" s="10"/>
      <c r="O350" s="209" t="str">
        <f xml:space="preserve"> IF(ISBLANK(L350),"",VLOOKUP(L350,ComboValue!$E$3:$I$15,5,FALSE))</f>
        <v/>
      </c>
      <c r="P350" s="10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35" t="str">
        <f xml:space="preserve"> IF(ISBLANK(C350),"",VLOOKUP(C350,ComboValue!$B$2:$C$11,2,FALSE) &amp; ",") &amp; IF(ISBLANK(D350),"",VLOOKUP(D350,ComboValue!$B$2:$C$11,2,FALSE) &amp; ",") &amp; IF(ISBLANK(E350),"",VLOOKUP(E350,ComboValue!$B$2:$C$11,2,FALSE) &amp; ",") &amp; IF(ISBLANK(F350),"",VLOOKUP(F350,ComboValue!$B$2:$C$11,2,FALSE) &amp; ",") &amp; IF(ISBLANK(G350),"",VLOOKUP(G350,ComboValue!$B$2:$C$11,2,FALSE) &amp; ",") &amp; IF(ISBLANK(H350),"",VLOOKUP(H350,ComboValue!$B$2:$C$11,2,FALSE) &amp; ",") &amp; IF(ISBLANK(I350),"",VLOOKUP(I350,ComboValue!$B$2:$C$11,2,FALSE) &amp; ",") &amp; IF(ISBLANK(J350),"",VLOOKUP(J350,ComboValue!$B$2:$C$11,2,FALSE) &amp; ",") &amp; IF(ISBLANK(K350),"",VLOOKUP(K350,ComboValue!$B$2:$C$11,2,FALSE) &amp; ",")</f>
        <v/>
      </c>
      <c r="AV350" s="136" t="str">
        <f t="shared" si="213"/>
        <v>Tous_Nl</v>
      </c>
      <c r="AW350" s="136" t="str">
        <f>IF(ISBLANK(L350),"",VLOOKUP(L350,ComboValue!$E$2:$G$15,3,FALSE))</f>
        <v/>
      </c>
      <c r="AX350" s="136" t="str">
        <f>IF(ISBLANK(M350),"",VLOOKUP(M350,ComboValue!$K$2:$L$5,2,FALSE))</f>
        <v/>
      </c>
      <c r="AY350" s="161" t="str">
        <f>IF(ISBLANK(Q350),"",VLOOKUP(Q350,ComboValue!$N$2:$O$68,2,FALSE) &amp; ",") &amp; IF(ISBLANK(R350),"",VLOOKUP(R350,ComboValue!$N$2:$O$68,2,FALSE) &amp; ",") &amp; IF(ISBLANK(S350),"",VLOOKUP(S350,ComboValue!$N$2:$O$68,2,FALSE) &amp; ",") &amp; IF(ISBLANK(T350),"",VLOOKUP(T350,ComboValue!$N$2:$O$68,2,FALSE) &amp; ",") &amp; IF(ISBLANK(U350),"",VLOOKUP(U350,ComboValue!$N$2:$O$68,2,FALSE) &amp; ",") &amp; IF(ISBLANK(V350),"",VLOOKUP(V350,ComboValue!$N$2:$O$68,2,FALSE) &amp; ",") &amp; IF(ISBLANK(W350),"",VLOOKUP(W350,ComboValue!$N$2:$O$68,2,FALSE) &amp; ",") &amp; IF(ISBLANK(X350),"",VLOOKUP(X350,ComboValue!$N$2:$O$68,2,FALSE) &amp; ",") &amp; IF(ISBLANK(Y350),"",VLOOKUP(Y350,ComboValue!$N$2:$O$68,2,FALSE) &amp; ",") &amp; IF(ISBLANK(Z350),"",VLOOKUP(Z350,ComboValue!$N$2:$O$68,2,FALSE) &amp; ",") &amp; IF(ISBLANK(AA350),"",VLOOKUP(AA350,ComboValue!$N$2:$O$68,2,FALSE) &amp; ",") &amp; IF(ISBLANK(AB350),"",VLOOKUP(AB350,ComboValue!$N$2:$O$68,2,FALSE) &amp; ",") &amp; IF(ISBLANK(AC350),"",VLOOKUP(AC350,ComboValue!$N$2:$O$68,2,FALSE) &amp; ",") &amp; IF(ISBLANK(AD350),"",VLOOKUP(AD350,ComboValue!$N$2:$O$68,2,FALSE) &amp; ",") &amp; IF(ISBLANK(AE350),"",VLOOKUP(AE350,ComboValue!$N$2:$O$68,2,FALSE) &amp; ",") &amp; IF(ISBLANK(AF350),"",VLOOKUP(AF350,ComboValue!$N$2:$O$68,2,FALSE) &amp; ",") &amp; IF(ISBLANK(AG350),"",VLOOKUP(AG350,ComboValue!$N$2:$O$68,2,FALSE) &amp; ",") &amp; IF(ISBLANK(AH350),"",VLOOKUP(AH350,ComboValue!$N$2:$O$68,2,FALSE) &amp; ",") &amp; IF(ISBLANK(AI350),"",VLOOKUP(AI350,ComboValue!$N$2:$O$68,2,FALSE) &amp; ",") &amp; IF(ISBLANK(AJ350),"",VLOOKUP(AJ350,ComboValue!$N$2:$O$68,2,FALSE) &amp; ",") &amp; IF(ISBLANK(AK350),"",VLOOKUP(AK350,ComboValue!$N$2:$O$68,2,FALSE) &amp; ",") &amp; IF(ISBLANK(AL350),"",VLOOKUP(AL350,ComboValue!$N$2:$O$68,2,FALSE) &amp; ",") &amp; IF(ISBLANK(AM350),"",VLOOKUP(AM350,ComboValue!$N$2:$O$68,2,FALSE) &amp; ",") &amp; IF(ISBLANK(AN350),"",VLOOKUP(AN350,ComboValue!$N$2:$O$68,2,FALSE) &amp; ",") &amp; IF(ISBLANK(AO350),"",VLOOKUP(AO350,ComboValue!$N$2:$O$68,2,FALSE) &amp; ",") &amp; IF(ISBLANK(AP350),"",VLOOKUP(AP350,ComboValue!$N$2:$O$68,2,FALSE) &amp; ",") &amp; IF(ISBLANK(AQ350),"",VLOOKUP(AQ350,ComboValue!$N$2:$O$68,2,FALSE) &amp; ",") &amp; IF(ISBLANK(AR350),"",VLOOKUP(AR350,ComboValue!$N$2:$O$68,2,FALSE) &amp; ",") &amp; IF(ISBLANK(AS350),"",VLOOKUP(AS350,ComboValue!$N$2:$O$68,2,FALSE) &amp; ",") &amp; IF(ISBLANK(AT350),"",VLOOKUP(AT350,ComboValue!$N$2:$O$68,2,FALSE) &amp; ",")</f>
        <v/>
      </c>
      <c r="AZ350" s="162" t="str">
        <f t="shared" si="214"/>
        <v/>
      </c>
      <c r="BA350" s="120"/>
      <c r="BB350" s="135" t="str">
        <f t="shared" si="215"/>
        <v/>
      </c>
      <c r="BC350" s="136" t="str">
        <f t="shared" si="216"/>
        <v/>
      </c>
      <c r="BD350" s="136" t="str">
        <f t="shared" si="217"/>
        <v/>
      </c>
      <c r="BE350" s="136" t="str">
        <f t="shared" si="218"/>
        <v/>
      </c>
      <c r="BF350" s="136" t="str">
        <f t="shared" si="219"/>
        <v/>
      </c>
      <c r="BG350" s="136" t="str">
        <f t="shared" si="220"/>
        <v/>
      </c>
      <c r="BH350" s="136" t="str">
        <f t="shared" si="221"/>
        <v/>
      </c>
      <c r="BI350" s="136" t="str">
        <f t="shared" si="222"/>
        <v/>
      </c>
      <c r="BJ350" s="136" t="str">
        <f t="shared" si="223"/>
        <v/>
      </c>
      <c r="BK350" s="136" t="str">
        <f t="shared" si="224"/>
        <v/>
      </c>
      <c r="BL350" s="136" t="str">
        <f t="shared" si="225"/>
        <v/>
      </c>
      <c r="BM350" s="136" t="str">
        <f t="shared" si="226"/>
        <v/>
      </c>
      <c r="BN350" s="136" t="str">
        <f t="shared" si="227"/>
        <v/>
      </c>
      <c r="BO350" s="136" t="str">
        <f t="shared" si="228"/>
        <v/>
      </c>
      <c r="BP350" s="136" t="str">
        <f t="shared" si="229"/>
        <v/>
      </c>
      <c r="BQ350" s="136" t="str">
        <f t="shared" si="230"/>
        <v/>
      </c>
      <c r="BR350" s="136" t="str">
        <f t="shared" si="231"/>
        <v/>
      </c>
      <c r="BS350" s="136" t="str">
        <f t="shared" si="232"/>
        <v/>
      </c>
      <c r="BT350" s="136" t="str">
        <f t="shared" si="233"/>
        <v/>
      </c>
      <c r="BU350" s="136" t="str">
        <f t="shared" si="234"/>
        <v/>
      </c>
      <c r="BV350" s="136" t="str">
        <f t="shared" si="235"/>
        <v/>
      </c>
      <c r="BW350" s="136" t="str">
        <f t="shared" si="236"/>
        <v/>
      </c>
      <c r="BX350" s="136" t="str">
        <f t="shared" si="237"/>
        <v/>
      </c>
      <c r="BY350" s="136" t="str">
        <f t="shared" si="238"/>
        <v/>
      </c>
      <c r="BZ350" s="136" t="str">
        <f t="shared" si="239"/>
        <v/>
      </c>
      <c r="CA350" s="137" t="str">
        <f t="shared" si="240"/>
        <v/>
      </c>
      <c r="CB350" s="135" t="str">
        <f t="shared" si="241"/>
        <v/>
      </c>
      <c r="CC350" s="136" t="str">
        <f t="shared" si="242"/>
        <v/>
      </c>
      <c r="CD350" s="136" t="str">
        <f t="shared" si="243"/>
        <v/>
      </c>
      <c r="CE350" s="136" t="str">
        <f t="shared" si="244"/>
        <v/>
      </c>
      <c r="CF350" s="136" t="str">
        <f t="shared" si="245"/>
        <v/>
      </c>
      <c r="CG350" s="136" t="str">
        <f t="shared" si="246"/>
        <v/>
      </c>
      <c r="CH350" s="136" t="str">
        <f t="shared" si="247"/>
        <v/>
      </c>
      <c r="CI350" s="136" t="str">
        <f t="shared" si="248"/>
        <v/>
      </c>
      <c r="CJ350" s="136" t="str">
        <f t="shared" si="249"/>
        <v/>
      </c>
      <c r="CK350" s="137" t="str">
        <f t="shared" si="250"/>
        <v/>
      </c>
      <c r="CL350" s="135" t="str">
        <f t="shared" si="251"/>
        <v/>
      </c>
      <c r="CM350" s="136" t="str">
        <f t="shared" si="252"/>
        <v/>
      </c>
      <c r="CN350" s="136" t="str">
        <f t="shared" si="253"/>
        <v/>
      </c>
      <c r="CO350" s="137" t="str">
        <f t="shared" si="254"/>
        <v/>
      </c>
      <c r="CP350" s="120"/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</row>
    <row r="351" spans="1:106" ht="17.399999999999999" thickTop="1" thickBot="1" x14ac:dyDescent="0.45">
      <c r="A351" s="7">
        <v>346</v>
      </c>
      <c r="B351" s="10"/>
      <c r="C351" s="11"/>
      <c r="D351" s="11"/>
      <c r="E351" s="11"/>
      <c r="F351" s="11"/>
      <c r="G351" s="11"/>
      <c r="H351" s="11"/>
      <c r="I351" s="11"/>
      <c r="J351" s="11"/>
      <c r="K351" s="11"/>
      <c r="L351" s="10"/>
      <c r="M351" s="10"/>
      <c r="N351" s="10"/>
      <c r="O351" s="209" t="str">
        <f xml:space="preserve"> IF(ISBLANK(L351),"",VLOOKUP(L351,ComboValue!$E$3:$I$15,5,FALSE))</f>
        <v/>
      </c>
      <c r="P351" s="10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35" t="str">
        <f xml:space="preserve"> IF(ISBLANK(C351),"",VLOOKUP(C351,ComboValue!$B$2:$C$11,2,FALSE) &amp; ",") &amp; IF(ISBLANK(D351),"",VLOOKUP(D351,ComboValue!$B$2:$C$11,2,FALSE) &amp; ",") &amp; IF(ISBLANK(E351),"",VLOOKUP(E351,ComboValue!$B$2:$C$11,2,FALSE) &amp; ",") &amp; IF(ISBLANK(F351),"",VLOOKUP(F351,ComboValue!$B$2:$C$11,2,FALSE) &amp; ",") &amp; IF(ISBLANK(G351),"",VLOOKUP(G351,ComboValue!$B$2:$C$11,2,FALSE) &amp; ",") &amp; IF(ISBLANK(H351),"",VLOOKUP(H351,ComboValue!$B$2:$C$11,2,FALSE) &amp; ",") &amp; IF(ISBLANK(I351),"",VLOOKUP(I351,ComboValue!$B$2:$C$11,2,FALSE) &amp; ",") &amp; IF(ISBLANK(J351),"",VLOOKUP(J351,ComboValue!$B$2:$C$11,2,FALSE) &amp; ",") &amp; IF(ISBLANK(K351),"",VLOOKUP(K351,ComboValue!$B$2:$C$11,2,FALSE) &amp; ",")</f>
        <v/>
      </c>
      <c r="AV351" s="136" t="str">
        <f t="shared" si="213"/>
        <v>Tous_Nl</v>
      </c>
      <c r="AW351" s="136" t="str">
        <f>IF(ISBLANK(L351),"",VLOOKUP(L351,ComboValue!$E$2:$G$15,3,FALSE))</f>
        <v/>
      </c>
      <c r="AX351" s="136" t="str">
        <f>IF(ISBLANK(M351),"",VLOOKUP(M351,ComboValue!$K$2:$L$5,2,FALSE))</f>
        <v/>
      </c>
      <c r="AY351" s="161" t="str">
        <f>IF(ISBLANK(Q351),"",VLOOKUP(Q351,ComboValue!$N$2:$O$68,2,FALSE) &amp; ",") &amp; IF(ISBLANK(R351),"",VLOOKUP(R351,ComboValue!$N$2:$O$68,2,FALSE) &amp; ",") &amp; IF(ISBLANK(S351),"",VLOOKUP(S351,ComboValue!$N$2:$O$68,2,FALSE) &amp; ",") &amp; IF(ISBLANK(T351),"",VLOOKUP(T351,ComboValue!$N$2:$O$68,2,FALSE) &amp; ",") &amp; IF(ISBLANK(U351),"",VLOOKUP(U351,ComboValue!$N$2:$O$68,2,FALSE) &amp; ",") &amp; IF(ISBLANK(V351),"",VLOOKUP(V351,ComboValue!$N$2:$O$68,2,FALSE) &amp; ",") &amp; IF(ISBLANK(W351),"",VLOOKUP(W351,ComboValue!$N$2:$O$68,2,FALSE) &amp; ",") &amp; IF(ISBLANK(X351),"",VLOOKUP(X351,ComboValue!$N$2:$O$68,2,FALSE) &amp; ",") &amp; IF(ISBLANK(Y351),"",VLOOKUP(Y351,ComboValue!$N$2:$O$68,2,FALSE) &amp; ",") &amp; IF(ISBLANK(Z351),"",VLOOKUP(Z351,ComboValue!$N$2:$O$68,2,FALSE) &amp; ",") &amp; IF(ISBLANK(AA351),"",VLOOKUP(AA351,ComboValue!$N$2:$O$68,2,FALSE) &amp; ",") &amp; IF(ISBLANK(AB351),"",VLOOKUP(AB351,ComboValue!$N$2:$O$68,2,FALSE) &amp; ",") &amp; IF(ISBLANK(AC351),"",VLOOKUP(AC351,ComboValue!$N$2:$O$68,2,FALSE) &amp; ",") &amp; IF(ISBLANK(AD351),"",VLOOKUP(AD351,ComboValue!$N$2:$O$68,2,FALSE) &amp; ",") &amp; IF(ISBLANK(AE351),"",VLOOKUP(AE351,ComboValue!$N$2:$O$68,2,FALSE) &amp; ",") &amp; IF(ISBLANK(AF351),"",VLOOKUP(AF351,ComboValue!$N$2:$O$68,2,FALSE) &amp; ",") &amp; IF(ISBLANK(AG351),"",VLOOKUP(AG351,ComboValue!$N$2:$O$68,2,FALSE) &amp; ",") &amp; IF(ISBLANK(AH351),"",VLOOKUP(AH351,ComboValue!$N$2:$O$68,2,FALSE) &amp; ",") &amp; IF(ISBLANK(AI351),"",VLOOKUP(AI351,ComboValue!$N$2:$O$68,2,FALSE) &amp; ",") &amp; IF(ISBLANK(AJ351),"",VLOOKUP(AJ351,ComboValue!$N$2:$O$68,2,FALSE) &amp; ",") &amp; IF(ISBLANK(AK351),"",VLOOKUP(AK351,ComboValue!$N$2:$O$68,2,FALSE) &amp; ",") &amp; IF(ISBLANK(AL351),"",VLOOKUP(AL351,ComboValue!$N$2:$O$68,2,FALSE) &amp; ",") &amp; IF(ISBLANK(AM351),"",VLOOKUP(AM351,ComboValue!$N$2:$O$68,2,FALSE) &amp; ",") &amp; IF(ISBLANK(AN351),"",VLOOKUP(AN351,ComboValue!$N$2:$O$68,2,FALSE) &amp; ",") &amp; IF(ISBLANK(AO351),"",VLOOKUP(AO351,ComboValue!$N$2:$O$68,2,FALSE) &amp; ",") &amp; IF(ISBLANK(AP351),"",VLOOKUP(AP351,ComboValue!$N$2:$O$68,2,FALSE) &amp; ",") &amp; IF(ISBLANK(AQ351),"",VLOOKUP(AQ351,ComboValue!$N$2:$O$68,2,FALSE) &amp; ",") &amp; IF(ISBLANK(AR351),"",VLOOKUP(AR351,ComboValue!$N$2:$O$68,2,FALSE) &amp; ",") &amp; IF(ISBLANK(AS351),"",VLOOKUP(AS351,ComboValue!$N$2:$O$68,2,FALSE) &amp; ",") &amp; IF(ISBLANK(AT351),"",VLOOKUP(AT351,ComboValue!$N$2:$O$68,2,FALSE) &amp; ",")</f>
        <v/>
      </c>
      <c r="AZ351" s="162" t="str">
        <f t="shared" si="214"/>
        <v/>
      </c>
      <c r="BA351" s="120"/>
      <c r="BB351" s="135" t="str">
        <f t="shared" si="215"/>
        <v/>
      </c>
      <c r="BC351" s="136" t="str">
        <f t="shared" si="216"/>
        <v/>
      </c>
      <c r="BD351" s="136" t="str">
        <f t="shared" si="217"/>
        <v/>
      </c>
      <c r="BE351" s="136" t="str">
        <f t="shared" si="218"/>
        <v/>
      </c>
      <c r="BF351" s="136" t="str">
        <f t="shared" si="219"/>
        <v/>
      </c>
      <c r="BG351" s="136" t="str">
        <f t="shared" si="220"/>
        <v/>
      </c>
      <c r="BH351" s="136" t="str">
        <f t="shared" si="221"/>
        <v/>
      </c>
      <c r="BI351" s="136" t="str">
        <f t="shared" si="222"/>
        <v/>
      </c>
      <c r="BJ351" s="136" t="str">
        <f t="shared" si="223"/>
        <v/>
      </c>
      <c r="BK351" s="136" t="str">
        <f t="shared" si="224"/>
        <v/>
      </c>
      <c r="BL351" s="136" t="str">
        <f t="shared" si="225"/>
        <v/>
      </c>
      <c r="BM351" s="136" t="str">
        <f t="shared" si="226"/>
        <v/>
      </c>
      <c r="BN351" s="136" t="str">
        <f t="shared" si="227"/>
        <v/>
      </c>
      <c r="BO351" s="136" t="str">
        <f t="shared" si="228"/>
        <v/>
      </c>
      <c r="BP351" s="136" t="str">
        <f t="shared" si="229"/>
        <v/>
      </c>
      <c r="BQ351" s="136" t="str">
        <f t="shared" si="230"/>
        <v/>
      </c>
      <c r="BR351" s="136" t="str">
        <f t="shared" si="231"/>
        <v/>
      </c>
      <c r="BS351" s="136" t="str">
        <f t="shared" si="232"/>
        <v/>
      </c>
      <c r="BT351" s="136" t="str">
        <f t="shared" si="233"/>
        <v/>
      </c>
      <c r="BU351" s="136" t="str">
        <f t="shared" si="234"/>
        <v/>
      </c>
      <c r="BV351" s="136" t="str">
        <f t="shared" si="235"/>
        <v/>
      </c>
      <c r="BW351" s="136" t="str">
        <f t="shared" si="236"/>
        <v/>
      </c>
      <c r="BX351" s="136" t="str">
        <f t="shared" si="237"/>
        <v/>
      </c>
      <c r="BY351" s="136" t="str">
        <f t="shared" si="238"/>
        <v/>
      </c>
      <c r="BZ351" s="136" t="str">
        <f t="shared" si="239"/>
        <v/>
      </c>
      <c r="CA351" s="137" t="str">
        <f t="shared" si="240"/>
        <v/>
      </c>
      <c r="CB351" s="135" t="str">
        <f t="shared" si="241"/>
        <v/>
      </c>
      <c r="CC351" s="136" t="str">
        <f t="shared" si="242"/>
        <v/>
      </c>
      <c r="CD351" s="136" t="str">
        <f t="shared" si="243"/>
        <v/>
      </c>
      <c r="CE351" s="136" t="str">
        <f t="shared" si="244"/>
        <v/>
      </c>
      <c r="CF351" s="136" t="str">
        <f t="shared" si="245"/>
        <v/>
      </c>
      <c r="CG351" s="136" t="str">
        <f t="shared" si="246"/>
        <v/>
      </c>
      <c r="CH351" s="136" t="str">
        <f t="shared" si="247"/>
        <v/>
      </c>
      <c r="CI351" s="136" t="str">
        <f t="shared" si="248"/>
        <v/>
      </c>
      <c r="CJ351" s="136" t="str">
        <f t="shared" si="249"/>
        <v/>
      </c>
      <c r="CK351" s="137" t="str">
        <f t="shared" si="250"/>
        <v/>
      </c>
      <c r="CL351" s="135" t="str">
        <f t="shared" si="251"/>
        <v/>
      </c>
      <c r="CM351" s="136" t="str">
        <f t="shared" si="252"/>
        <v/>
      </c>
      <c r="CN351" s="136" t="str">
        <f t="shared" si="253"/>
        <v/>
      </c>
      <c r="CO351" s="137" t="str">
        <f t="shared" si="254"/>
        <v/>
      </c>
      <c r="CP351" s="120"/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</row>
    <row r="352" spans="1:106" ht="17.399999999999999" thickTop="1" thickBot="1" x14ac:dyDescent="0.45">
      <c r="A352" s="7">
        <v>347</v>
      </c>
      <c r="B352" s="10"/>
      <c r="C352" s="11"/>
      <c r="D352" s="11"/>
      <c r="E352" s="11"/>
      <c r="F352" s="11"/>
      <c r="G352" s="11"/>
      <c r="H352" s="11"/>
      <c r="I352" s="11"/>
      <c r="J352" s="11"/>
      <c r="K352" s="11"/>
      <c r="L352" s="10"/>
      <c r="M352" s="10"/>
      <c r="N352" s="10"/>
      <c r="O352" s="209" t="str">
        <f xml:space="preserve"> IF(ISBLANK(L352),"",VLOOKUP(L352,ComboValue!$E$3:$I$15,5,FALSE))</f>
        <v/>
      </c>
      <c r="P352" s="10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35" t="str">
        <f xml:space="preserve"> IF(ISBLANK(C352),"",VLOOKUP(C352,ComboValue!$B$2:$C$11,2,FALSE) &amp; ",") &amp; IF(ISBLANK(D352),"",VLOOKUP(D352,ComboValue!$B$2:$C$11,2,FALSE) &amp; ",") &amp; IF(ISBLANK(E352),"",VLOOKUP(E352,ComboValue!$B$2:$C$11,2,FALSE) &amp; ",") &amp; IF(ISBLANK(F352),"",VLOOKUP(F352,ComboValue!$B$2:$C$11,2,FALSE) &amp; ",") &amp; IF(ISBLANK(G352),"",VLOOKUP(G352,ComboValue!$B$2:$C$11,2,FALSE) &amp; ",") &amp; IF(ISBLANK(H352),"",VLOOKUP(H352,ComboValue!$B$2:$C$11,2,FALSE) &amp; ",") &amp; IF(ISBLANK(I352),"",VLOOKUP(I352,ComboValue!$B$2:$C$11,2,FALSE) &amp; ",") &amp; IF(ISBLANK(J352),"",VLOOKUP(J352,ComboValue!$B$2:$C$11,2,FALSE) &amp; ",") &amp; IF(ISBLANK(K352),"",VLOOKUP(K352,ComboValue!$B$2:$C$11,2,FALSE) &amp; ",")</f>
        <v/>
      </c>
      <c r="AV352" s="136" t="str">
        <f t="shared" si="213"/>
        <v>Tous_Nl</v>
      </c>
      <c r="AW352" s="136" t="str">
        <f>IF(ISBLANK(L352),"",VLOOKUP(L352,ComboValue!$E$2:$G$15,3,FALSE))</f>
        <v/>
      </c>
      <c r="AX352" s="136" t="str">
        <f>IF(ISBLANK(M352),"",VLOOKUP(M352,ComboValue!$K$2:$L$5,2,FALSE))</f>
        <v/>
      </c>
      <c r="AY352" s="161" t="str">
        <f>IF(ISBLANK(Q352),"",VLOOKUP(Q352,ComboValue!$N$2:$O$68,2,FALSE) &amp; ",") &amp; IF(ISBLANK(R352),"",VLOOKUP(R352,ComboValue!$N$2:$O$68,2,FALSE) &amp; ",") &amp; IF(ISBLANK(S352),"",VLOOKUP(S352,ComboValue!$N$2:$O$68,2,FALSE) &amp; ",") &amp; IF(ISBLANK(T352),"",VLOOKUP(T352,ComboValue!$N$2:$O$68,2,FALSE) &amp; ",") &amp; IF(ISBLANK(U352),"",VLOOKUP(U352,ComboValue!$N$2:$O$68,2,FALSE) &amp; ",") &amp; IF(ISBLANK(V352),"",VLOOKUP(V352,ComboValue!$N$2:$O$68,2,FALSE) &amp; ",") &amp; IF(ISBLANK(W352),"",VLOOKUP(W352,ComboValue!$N$2:$O$68,2,FALSE) &amp; ",") &amp; IF(ISBLANK(X352),"",VLOOKUP(X352,ComboValue!$N$2:$O$68,2,FALSE) &amp; ",") &amp; IF(ISBLANK(Y352),"",VLOOKUP(Y352,ComboValue!$N$2:$O$68,2,FALSE) &amp; ",") &amp; IF(ISBLANK(Z352),"",VLOOKUP(Z352,ComboValue!$N$2:$O$68,2,FALSE) &amp; ",") &amp; IF(ISBLANK(AA352),"",VLOOKUP(AA352,ComboValue!$N$2:$O$68,2,FALSE) &amp; ",") &amp; IF(ISBLANK(AB352),"",VLOOKUP(AB352,ComboValue!$N$2:$O$68,2,FALSE) &amp; ",") &amp; IF(ISBLANK(AC352),"",VLOOKUP(AC352,ComboValue!$N$2:$O$68,2,FALSE) &amp; ",") &amp; IF(ISBLANK(AD352),"",VLOOKUP(AD352,ComboValue!$N$2:$O$68,2,FALSE) &amp; ",") &amp; IF(ISBLANK(AE352),"",VLOOKUP(AE352,ComboValue!$N$2:$O$68,2,FALSE) &amp; ",") &amp; IF(ISBLANK(AF352),"",VLOOKUP(AF352,ComboValue!$N$2:$O$68,2,FALSE) &amp; ",") &amp; IF(ISBLANK(AG352),"",VLOOKUP(AG352,ComboValue!$N$2:$O$68,2,FALSE) &amp; ",") &amp; IF(ISBLANK(AH352),"",VLOOKUP(AH352,ComboValue!$N$2:$O$68,2,FALSE) &amp; ",") &amp; IF(ISBLANK(AI352),"",VLOOKUP(AI352,ComboValue!$N$2:$O$68,2,FALSE) &amp; ",") &amp; IF(ISBLANK(AJ352),"",VLOOKUP(AJ352,ComboValue!$N$2:$O$68,2,FALSE) &amp; ",") &amp; IF(ISBLANK(AK352),"",VLOOKUP(AK352,ComboValue!$N$2:$O$68,2,FALSE) &amp; ",") &amp; IF(ISBLANK(AL352),"",VLOOKUP(AL352,ComboValue!$N$2:$O$68,2,FALSE) &amp; ",") &amp; IF(ISBLANK(AM352),"",VLOOKUP(AM352,ComboValue!$N$2:$O$68,2,FALSE) &amp; ",") &amp; IF(ISBLANK(AN352),"",VLOOKUP(AN352,ComboValue!$N$2:$O$68,2,FALSE) &amp; ",") &amp; IF(ISBLANK(AO352),"",VLOOKUP(AO352,ComboValue!$N$2:$O$68,2,FALSE) &amp; ",") &amp; IF(ISBLANK(AP352),"",VLOOKUP(AP352,ComboValue!$N$2:$O$68,2,FALSE) &amp; ",") &amp; IF(ISBLANK(AQ352),"",VLOOKUP(AQ352,ComboValue!$N$2:$O$68,2,FALSE) &amp; ",") &amp; IF(ISBLANK(AR352),"",VLOOKUP(AR352,ComboValue!$N$2:$O$68,2,FALSE) &amp; ",") &amp; IF(ISBLANK(AS352),"",VLOOKUP(AS352,ComboValue!$N$2:$O$68,2,FALSE) &amp; ",") &amp; IF(ISBLANK(AT352),"",VLOOKUP(AT352,ComboValue!$N$2:$O$68,2,FALSE) &amp; ",")</f>
        <v/>
      </c>
      <c r="AZ352" s="162" t="str">
        <f t="shared" si="214"/>
        <v/>
      </c>
      <c r="BA352" s="120"/>
      <c r="BB352" s="135" t="str">
        <f t="shared" si="215"/>
        <v/>
      </c>
      <c r="BC352" s="136" t="str">
        <f t="shared" si="216"/>
        <v/>
      </c>
      <c r="BD352" s="136" t="str">
        <f t="shared" si="217"/>
        <v/>
      </c>
      <c r="BE352" s="136" t="str">
        <f t="shared" si="218"/>
        <v/>
      </c>
      <c r="BF352" s="136" t="str">
        <f t="shared" si="219"/>
        <v/>
      </c>
      <c r="BG352" s="136" t="str">
        <f t="shared" si="220"/>
        <v/>
      </c>
      <c r="BH352" s="136" t="str">
        <f t="shared" si="221"/>
        <v/>
      </c>
      <c r="BI352" s="136" t="str">
        <f t="shared" si="222"/>
        <v/>
      </c>
      <c r="BJ352" s="136" t="str">
        <f t="shared" si="223"/>
        <v/>
      </c>
      <c r="BK352" s="136" t="str">
        <f t="shared" si="224"/>
        <v/>
      </c>
      <c r="BL352" s="136" t="str">
        <f t="shared" si="225"/>
        <v/>
      </c>
      <c r="BM352" s="136" t="str">
        <f t="shared" si="226"/>
        <v/>
      </c>
      <c r="BN352" s="136" t="str">
        <f t="shared" si="227"/>
        <v/>
      </c>
      <c r="BO352" s="136" t="str">
        <f t="shared" si="228"/>
        <v/>
      </c>
      <c r="BP352" s="136" t="str">
        <f t="shared" si="229"/>
        <v/>
      </c>
      <c r="BQ352" s="136" t="str">
        <f t="shared" si="230"/>
        <v/>
      </c>
      <c r="BR352" s="136" t="str">
        <f t="shared" si="231"/>
        <v/>
      </c>
      <c r="BS352" s="136" t="str">
        <f t="shared" si="232"/>
        <v/>
      </c>
      <c r="BT352" s="136" t="str">
        <f t="shared" si="233"/>
        <v/>
      </c>
      <c r="BU352" s="136" t="str">
        <f t="shared" si="234"/>
        <v/>
      </c>
      <c r="BV352" s="136" t="str">
        <f t="shared" si="235"/>
        <v/>
      </c>
      <c r="BW352" s="136" t="str">
        <f t="shared" si="236"/>
        <v/>
      </c>
      <c r="BX352" s="136" t="str">
        <f t="shared" si="237"/>
        <v/>
      </c>
      <c r="BY352" s="136" t="str">
        <f t="shared" si="238"/>
        <v/>
      </c>
      <c r="BZ352" s="136" t="str">
        <f t="shared" si="239"/>
        <v/>
      </c>
      <c r="CA352" s="137" t="str">
        <f t="shared" si="240"/>
        <v/>
      </c>
      <c r="CB352" s="135" t="str">
        <f t="shared" si="241"/>
        <v/>
      </c>
      <c r="CC352" s="136" t="str">
        <f t="shared" si="242"/>
        <v/>
      </c>
      <c r="CD352" s="136" t="str">
        <f t="shared" si="243"/>
        <v/>
      </c>
      <c r="CE352" s="136" t="str">
        <f t="shared" si="244"/>
        <v/>
      </c>
      <c r="CF352" s="136" t="str">
        <f t="shared" si="245"/>
        <v/>
      </c>
      <c r="CG352" s="136" t="str">
        <f t="shared" si="246"/>
        <v/>
      </c>
      <c r="CH352" s="136" t="str">
        <f t="shared" si="247"/>
        <v/>
      </c>
      <c r="CI352" s="136" t="str">
        <f t="shared" si="248"/>
        <v/>
      </c>
      <c r="CJ352" s="136" t="str">
        <f t="shared" si="249"/>
        <v/>
      </c>
      <c r="CK352" s="137" t="str">
        <f t="shared" si="250"/>
        <v/>
      </c>
      <c r="CL352" s="135" t="str">
        <f t="shared" si="251"/>
        <v/>
      </c>
      <c r="CM352" s="136" t="str">
        <f t="shared" si="252"/>
        <v/>
      </c>
      <c r="CN352" s="136" t="str">
        <f t="shared" si="253"/>
        <v/>
      </c>
      <c r="CO352" s="137" t="str">
        <f t="shared" si="254"/>
        <v/>
      </c>
      <c r="CP352" s="120"/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</row>
    <row r="353" spans="1:106" ht="17.399999999999999" thickTop="1" thickBot="1" x14ac:dyDescent="0.45">
      <c r="A353" s="7">
        <v>348</v>
      </c>
      <c r="B353" s="10"/>
      <c r="C353" s="11"/>
      <c r="D353" s="11"/>
      <c r="E353" s="11"/>
      <c r="F353" s="11"/>
      <c r="G353" s="11"/>
      <c r="H353" s="11"/>
      <c r="I353" s="11"/>
      <c r="J353" s="11"/>
      <c r="K353" s="11"/>
      <c r="L353" s="10"/>
      <c r="M353" s="10"/>
      <c r="N353" s="10"/>
      <c r="O353" s="209" t="str">
        <f xml:space="preserve"> IF(ISBLANK(L353),"",VLOOKUP(L353,ComboValue!$E$3:$I$15,5,FALSE))</f>
        <v/>
      </c>
      <c r="P353" s="10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35" t="str">
        <f xml:space="preserve"> IF(ISBLANK(C353),"",VLOOKUP(C353,ComboValue!$B$2:$C$11,2,FALSE) &amp; ",") &amp; IF(ISBLANK(D353),"",VLOOKUP(D353,ComboValue!$B$2:$C$11,2,FALSE) &amp; ",") &amp; IF(ISBLANK(E353),"",VLOOKUP(E353,ComboValue!$B$2:$C$11,2,FALSE) &amp; ",") &amp; IF(ISBLANK(F353),"",VLOOKUP(F353,ComboValue!$B$2:$C$11,2,FALSE) &amp; ",") &amp; IF(ISBLANK(G353),"",VLOOKUP(G353,ComboValue!$B$2:$C$11,2,FALSE) &amp; ",") &amp; IF(ISBLANK(H353),"",VLOOKUP(H353,ComboValue!$B$2:$C$11,2,FALSE) &amp; ",") &amp; IF(ISBLANK(I353),"",VLOOKUP(I353,ComboValue!$B$2:$C$11,2,FALSE) &amp; ",") &amp; IF(ISBLANK(J353),"",VLOOKUP(J353,ComboValue!$B$2:$C$11,2,FALSE) &amp; ",") &amp; IF(ISBLANK(K353),"",VLOOKUP(K353,ComboValue!$B$2:$C$11,2,FALSE) &amp; ",")</f>
        <v/>
      </c>
      <c r="AV353" s="136" t="str">
        <f t="shared" si="213"/>
        <v>Tous_Nl</v>
      </c>
      <c r="AW353" s="136" t="str">
        <f>IF(ISBLANK(L353),"",VLOOKUP(L353,ComboValue!$E$2:$G$15,3,FALSE))</f>
        <v/>
      </c>
      <c r="AX353" s="136" t="str">
        <f>IF(ISBLANK(M353),"",VLOOKUP(M353,ComboValue!$K$2:$L$5,2,FALSE))</f>
        <v/>
      </c>
      <c r="AY353" s="161" t="str">
        <f>IF(ISBLANK(Q353),"",VLOOKUP(Q353,ComboValue!$N$2:$O$68,2,FALSE) &amp; ",") &amp; IF(ISBLANK(R353),"",VLOOKUP(R353,ComboValue!$N$2:$O$68,2,FALSE) &amp; ",") &amp; IF(ISBLANK(S353),"",VLOOKUP(S353,ComboValue!$N$2:$O$68,2,FALSE) &amp; ",") &amp; IF(ISBLANK(T353),"",VLOOKUP(T353,ComboValue!$N$2:$O$68,2,FALSE) &amp; ",") &amp; IF(ISBLANK(U353),"",VLOOKUP(U353,ComboValue!$N$2:$O$68,2,FALSE) &amp; ",") &amp; IF(ISBLANK(V353),"",VLOOKUP(V353,ComboValue!$N$2:$O$68,2,FALSE) &amp; ",") &amp; IF(ISBLANK(W353),"",VLOOKUP(W353,ComboValue!$N$2:$O$68,2,FALSE) &amp; ",") &amp; IF(ISBLANK(X353),"",VLOOKUP(X353,ComboValue!$N$2:$O$68,2,FALSE) &amp; ",") &amp; IF(ISBLANK(Y353),"",VLOOKUP(Y353,ComboValue!$N$2:$O$68,2,FALSE) &amp; ",") &amp; IF(ISBLANK(Z353),"",VLOOKUP(Z353,ComboValue!$N$2:$O$68,2,FALSE) &amp; ",") &amp; IF(ISBLANK(AA353),"",VLOOKUP(AA353,ComboValue!$N$2:$O$68,2,FALSE) &amp; ",") &amp; IF(ISBLANK(AB353),"",VLOOKUP(AB353,ComboValue!$N$2:$O$68,2,FALSE) &amp; ",") &amp; IF(ISBLANK(AC353),"",VLOOKUP(AC353,ComboValue!$N$2:$O$68,2,FALSE) &amp; ",") &amp; IF(ISBLANK(AD353),"",VLOOKUP(AD353,ComboValue!$N$2:$O$68,2,FALSE) &amp; ",") &amp; IF(ISBLANK(AE353),"",VLOOKUP(AE353,ComboValue!$N$2:$O$68,2,FALSE) &amp; ",") &amp; IF(ISBLANK(AF353),"",VLOOKUP(AF353,ComboValue!$N$2:$O$68,2,FALSE) &amp; ",") &amp; IF(ISBLANK(AG353),"",VLOOKUP(AG353,ComboValue!$N$2:$O$68,2,FALSE) &amp; ",") &amp; IF(ISBLANK(AH353),"",VLOOKUP(AH353,ComboValue!$N$2:$O$68,2,FALSE) &amp; ",") &amp; IF(ISBLANK(AI353),"",VLOOKUP(AI353,ComboValue!$N$2:$O$68,2,FALSE) &amp; ",") &amp; IF(ISBLANK(AJ353),"",VLOOKUP(AJ353,ComboValue!$N$2:$O$68,2,FALSE) &amp; ",") &amp; IF(ISBLANK(AK353),"",VLOOKUP(AK353,ComboValue!$N$2:$O$68,2,FALSE) &amp; ",") &amp; IF(ISBLANK(AL353),"",VLOOKUP(AL353,ComboValue!$N$2:$O$68,2,FALSE) &amp; ",") &amp; IF(ISBLANK(AM353),"",VLOOKUP(AM353,ComboValue!$N$2:$O$68,2,FALSE) &amp; ",") &amp; IF(ISBLANK(AN353),"",VLOOKUP(AN353,ComboValue!$N$2:$O$68,2,FALSE) &amp; ",") &amp; IF(ISBLANK(AO353),"",VLOOKUP(AO353,ComboValue!$N$2:$O$68,2,FALSE) &amp; ",") &amp; IF(ISBLANK(AP353),"",VLOOKUP(AP353,ComboValue!$N$2:$O$68,2,FALSE) &amp; ",") &amp; IF(ISBLANK(AQ353),"",VLOOKUP(AQ353,ComboValue!$N$2:$O$68,2,FALSE) &amp; ",") &amp; IF(ISBLANK(AR353),"",VLOOKUP(AR353,ComboValue!$N$2:$O$68,2,FALSE) &amp; ",") &amp; IF(ISBLANK(AS353),"",VLOOKUP(AS353,ComboValue!$N$2:$O$68,2,FALSE) &amp; ",") &amp; IF(ISBLANK(AT353),"",VLOOKUP(AT353,ComboValue!$N$2:$O$68,2,FALSE) &amp; ",")</f>
        <v/>
      </c>
      <c r="AZ353" s="162" t="str">
        <f t="shared" si="214"/>
        <v/>
      </c>
      <c r="BA353" s="120"/>
      <c r="BB353" s="135" t="str">
        <f t="shared" si="215"/>
        <v/>
      </c>
      <c r="BC353" s="136" t="str">
        <f t="shared" si="216"/>
        <v/>
      </c>
      <c r="BD353" s="136" t="str">
        <f t="shared" si="217"/>
        <v/>
      </c>
      <c r="BE353" s="136" t="str">
        <f t="shared" si="218"/>
        <v/>
      </c>
      <c r="BF353" s="136" t="str">
        <f t="shared" si="219"/>
        <v/>
      </c>
      <c r="BG353" s="136" t="str">
        <f t="shared" si="220"/>
        <v/>
      </c>
      <c r="BH353" s="136" t="str">
        <f t="shared" si="221"/>
        <v/>
      </c>
      <c r="BI353" s="136" t="str">
        <f t="shared" si="222"/>
        <v/>
      </c>
      <c r="BJ353" s="136" t="str">
        <f t="shared" si="223"/>
        <v/>
      </c>
      <c r="BK353" s="136" t="str">
        <f t="shared" si="224"/>
        <v/>
      </c>
      <c r="BL353" s="136" t="str">
        <f t="shared" si="225"/>
        <v/>
      </c>
      <c r="BM353" s="136" t="str">
        <f t="shared" si="226"/>
        <v/>
      </c>
      <c r="BN353" s="136" t="str">
        <f t="shared" si="227"/>
        <v/>
      </c>
      <c r="BO353" s="136" t="str">
        <f t="shared" si="228"/>
        <v/>
      </c>
      <c r="BP353" s="136" t="str">
        <f t="shared" si="229"/>
        <v/>
      </c>
      <c r="BQ353" s="136" t="str">
        <f t="shared" si="230"/>
        <v/>
      </c>
      <c r="BR353" s="136" t="str">
        <f t="shared" si="231"/>
        <v/>
      </c>
      <c r="BS353" s="136" t="str">
        <f t="shared" si="232"/>
        <v/>
      </c>
      <c r="BT353" s="136" t="str">
        <f t="shared" si="233"/>
        <v/>
      </c>
      <c r="BU353" s="136" t="str">
        <f t="shared" si="234"/>
        <v/>
      </c>
      <c r="BV353" s="136" t="str">
        <f t="shared" si="235"/>
        <v/>
      </c>
      <c r="BW353" s="136" t="str">
        <f t="shared" si="236"/>
        <v/>
      </c>
      <c r="BX353" s="136" t="str">
        <f t="shared" si="237"/>
        <v/>
      </c>
      <c r="BY353" s="136" t="str">
        <f t="shared" si="238"/>
        <v/>
      </c>
      <c r="BZ353" s="136" t="str">
        <f t="shared" si="239"/>
        <v/>
      </c>
      <c r="CA353" s="137" t="str">
        <f t="shared" si="240"/>
        <v/>
      </c>
      <c r="CB353" s="135" t="str">
        <f t="shared" si="241"/>
        <v/>
      </c>
      <c r="CC353" s="136" t="str">
        <f t="shared" si="242"/>
        <v/>
      </c>
      <c r="CD353" s="136" t="str">
        <f t="shared" si="243"/>
        <v/>
      </c>
      <c r="CE353" s="136" t="str">
        <f t="shared" si="244"/>
        <v/>
      </c>
      <c r="CF353" s="136" t="str">
        <f t="shared" si="245"/>
        <v/>
      </c>
      <c r="CG353" s="136" t="str">
        <f t="shared" si="246"/>
        <v/>
      </c>
      <c r="CH353" s="136" t="str">
        <f t="shared" si="247"/>
        <v/>
      </c>
      <c r="CI353" s="136" t="str">
        <f t="shared" si="248"/>
        <v/>
      </c>
      <c r="CJ353" s="136" t="str">
        <f t="shared" si="249"/>
        <v/>
      </c>
      <c r="CK353" s="137" t="str">
        <f t="shared" si="250"/>
        <v/>
      </c>
      <c r="CL353" s="135" t="str">
        <f t="shared" si="251"/>
        <v/>
      </c>
      <c r="CM353" s="136" t="str">
        <f t="shared" si="252"/>
        <v/>
      </c>
      <c r="CN353" s="136" t="str">
        <f t="shared" si="253"/>
        <v/>
      </c>
      <c r="CO353" s="137" t="str">
        <f t="shared" si="254"/>
        <v/>
      </c>
      <c r="CP353" s="120"/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</row>
    <row r="354" spans="1:106" ht="17.399999999999999" thickTop="1" thickBot="1" x14ac:dyDescent="0.45">
      <c r="A354" s="7">
        <v>349</v>
      </c>
      <c r="B354" s="10"/>
      <c r="C354" s="11"/>
      <c r="D354" s="11"/>
      <c r="E354" s="11"/>
      <c r="F354" s="11"/>
      <c r="G354" s="11"/>
      <c r="H354" s="11"/>
      <c r="I354" s="11"/>
      <c r="J354" s="11"/>
      <c r="K354" s="11"/>
      <c r="L354" s="10"/>
      <c r="M354" s="10"/>
      <c r="N354" s="10"/>
      <c r="O354" s="209" t="str">
        <f xml:space="preserve"> IF(ISBLANK(L354),"",VLOOKUP(L354,ComboValue!$E$3:$I$15,5,FALSE))</f>
        <v/>
      </c>
      <c r="P354" s="10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35" t="str">
        <f xml:space="preserve"> IF(ISBLANK(C354),"",VLOOKUP(C354,ComboValue!$B$2:$C$11,2,FALSE) &amp; ",") &amp; IF(ISBLANK(D354),"",VLOOKUP(D354,ComboValue!$B$2:$C$11,2,FALSE) &amp; ",") &amp; IF(ISBLANK(E354),"",VLOOKUP(E354,ComboValue!$B$2:$C$11,2,FALSE) &amp; ",") &amp; IF(ISBLANK(F354),"",VLOOKUP(F354,ComboValue!$B$2:$C$11,2,FALSE) &amp; ",") &amp; IF(ISBLANK(G354),"",VLOOKUP(G354,ComboValue!$B$2:$C$11,2,FALSE) &amp; ",") &amp; IF(ISBLANK(H354),"",VLOOKUP(H354,ComboValue!$B$2:$C$11,2,FALSE) &amp; ",") &amp; IF(ISBLANK(I354),"",VLOOKUP(I354,ComboValue!$B$2:$C$11,2,FALSE) &amp; ",") &amp; IF(ISBLANK(J354),"",VLOOKUP(J354,ComboValue!$B$2:$C$11,2,FALSE) &amp; ",") &amp; IF(ISBLANK(K354),"",VLOOKUP(K354,ComboValue!$B$2:$C$11,2,FALSE) &amp; ",")</f>
        <v/>
      </c>
      <c r="AV354" s="136" t="str">
        <f t="shared" si="213"/>
        <v>Tous_Nl</v>
      </c>
      <c r="AW354" s="136" t="str">
        <f>IF(ISBLANK(L354),"",VLOOKUP(L354,ComboValue!$E$2:$G$15,3,FALSE))</f>
        <v/>
      </c>
      <c r="AX354" s="136" t="str">
        <f>IF(ISBLANK(M354),"",VLOOKUP(M354,ComboValue!$K$2:$L$5,2,FALSE))</f>
        <v/>
      </c>
      <c r="AY354" s="161" t="str">
        <f>IF(ISBLANK(Q354),"",VLOOKUP(Q354,ComboValue!$N$2:$O$68,2,FALSE) &amp; ",") &amp; IF(ISBLANK(R354),"",VLOOKUP(R354,ComboValue!$N$2:$O$68,2,FALSE) &amp; ",") &amp; IF(ISBLANK(S354),"",VLOOKUP(S354,ComboValue!$N$2:$O$68,2,FALSE) &amp; ",") &amp; IF(ISBLANK(T354),"",VLOOKUP(T354,ComboValue!$N$2:$O$68,2,FALSE) &amp; ",") &amp; IF(ISBLANK(U354),"",VLOOKUP(U354,ComboValue!$N$2:$O$68,2,FALSE) &amp; ",") &amp; IF(ISBLANK(V354),"",VLOOKUP(V354,ComboValue!$N$2:$O$68,2,FALSE) &amp; ",") &amp; IF(ISBLANK(W354),"",VLOOKUP(W354,ComboValue!$N$2:$O$68,2,FALSE) &amp; ",") &amp; IF(ISBLANK(X354),"",VLOOKUP(X354,ComboValue!$N$2:$O$68,2,FALSE) &amp; ",") &amp; IF(ISBLANK(Y354),"",VLOOKUP(Y354,ComboValue!$N$2:$O$68,2,FALSE) &amp; ",") &amp; IF(ISBLANK(Z354),"",VLOOKUP(Z354,ComboValue!$N$2:$O$68,2,FALSE) &amp; ",") &amp; IF(ISBLANK(AA354),"",VLOOKUP(AA354,ComboValue!$N$2:$O$68,2,FALSE) &amp; ",") &amp; IF(ISBLANK(AB354),"",VLOOKUP(AB354,ComboValue!$N$2:$O$68,2,FALSE) &amp; ",") &amp; IF(ISBLANK(AC354),"",VLOOKUP(AC354,ComboValue!$N$2:$O$68,2,FALSE) &amp; ",") &amp; IF(ISBLANK(AD354),"",VLOOKUP(AD354,ComboValue!$N$2:$O$68,2,FALSE) &amp; ",") &amp; IF(ISBLANK(AE354),"",VLOOKUP(AE354,ComboValue!$N$2:$O$68,2,FALSE) &amp; ",") &amp; IF(ISBLANK(AF354),"",VLOOKUP(AF354,ComboValue!$N$2:$O$68,2,FALSE) &amp; ",") &amp; IF(ISBLANK(AG354),"",VLOOKUP(AG354,ComboValue!$N$2:$O$68,2,FALSE) &amp; ",") &amp; IF(ISBLANK(AH354),"",VLOOKUP(AH354,ComboValue!$N$2:$O$68,2,FALSE) &amp; ",") &amp; IF(ISBLANK(AI354),"",VLOOKUP(AI354,ComboValue!$N$2:$O$68,2,FALSE) &amp; ",") &amp; IF(ISBLANK(AJ354),"",VLOOKUP(AJ354,ComboValue!$N$2:$O$68,2,FALSE) &amp; ",") &amp; IF(ISBLANK(AK354),"",VLOOKUP(AK354,ComboValue!$N$2:$O$68,2,FALSE) &amp; ",") &amp; IF(ISBLANK(AL354),"",VLOOKUP(AL354,ComboValue!$N$2:$O$68,2,FALSE) &amp; ",") &amp; IF(ISBLANK(AM354),"",VLOOKUP(AM354,ComboValue!$N$2:$O$68,2,FALSE) &amp; ",") &amp; IF(ISBLANK(AN354),"",VLOOKUP(AN354,ComboValue!$N$2:$O$68,2,FALSE) &amp; ",") &amp; IF(ISBLANK(AO354),"",VLOOKUP(AO354,ComboValue!$N$2:$O$68,2,FALSE) &amp; ",") &amp; IF(ISBLANK(AP354),"",VLOOKUP(AP354,ComboValue!$N$2:$O$68,2,FALSE) &amp; ",") &amp; IF(ISBLANK(AQ354),"",VLOOKUP(AQ354,ComboValue!$N$2:$O$68,2,FALSE) &amp; ",") &amp; IF(ISBLANK(AR354),"",VLOOKUP(AR354,ComboValue!$N$2:$O$68,2,FALSE) &amp; ",") &amp; IF(ISBLANK(AS354),"",VLOOKUP(AS354,ComboValue!$N$2:$O$68,2,FALSE) &amp; ",") &amp; IF(ISBLANK(AT354),"",VLOOKUP(AT354,ComboValue!$N$2:$O$68,2,FALSE) &amp; ",")</f>
        <v/>
      </c>
      <c r="AZ354" s="162" t="str">
        <f t="shared" si="214"/>
        <v/>
      </c>
      <c r="BA354" s="120"/>
      <c r="BB354" s="135" t="str">
        <f t="shared" si="215"/>
        <v/>
      </c>
      <c r="BC354" s="136" t="str">
        <f t="shared" si="216"/>
        <v/>
      </c>
      <c r="BD354" s="136" t="str">
        <f t="shared" si="217"/>
        <v/>
      </c>
      <c r="BE354" s="136" t="str">
        <f t="shared" si="218"/>
        <v/>
      </c>
      <c r="BF354" s="136" t="str">
        <f t="shared" si="219"/>
        <v/>
      </c>
      <c r="BG354" s="136" t="str">
        <f t="shared" si="220"/>
        <v/>
      </c>
      <c r="BH354" s="136" t="str">
        <f t="shared" si="221"/>
        <v/>
      </c>
      <c r="BI354" s="136" t="str">
        <f t="shared" si="222"/>
        <v/>
      </c>
      <c r="BJ354" s="136" t="str">
        <f t="shared" si="223"/>
        <v/>
      </c>
      <c r="BK354" s="136" t="str">
        <f t="shared" si="224"/>
        <v/>
      </c>
      <c r="BL354" s="136" t="str">
        <f t="shared" si="225"/>
        <v/>
      </c>
      <c r="BM354" s="136" t="str">
        <f t="shared" si="226"/>
        <v/>
      </c>
      <c r="BN354" s="136" t="str">
        <f t="shared" si="227"/>
        <v/>
      </c>
      <c r="BO354" s="136" t="str">
        <f t="shared" si="228"/>
        <v/>
      </c>
      <c r="BP354" s="136" t="str">
        <f t="shared" si="229"/>
        <v/>
      </c>
      <c r="BQ354" s="136" t="str">
        <f t="shared" si="230"/>
        <v/>
      </c>
      <c r="BR354" s="136" t="str">
        <f t="shared" si="231"/>
        <v/>
      </c>
      <c r="BS354" s="136" t="str">
        <f t="shared" si="232"/>
        <v/>
      </c>
      <c r="BT354" s="136" t="str">
        <f t="shared" si="233"/>
        <v/>
      </c>
      <c r="BU354" s="136" t="str">
        <f t="shared" si="234"/>
        <v/>
      </c>
      <c r="BV354" s="136" t="str">
        <f t="shared" si="235"/>
        <v/>
      </c>
      <c r="BW354" s="136" t="str">
        <f t="shared" si="236"/>
        <v/>
      </c>
      <c r="BX354" s="136" t="str">
        <f t="shared" si="237"/>
        <v/>
      </c>
      <c r="BY354" s="136" t="str">
        <f t="shared" si="238"/>
        <v/>
      </c>
      <c r="BZ354" s="136" t="str">
        <f t="shared" si="239"/>
        <v/>
      </c>
      <c r="CA354" s="137" t="str">
        <f t="shared" si="240"/>
        <v/>
      </c>
      <c r="CB354" s="135" t="str">
        <f t="shared" si="241"/>
        <v/>
      </c>
      <c r="CC354" s="136" t="str">
        <f t="shared" si="242"/>
        <v/>
      </c>
      <c r="CD354" s="136" t="str">
        <f t="shared" si="243"/>
        <v/>
      </c>
      <c r="CE354" s="136" t="str">
        <f t="shared" si="244"/>
        <v/>
      </c>
      <c r="CF354" s="136" t="str">
        <f t="shared" si="245"/>
        <v/>
      </c>
      <c r="CG354" s="136" t="str">
        <f t="shared" si="246"/>
        <v/>
      </c>
      <c r="CH354" s="136" t="str">
        <f t="shared" si="247"/>
        <v/>
      </c>
      <c r="CI354" s="136" t="str">
        <f t="shared" si="248"/>
        <v/>
      </c>
      <c r="CJ354" s="136" t="str">
        <f t="shared" si="249"/>
        <v/>
      </c>
      <c r="CK354" s="137" t="str">
        <f t="shared" si="250"/>
        <v/>
      </c>
      <c r="CL354" s="135" t="str">
        <f t="shared" si="251"/>
        <v/>
      </c>
      <c r="CM354" s="136" t="str">
        <f t="shared" si="252"/>
        <v/>
      </c>
      <c r="CN354" s="136" t="str">
        <f t="shared" si="253"/>
        <v/>
      </c>
      <c r="CO354" s="137" t="str">
        <f t="shared" si="254"/>
        <v/>
      </c>
      <c r="CP354" s="120"/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</row>
    <row r="355" spans="1:106" ht="17.399999999999999" thickTop="1" thickBot="1" x14ac:dyDescent="0.45">
      <c r="A355" s="7">
        <v>350</v>
      </c>
      <c r="B355" s="10"/>
      <c r="C355" s="11"/>
      <c r="D355" s="11"/>
      <c r="E355" s="11"/>
      <c r="F355" s="11"/>
      <c r="G355" s="11"/>
      <c r="H355" s="11"/>
      <c r="I355" s="11"/>
      <c r="J355" s="11"/>
      <c r="K355" s="11"/>
      <c r="L355" s="10"/>
      <c r="M355" s="10"/>
      <c r="N355" s="10"/>
      <c r="O355" s="209" t="str">
        <f xml:space="preserve"> IF(ISBLANK(L355),"",VLOOKUP(L355,ComboValue!$E$3:$I$15,5,FALSE))</f>
        <v/>
      </c>
      <c r="P355" s="10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35" t="str">
        <f xml:space="preserve"> IF(ISBLANK(C355),"",VLOOKUP(C355,ComboValue!$B$2:$C$11,2,FALSE) &amp; ",") &amp; IF(ISBLANK(D355),"",VLOOKUP(D355,ComboValue!$B$2:$C$11,2,FALSE) &amp; ",") &amp; IF(ISBLANK(E355),"",VLOOKUP(E355,ComboValue!$B$2:$C$11,2,FALSE) &amp; ",") &amp; IF(ISBLANK(F355),"",VLOOKUP(F355,ComboValue!$B$2:$C$11,2,FALSE) &amp; ",") &amp; IF(ISBLANK(G355),"",VLOOKUP(G355,ComboValue!$B$2:$C$11,2,FALSE) &amp; ",") &amp; IF(ISBLANK(H355),"",VLOOKUP(H355,ComboValue!$B$2:$C$11,2,FALSE) &amp; ",") &amp; IF(ISBLANK(I355),"",VLOOKUP(I355,ComboValue!$B$2:$C$11,2,FALSE) &amp; ",") &amp; IF(ISBLANK(J355),"",VLOOKUP(J355,ComboValue!$B$2:$C$11,2,FALSE) &amp; ",") &amp; IF(ISBLANK(K355),"",VLOOKUP(K355,ComboValue!$B$2:$C$11,2,FALSE) &amp; ",")</f>
        <v/>
      </c>
      <c r="AV355" s="136" t="str">
        <f t="shared" si="213"/>
        <v>Tous_Nl</v>
      </c>
      <c r="AW355" s="136" t="str">
        <f>IF(ISBLANK(L355),"",VLOOKUP(L355,ComboValue!$E$2:$G$15,3,FALSE))</f>
        <v/>
      </c>
      <c r="AX355" s="136" t="str">
        <f>IF(ISBLANK(M355),"",VLOOKUP(M355,ComboValue!$K$2:$L$5,2,FALSE))</f>
        <v/>
      </c>
      <c r="AY355" s="161" t="str">
        <f>IF(ISBLANK(Q355),"",VLOOKUP(Q355,ComboValue!$N$2:$O$68,2,FALSE) &amp; ",") &amp; IF(ISBLANK(R355),"",VLOOKUP(R355,ComboValue!$N$2:$O$68,2,FALSE) &amp; ",") &amp; IF(ISBLANK(S355),"",VLOOKUP(S355,ComboValue!$N$2:$O$68,2,FALSE) &amp; ",") &amp; IF(ISBLANK(T355),"",VLOOKUP(T355,ComboValue!$N$2:$O$68,2,FALSE) &amp; ",") &amp; IF(ISBLANK(U355),"",VLOOKUP(U355,ComboValue!$N$2:$O$68,2,FALSE) &amp; ",") &amp; IF(ISBLANK(V355),"",VLOOKUP(V355,ComboValue!$N$2:$O$68,2,FALSE) &amp; ",") &amp; IF(ISBLANK(W355),"",VLOOKUP(W355,ComboValue!$N$2:$O$68,2,FALSE) &amp; ",") &amp; IF(ISBLANK(X355),"",VLOOKUP(X355,ComboValue!$N$2:$O$68,2,FALSE) &amp; ",") &amp; IF(ISBLANK(Y355),"",VLOOKUP(Y355,ComboValue!$N$2:$O$68,2,FALSE) &amp; ",") &amp; IF(ISBLANK(Z355),"",VLOOKUP(Z355,ComboValue!$N$2:$O$68,2,FALSE) &amp; ",") &amp; IF(ISBLANK(AA355),"",VLOOKUP(AA355,ComboValue!$N$2:$O$68,2,FALSE) &amp; ",") &amp; IF(ISBLANK(AB355),"",VLOOKUP(AB355,ComboValue!$N$2:$O$68,2,FALSE) &amp; ",") &amp; IF(ISBLANK(AC355),"",VLOOKUP(AC355,ComboValue!$N$2:$O$68,2,FALSE) &amp; ",") &amp; IF(ISBLANK(AD355),"",VLOOKUP(AD355,ComboValue!$N$2:$O$68,2,FALSE) &amp; ",") &amp; IF(ISBLANK(AE355),"",VLOOKUP(AE355,ComboValue!$N$2:$O$68,2,FALSE) &amp; ",") &amp; IF(ISBLANK(AF355),"",VLOOKUP(AF355,ComboValue!$N$2:$O$68,2,FALSE) &amp; ",") &amp; IF(ISBLANK(AG355),"",VLOOKUP(AG355,ComboValue!$N$2:$O$68,2,FALSE) &amp; ",") &amp; IF(ISBLANK(AH355),"",VLOOKUP(AH355,ComboValue!$N$2:$O$68,2,FALSE) &amp; ",") &amp; IF(ISBLANK(AI355),"",VLOOKUP(AI355,ComboValue!$N$2:$O$68,2,FALSE) &amp; ",") &amp; IF(ISBLANK(AJ355),"",VLOOKUP(AJ355,ComboValue!$N$2:$O$68,2,FALSE) &amp; ",") &amp; IF(ISBLANK(AK355),"",VLOOKUP(AK355,ComboValue!$N$2:$O$68,2,FALSE) &amp; ",") &amp; IF(ISBLANK(AL355),"",VLOOKUP(AL355,ComboValue!$N$2:$O$68,2,FALSE) &amp; ",") &amp; IF(ISBLANK(AM355),"",VLOOKUP(AM355,ComboValue!$N$2:$O$68,2,FALSE) &amp; ",") &amp; IF(ISBLANK(AN355),"",VLOOKUP(AN355,ComboValue!$N$2:$O$68,2,FALSE) &amp; ",") &amp; IF(ISBLANK(AO355),"",VLOOKUP(AO355,ComboValue!$N$2:$O$68,2,FALSE) &amp; ",") &amp; IF(ISBLANK(AP355),"",VLOOKUP(AP355,ComboValue!$N$2:$O$68,2,FALSE) &amp; ",") &amp; IF(ISBLANK(AQ355),"",VLOOKUP(AQ355,ComboValue!$N$2:$O$68,2,FALSE) &amp; ",") &amp; IF(ISBLANK(AR355),"",VLOOKUP(AR355,ComboValue!$N$2:$O$68,2,FALSE) &amp; ",") &amp; IF(ISBLANK(AS355),"",VLOOKUP(AS355,ComboValue!$N$2:$O$68,2,FALSE) &amp; ",") &amp; IF(ISBLANK(AT355),"",VLOOKUP(AT355,ComboValue!$N$2:$O$68,2,FALSE) &amp; ",")</f>
        <v/>
      </c>
      <c r="AZ355" s="162" t="str">
        <f t="shared" si="214"/>
        <v/>
      </c>
      <c r="BA355" s="120"/>
      <c r="BB355" s="135" t="str">
        <f t="shared" si="215"/>
        <v/>
      </c>
      <c r="BC355" s="136" t="str">
        <f t="shared" si="216"/>
        <v/>
      </c>
      <c r="BD355" s="136" t="str">
        <f t="shared" si="217"/>
        <v/>
      </c>
      <c r="BE355" s="136" t="str">
        <f t="shared" si="218"/>
        <v/>
      </c>
      <c r="BF355" s="136" t="str">
        <f t="shared" si="219"/>
        <v/>
      </c>
      <c r="BG355" s="136" t="str">
        <f t="shared" si="220"/>
        <v/>
      </c>
      <c r="BH355" s="136" t="str">
        <f t="shared" si="221"/>
        <v/>
      </c>
      <c r="BI355" s="136" t="str">
        <f t="shared" si="222"/>
        <v/>
      </c>
      <c r="BJ355" s="136" t="str">
        <f t="shared" si="223"/>
        <v/>
      </c>
      <c r="BK355" s="136" t="str">
        <f t="shared" si="224"/>
        <v/>
      </c>
      <c r="BL355" s="136" t="str">
        <f t="shared" si="225"/>
        <v/>
      </c>
      <c r="BM355" s="136" t="str">
        <f t="shared" si="226"/>
        <v/>
      </c>
      <c r="BN355" s="136" t="str">
        <f t="shared" si="227"/>
        <v/>
      </c>
      <c r="BO355" s="136" t="str">
        <f t="shared" si="228"/>
        <v/>
      </c>
      <c r="BP355" s="136" t="str">
        <f t="shared" si="229"/>
        <v/>
      </c>
      <c r="BQ355" s="136" t="str">
        <f t="shared" si="230"/>
        <v/>
      </c>
      <c r="BR355" s="136" t="str">
        <f t="shared" si="231"/>
        <v/>
      </c>
      <c r="BS355" s="136" t="str">
        <f t="shared" si="232"/>
        <v/>
      </c>
      <c r="BT355" s="136" t="str">
        <f t="shared" si="233"/>
        <v/>
      </c>
      <c r="BU355" s="136" t="str">
        <f t="shared" si="234"/>
        <v/>
      </c>
      <c r="BV355" s="136" t="str">
        <f t="shared" si="235"/>
        <v/>
      </c>
      <c r="BW355" s="136" t="str">
        <f t="shared" si="236"/>
        <v/>
      </c>
      <c r="BX355" s="136" t="str">
        <f t="shared" si="237"/>
        <v/>
      </c>
      <c r="BY355" s="136" t="str">
        <f t="shared" si="238"/>
        <v/>
      </c>
      <c r="BZ355" s="136" t="str">
        <f t="shared" si="239"/>
        <v/>
      </c>
      <c r="CA355" s="137" t="str">
        <f t="shared" si="240"/>
        <v/>
      </c>
      <c r="CB355" s="135" t="str">
        <f t="shared" si="241"/>
        <v/>
      </c>
      <c r="CC355" s="136" t="str">
        <f t="shared" si="242"/>
        <v/>
      </c>
      <c r="CD355" s="136" t="str">
        <f t="shared" si="243"/>
        <v/>
      </c>
      <c r="CE355" s="136" t="str">
        <f t="shared" si="244"/>
        <v/>
      </c>
      <c r="CF355" s="136" t="str">
        <f t="shared" si="245"/>
        <v/>
      </c>
      <c r="CG355" s="136" t="str">
        <f t="shared" si="246"/>
        <v/>
      </c>
      <c r="CH355" s="136" t="str">
        <f t="shared" si="247"/>
        <v/>
      </c>
      <c r="CI355" s="136" t="str">
        <f t="shared" si="248"/>
        <v/>
      </c>
      <c r="CJ355" s="136" t="str">
        <f t="shared" si="249"/>
        <v/>
      </c>
      <c r="CK355" s="137" t="str">
        <f t="shared" si="250"/>
        <v/>
      </c>
      <c r="CL355" s="135" t="str">
        <f t="shared" si="251"/>
        <v/>
      </c>
      <c r="CM355" s="136" t="str">
        <f t="shared" si="252"/>
        <v/>
      </c>
      <c r="CN355" s="136" t="str">
        <f t="shared" si="253"/>
        <v/>
      </c>
      <c r="CO355" s="137" t="str">
        <f t="shared" si="254"/>
        <v/>
      </c>
      <c r="CP355" s="120"/>
      <c r="CQ355" s="120"/>
      <c r="CR355" s="120"/>
      <c r="CS355" s="120"/>
      <c r="CT355" s="120"/>
      <c r="CU355" s="120"/>
      <c r="CV355" s="120"/>
      <c r="CW355" s="120"/>
      <c r="CX355" s="120"/>
      <c r="CY355" s="120"/>
      <c r="CZ355" s="120"/>
      <c r="DA355" s="120"/>
      <c r="DB355" s="120"/>
    </row>
    <row r="356" spans="1:106" ht="17.399999999999999" thickTop="1" thickBot="1" x14ac:dyDescent="0.45">
      <c r="A356" s="7">
        <v>351</v>
      </c>
      <c r="B356" s="10"/>
      <c r="C356" s="11"/>
      <c r="D356" s="11"/>
      <c r="E356" s="11"/>
      <c r="F356" s="11"/>
      <c r="G356" s="11"/>
      <c r="H356" s="11"/>
      <c r="I356" s="11"/>
      <c r="J356" s="11"/>
      <c r="K356" s="11"/>
      <c r="L356" s="10"/>
      <c r="M356" s="10"/>
      <c r="N356" s="10"/>
      <c r="O356" s="209" t="str">
        <f xml:space="preserve"> IF(ISBLANK(L356),"",VLOOKUP(L356,ComboValue!$E$3:$I$15,5,FALSE))</f>
        <v/>
      </c>
      <c r="P356" s="10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35" t="str">
        <f xml:space="preserve"> IF(ISBLANK(C356),"",VLOOKUP(C356,ComboValue!$B$2:$C$11,2,FALSE) &amp; ",") &amp; IF(ISBLANK(D356),"",VLOOKUP(D356,ComboValue!$B$2:$C$11,2,FALSE) &amp; ",") &amp; IF(ISBLANK(E356),"",VLOOKUP(E356,ComboValue!$B$2:$C$11,2,FALSE) &amp; ",") &amp; IF(ISBLANK(F356),"",VLOOKUP(F356,ComboValue!$B$2:$C$11,2,FALSE) &amp; ",") &amp; IF(ISBLANK(G356),"",VLOOKUP(G356,ComboValue!$B$2:$C$11,2,FALSE) &amp; ",") &amp; IF(ISBLANK(H356),"",VLOOKUP(H356,ComboValue!$B$2:$C$11,2,FALSE) &amp; ",") &amp; IF(ISBLANK(I356),"",VLOOKUP(I356,ComboValue!$B$2:$C$11,2,FALSE) &amp; ",") &amp; IF(ISBLANK(J356),"",VLOOKUP(J356,ComboValue!$B$2:$C$11,2,FALSE) &amp; ",") &amp; IF(ISBLANK(K356),"",VLOOKUP(K356,ComboValue!$B$2:$C$11,2,FALSE) &amp; ",")</f>
        <v/>
      </c>
      <c r="AV356" s="136" t="str">
        <f t="shared" si="213"/>
        <v>Tous_Nl</v>
      </c>
      <c r="AW356" s="136" t="str">
        <f>IF(ISBLANK(L356),"",VLOOKUP(L356,ComboValue!$E$2:$G$15,3,FALSE))</f>
        <v/>
      </c>
      <c r="AX356" s="136" t="str">
        <f>IF(ISBLANK(M356),"",VLOOKUP(M356,ComboValue!$K$2:$L$5,2,FALSE))</f>
        <v/>
      </c>
      <c r="AY356" s="161" t="str">
        <f>IF(ISBLANK(Q356),"",VLOOKUP(Q356,ComboValue!$N$2:$O$68,2,FALSE) &amp; ",") &amp; IF(ISBLANK(R356),"",VLOOKUP(R356,ComboValue!$N$2:$O$68,2,FALSE) &amp; ",") &amp; IF(ISBLANK(S356),"",VLOOKUP(S356,ComboValue!$N$2:$O$68,2,FALSE) &amp; ",") &amp; IF(ISBLANK(T356),"",VLOOKUP(T356,ComboValue!$N$2:$O$68,2,FALSE) &amp; ",") &amp; IF(ISBLANK(U356),"",VLOOKUP(U356,ComboValue!$N$2:$O$68,2,FALSE) &amp; ",") &amp; IF(ISBLANK(V356),"",VLOOKUP(V356,ComboValue!$N$2:$O$68,2,FALSE) &amp; ",") &amp; IF(ISBLANK(W356),"",VLOOKUP(W356,ComboValue!$N$2:$O$68,2,FALSE) &amp; ",") &amp; IF(ISBLANK(X356),"",VLOOKUP(X356,ComboValue!$N$2:$O$68,2,FALSE) &amp; ",") &amp; IF(ISBLANK(Y356),"",VLOOKUP(Y356,ComboValue!$N$2:$O$68,2,FALSE) &amp; ",") &amp; IF(ISBLANK(Z356),"",VLOOKUP(Z356,ComboValue!$N$2:$O$68,2,FALSE) &amp; ",") &amp; IF(ISBLANK(AA356),"",VLOOKUP(AA356,ComboValue!$N$2:$O$68,2,FALSE) &amp; ",") &amp; IF(ISBLANK(AB356),"",VLOOKUP(AB356,ComboValue!$N$2:$O$68,2,FALSE) &amp; ",") &amp; IF(ISBLANK(AC356),"",VLOOKUP(AC356,ComboValue!$N$2:$O$68,2,FALSE) &amp; ",") &amp; IF(ISBLANK(AD356),"",VLOOKUP(AD356,ComboValue!$N$2:$O$68,2,FALSE) &amp; ",") &amp; IF(ISBLANK(AE356),"",VLOOKUP(AE356,ComboValue!$N$2:$O$68,2,FALSE) &amp; ",") &amp; IF(ISBLANK(AF356),"",VLOOKUP(AF356,ComboValue!$N$2:$O$68,2,FALSE) &amp; ",") &amp; IF(ISBLANK(AG356),"",VLOOKUP(AG356,ComboValue!$N$2:$O$68,2,FALSE) &amp; ",") &amp; IF(ISBLANK(AH356),"",VLOOKUP(AH356,ComboValue!$N$2:$O$68,2,FALSE) &amp; ",") &amp; IF(ISBLANK(AI356),"",VLOOKUP(AI356,ComboValue!$N$2:$O$68,2,FALSE) &amp; ",") &amp; IF(ISBLANK(AJ356),"",VLOOKUP(AJ356,ComboValue!$N$2:$O$68,2,FALSE) &amp; ",") &amp; IF(ISBLANK(AK356),"",VLOOKUP(AK356,ComboValue!$N$2:$O$68,2,FALSE) &amp; ",") &amp; IF(ISBLANK(AL356),"",VLOOKUP(AL356,ComboValue!$N$2:$O$68,2,FALSE) &amp; ",") &amp; IF(ISBLANK(AM356),"",VLOOKUP(AM356,ComboValue!$N$2:$O$68,2,FALSE) &amp; ",") &amp; IF(ISBLANK(AN356),"",VLOOKUP(AN356,ComboValue!$N$2:$O$68,2,FALSE) &amp; ",") &amp; IF(ISBLANK(AO356),"",VLOOKUP(AO356,ComboValue!$N$2:$O$68,2,FALSE) &amp; ",") &amp; IF(ISBLANK(AP356),"",VLOOKUP(AP356,ComboValue!$N$2:$O$68,2,FALSE) &amp; ",") &amp; IF(ISBLANK(AQ356),"",VLOOKUP(AQ356,ComboValue!$N$2:$O$68,2,FALSE) &amp; ",") &amp; IF(ISBLANK(AR356),"",VLOOKUP(AR356,ComboValue!$N$2:$O$68,2,FALSE) &amp; ",") &amp; IF(ISBLANK(AS356),"",VLOOKUP(AS356,ComboValue!$N$2:$O$68,2,FALSE) &amp; ",") &amp; IF(ISBLANK(AT356),"",VLOOKUP(AT356,ComboValue!$N$2:$O$68,2,FALSE) &amp; ",")</f>
        <v/>
      </c>
      <c r="AZ356" s="162" t="str">
        <f t="shared" si="214"/>
        <v/>
      </c>
      <c r="BA356" s="120"/>
      <c r="BB356" s="135" t="str">
        <f t="shared" si="215"/>
        <v/>
      </c>
      <c r="BC356" s="136" t="str">
        <f t="shared" si="216"/>
        <v/>
      </c>
      <c r="BD356" s="136" t="str">
        <f t="shared" si="217"/>
        <v/>
      </c>
      <c r="BE356" s="136" t="str">
        <f t="shared" si="218"/>
        <v/>
      </c>
      <c r="BF356" s="136" t="str">
        <f t="shared" si="219"/>
        <v/>
      </c>
      <c r="BG356" s="136" t="str">
        <f t="shared" si="220"/>
        <v/>
      </c>
      <c r="BH356" s="136" t="str">
        <f t="shared" si="221"/>
        <v/>
      </c>
      <c r="BI356" s="136" t="str">
        <f t="shared" si="222"/>
        <v/>
      </c>
      <c r="BJ356" s="136" t="str">
        <f t="shared" si="223"/>
        <v/>
      </c>
      <c r="BK356" s="136" t="str">
        <f t="shared" si="224"/>
        <v/>
      </c>
      <c r="BL356" s="136" t="str">
        <f t="shared" si="225"/>
        <v/>
      </c>
      <c r="BM356" s="136" t="str">
        <f t="shared" si="226"/>
        <v/>
      </c>
      <c r="BN356" s="136" t="str">
        <f t="shared" si="227"/>
        <v/>
      </c>
      <c r="BO356" s="136" t="str">
        <f t="shared" si="228"/>
        <v/>
      </c>
      <c r="BP356" s="136" t="str">
        <f t="shared" si="229"/>
        <v/>
      </c>
      <c r="BQ356" s="136" t="str">
        <f t="shared" si="230"/>
        <v/>
      </c>
      <c r="BR356" s="136" t="str">
        <f t="shared" si="231"/>
        <v/>
      </c>
      <c r="BS356" s="136" t="str">
        <f t="shared" si="232"/>
        <v/>
      </c>
      <c r="BT356" s="136" t="str">
        <f t="shared" si="233"/>
        <v/>
      </c>
      <c r="BU356" s="136" t="str">
        <f t="shared" si="234"/>
        <v/>
      </c>
      <c r="BV356" s="136" t="str">
        <f t="shared" si="235"/>
        <v/>
      </c>
      <c r="BW356" s="136" t="str">
        <f t="shared" si="236"/>
        <v/>
      </c>
      <c r="BX356" s="136" t="str">
        <f t="shared" si="237"/>
        <v/>
      </c>
      <c r="BY356" s="136" t="str">
        <f t="shared" si="238"/>
        <v/>
      </c>
      <c r="BZ356" s="136" t="str">
        <f t="shared" si="239"/>
        <v/>
      </c>
      <c r="CA356" s="137" t="str">
        <f t="shared" si="240"/>
        <v/>
      </c>
      <c r="CB356" s="135" t="str">
        <f t="shared" si="241"/>
        <v/>
      </c>
      <c r="CC356" s="136" t="str">
        <f t="shared" si="242"/>
        <v/>
      </c>
      <c r="CD356" s="136" t="str">
        <f t="shared" si="243"/>
        <v/>
      </c>
      <c r="CE356" s="136" t="str">
        <f t="shared" si="244"/>
        <v/>
      </c>
      <c r="CF356" s="136" t="str">
        <f t="shared" si="245"/>
        <v/>
      </c>
      <c r="CG356" s="136" t="str">
        <f t="shared" si="246"/>
        <v/>
      </c>
      <c r="CH356" s="136" t="str">
        <f t="shared" si="247"/>
        <v/>
      </c>
      <c r="CI356" s="136" t="str">
        <f t="shared" si="248"/>
        <v/>
      </c>
      <c r="CJ356" s="136" t="str">
        <f t="shared" si="249"/>
        <v/>
      </c>
      <c r="CK356" s="137" t="str">
        <f t="shared" si="250"/>
        <v/>
      </c>
      <c r="CL356" s="135" t="str">
        <f t="shared" si="251"/>
        <v/>
      </c>
      <c r="CM356" s="136" t="str">
        <f t="shared" si="252"/>
        <v/>
      </c>
      <c r="CN356" s="136" t="str">
        <f t="shared" si="253"/>
        <v/>
      </c>
      <c r="CO356" s="137" t="str">
        <f t="shared" si="254"/>
        <v/>
      </c>
      <c r="CP356" s="120"/>
      <c r="CQ356" s="120"/>
      <c r="CR356" s="120"/>
      <c r="CS356" s="120"/>
      <c r="CT356" s="120"/>
      <c r="CU356" s="120"/>
      <c r="CV356" s="120"/>
      <c r="CW356" s="120"/>
      <c r="CX356" s="120"/>
      <c r="CY356" s="120"/>
      <c r="CZ356" s="120"/>
      <c r="DA356" s="120"/>
      <c r="DB356" s="120"/>
    </row>
    <row r="357" spans="1:106" ht="17.399999999999999" thickTop="1" thickBot="1" x14ac:dyDescent="0.45">
      <c r="A357" s="7">
        <v>352</v>
      </c>
      <c r="B357" s="10"/>
      <c r="C357" s="11"/>
      <c r="D357" s="11"/>
      <c r="E357" s="11"/>
      <c r="F357" s="11"/>
      <c r="G357" s="11"/>
      <c r="H357" s="11"/>
      <c r="I357" s="11"/>
      <c r="J357" s="11"/>
      <c r="K357" s="11"/>
      <c r="L357" s="10"/>
      <c r="M357" s="10"/>
      <c r="N357" s="10"/>
      <c r="O357" s="209" t="str">
        <f xml:space="preserve"> IF(ISBLANK(L357),"",VLOOKUP(L357,ComboValue!$E$3:$I$15,5,FALSE))</f>
        <v/>
      </c>
      <c r="P357" s="10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35" t="str">
        <f xml:space="preserve"> IF(ISBLANK(C357),"",VLOOKUP(C357,ComboValue!$B$2:$C$11,2,FALSE) &amp; ",") &amp; IF(ISBLANK(D357),"",VLOOKUP(D357,ComboValue!$B$2:$C$11,2,FALSE) &amp; ",") &amp; IF(ISBLANK(E357),"",VLOOKUP(E357,ComboValue!$B$2:$C$11,2,FALSE) &amp; ",") &amp; IF(ISBLANK(F357),"",VLOOKUP(F357,ComboValue!$B$2:$C$11,2,FALSE) &amp; ",") &amp; IF(ISBLANK(G357),"",VLOOKUP(G357,ComboValue!$B$2:$C$11,2,FALSE) &amp; ",") &amp; IF(ISBLANK(H357),"",VLOOKUP(H357,ComboValue!$B$2:$C$11,2,FALSE) &amp; ",") &amp; IF(ISBLANK(I357),"",VLOOKUP(I357,ComboValue!$B$2:$C$11,2,FALSE) &amp; ",") &amp; IF(ISBLANK(J357),"",VLOOKUP(J357,ComboValue!$B$2:$C$11,2,FALSE) &amp; ",") &amp; IF(ISBLANK(K357),"",VLOOKUP(K357,ComboValue!$B$2:$C$11,2,FALSE) &amp; ",")</f>
        <v/>
      </c>
      <c r="AV357" s="136" t="str">
        <f t="shared" si="213"/>
        <v>Tous_Nl</v>
      </c>
      <c r="AW357" s="136" t="str">
        <f>IF(ISBLANK(L357),"",VLOOKUP(L357,ComboValue!$E$2:$G$15,3,FALSE))</f>
        <v/>
      </c>
      <c r="AX357" s="136" t="str">
        <f>IF(ISBLANK(M357),"",VLOOKUP(M357,ComboValue!$K$2:$L$5,2,FALSE))</f>
        <v/>
      </c>
      <c r="AY357" s="161" t="str">
        <f>IF(ISBLANK(Q357),"",VLOOKUP(Q357,ComboValue!$N$2:$O$68,2,FALSE) &amp; ",") &amp; IF(ISBLANK(R357),"",VLOOKUP(R357,ComboValue!$N$2:$O$68,2,FALSE) &amp; ",") &amp; IF(ISBLANK(S357),"",VLOOKUP(S357,ComboValue!$N$2:$O$68,2,FALSE) &amp; ",") &amp; IF(ISBLANK(T357),"",VLOOKUP(T357,ComboValue!$N$2:$O$68,2,FALSE) &amp; ",") &amp; IF(ISBLANK(U357),"",VLOOKUP(U357,ComboValue!$N$2:$O$68,2,FALSE) &amp; ",") &amp; IF(ISBLANK(V357),"",VLOOKUP(V357,ComboValue!$N$2:$O$68,2,FALSE) &amp; ",") &amp; IF(ISBLANK(W357),"",VLOOKUP(W357,ComboValue!$N$2:$O$68,2,FALSE) &amp; ",") &amp; IF(ISBLANK(X357),"",VLOOKUP(X357,ComboValue!$N$2:$O$68,2,FALSE) &amp; ",") &amp; IF(ISBLANK(Y357),"",VLOOKUP(Y357,ComboValue!$N$2:$O$68,2,FALSE) &amp; ",") &amp; IF(ISBLANK(Z357),"",VLOOKUP(Z357,ComboValue!$N$2:$O$68,2,FALSE) &amp; ",") &amp; IF(ISBLANK(AA357),"",VLOOKUP(AA357,ComboValue!$N$2:$O$68,2,FALSE) &amp; ",") &amp; IF(ISBLANK(AB357),"",VLOOKUP(AB357,ComboValue!$N$2:$O$68,2,FALSE) &amp; ",") &amp; IF(ISBLANK(AC357),"",VLOOKUP(AC357,ComboValue!$N$2:$O$68,2,FALSE) &amp; ",") &amp; IF(ISBLANK(AD357),"",VLOOKUP(AD357,ComboValue!$N$2:$O$68,2,FALSE) &amp; ",") &amp; IF(ISBLANK(AE357),"",VLOOKUP(AE357,ComboValue!$N$2:$O$68,2,FALSE) &amp; ",") &amp; IF(ISBLANK(AF357),"",VLOOKUP(AF357,ComboValue!$N$2:$O$68,2,FALSE) &amp; ",") &amp; IF(ISBLANK(AG357),"",VLOOKUP(AG357,ComboValue!$N$2:$O$68,2,FALSE) &amp; ",") &amp; IF(ISBLANK(AH357),"",VLOOKUP(AH357,ComboValue!$N$2:$O$68,2,FALSE) &amp; ",") &amp; IF(ISBLANK(AI357),"",VLOOKUP(AI357,ComboValue!$N$2:$O$68,2,FALSE) &amp; ",") &amp; IF(ISBLANK(AJ357),"",VLOOKUP(AJ357,ComboValue!$N$2:$O$68,2,FALSE) &amp; ",") &amp; IF(ISBLANK(AK357),"",VLOOKUP(AK357,ComboValue!$N$2:$O$68,2,FALSE) &amp; ",") &amp; IF(ISBLANK(AL357),"",VLOOKUP(AL357,ComboValue!$N$2:$O$68,2,FALSE) &amp; ",") &amp; IF(ISBLANK(AM357),"",VLOOKUP(AM357,ComboValue!$N$2:$O$68,2,FALSE) &amp; ",") &amp; IF(ISBLANK(AN357),"",VLOOKUP(AN357,ComboValue!$N$2:$O$68,2,FALSE) &amp; ",") &amp; IF(ISBLANK(AO357),"",VLOOKUP(AO357,ComboValue!$N$2:$O$68,2,FALSE) &amp; ",") &amp; IF(ISBLANK(AP357),"",VLOOKUP(AP357,ComboValue!$N$2:$O$68,2,FALSE) &amp; ",") &amp; IF(ISBLANK(AQ357),"",VLOOKUP(AQ357,ComboValue!$N$2:$O$68,2,FALSE) &amp; ",") &amp; IF(ISBLANK(AR357),"",VLOOKUP(AR357,ComboValue!$N$2:$O$68,2,FALSE) &amp; ",") &amp; IF(ISBLANK(AS357),"",VLOOKUP(AS357,ComboValue!$N$2:$O$68,2,FALSE) &amp; ",") &amp; IF(ISBLANK(AT357),"",VLOOKUP(AT357,ComboValue!$N$2:$O$68,2,FALSE) &amp; ",")</f>
        <v/>
      </c>
      <c r="AZ357" s="162" t="str">
        <f t="shared" si="214"/>
        <v/>
      </c>
      <c r="BA357" s="120"/>
      <c r="BB357" s="135" t="str">
        <f t="shared" si="215"/>
        <v/>
      </c>
      <c r="BC357" s="136" t="str">
        <f t="shared" si="216"/>
        <v/>
      </c>
      <c r="BD357" s="136" t="str">
        <f t="shared" si="217"/>
        <v/>
      </c>
      <c r="BE357" s="136" t="str">
        <f t="shared" si="218"/>
        <v/>
      </c>
      <c r="BF357" s="136" t="str">
        <f t="shared" si="219"/>
        <v/>
      </c>
      <c r="BG357" s="136" t="str">
        <f t="shared" si="220"/>
        <v/>
      </c>
      <c r="BH357" s="136" t="str">
        <f t="shared" si="221"/>
        <v/>
      </c>
      <c r="BI357" s="136" t="str">
        <f t="shared" si="222"/>
        <v/>
      </c>
      <c r="BJ357" s="136" t="str">
        <f t="shared" si="223"/>
        <v/>
      </c>
      <c r="BK357" s="136" t="str">
        <f t="shared" si="224"/>
        <v/>
      </c>
      <c r="BL357" s="136" t="str">
        <f t="shared" si="225"/>
        <v/>
      </c>
      <c r="BM357" s="136" t="str">
        <f t="shared" si="226"/>
        <v/>
      </c>
      <c r="BN357" s="136" t="str">
        <f t="shared" si="227"/>
        <v/>
      </c>
      <c r="BO357" s="136" t="str">
        <f t="shared" si="228"/>
        <v/>
      </c>
      <c r="BP357" s="136" t="str">
        <f t="shared" si="229"/>
        <v/>
      </c>
      <c r="BQ357" s="136" t="str">
        <f t="shared" si="230"/>
        <v/>
      </c>
      <c r="BR357" s="136" t="str">
        <f t="shared" si="231"/>
        <v/>
      </c>
      <c r="BS357" s="136" t="str">
        <f t="shared" si="232"/>
        <v/>
      </c>
      <c r="BT357" s="136" t="str">
        <f t="shared" si="233"/>
        <v/>
      </c>
      <c r="BU357" s="136" t="str">
        <f t="shared" si="234"/>
        <v/>
      </c>
      <c r="BV357" s="136" t="str">
        <f t="shared" si="235"/>
        <v/>
      </c>
      <c r="BW357" s="136" t="str">
        <f t="shared" si="236"/>
        <v/>
      </c>
      <c r="BX357" s="136" t="str">
        <f t="shared" si="237"/>
        <v/>
      </c>
      <c r="BY357" s="136" t="str">
        <f t="shared" si="238"/>
        <v/>
      </c>
      <c r="BZ357" s="136" t="str">
        <f t="shared" si="239"/>
        <v/>
      </c>
      <c r="CA357" s="137" t="str">
        <f t="shared" si="240"/>
        <v/>
      </c>
      <c r="CB357" s="135" t="str">
        <f t="shared" si="241"/>
        <v/>
      </c>
      <c r="CC357" s="136" t="str">
        <f t="shared" si="242"/>
        <v/>
      </c>
      <c r="CD357" s="136" t="str">
        <f t="shared" si="243"/>
        <v/>
      </c>
      <c r="CE357" s="136" t="str">
        <f t="shared" si="244"/>
        <v/>
      </c>
      <c r="CF357" s="136" t="str">
        <f t="shared" si="245"/>
        <v/>
      </c>
      <c r="CG357" s="136" t="str">
        <f t="shared" si="246"/>
        <v/>
      </c>
      <c r="CH357" s="136" t="str">
        <f t="shared" si="247"/>
        <v/>
      </c>
      <c r="CI357" s="136" t="str">
        <f t="shared" si="248"/>
        <v/>
      </c>
      <c r="CJ357" s="136" t="str">
        <f t="shared" si="249"/>
        <v/>
      </c>
      <c r="CK357" s="137" t="str">
        <f t="shared" si="250"/>
        <v/>
      </c>
      <c r="CL357" s="135" t="str">
        <f t="shared" si="251"/>
        <v/>
      </c>
      <c r="CM357" s="136" t="str">
        <f t="shared" si="252"/>
        <v/>
      </c>
      <c r="CN357" s="136" t="str">
        <f t="shared" si="253"/>
        <v/>
      </c>
      <c r="CO357" s="137" t="str">
        <f t="shared" si="254"/>
        <v/>
      </c>
      <c r="CP357" s="120"/>
      <c r="CQ357" s="120"/>
      <c r="CR357" s="120"/>
      <c r="CS357" s="120"/>
      <c r="CT357" s="120"/>
      <c r="CU357" s="120"/>
      <c r="CV357" s="120"/>
      <c r="CW357" s="120"/>
      <c r="CX357" s="120"/>
      <c r="CY357" s="120"/>
      <c r="CZ357" s="120"/>
      <c r="DA357" s="120"/>
      <c r="DB357" s="120"/>
    </row>
    <row r="358" spans="1:106" ht="17.399999999999999" thickTop="1" thickBot="1" x14ac:dyDescent="0.45">
      <c r="A358" s="7">
        <v>353</v>
      </c>
      <c r="B358" s="10"/>
      <c r="C358" s="11"/>
      <c r="D358" s="11"/>
      <c r="E358" s="11"/>
      <c r="F358" s="11"/>
      <c r="G358" s="11"/>
      <c r="H358" s="11"/>
      <c r="I358" s="11"/>
      <c r="J358" s="11"/>
      <c r="K358" s="11"/>
      <c r="L358" s="10"/>
      <c r="M358" s="10"/>
      <c r="N358" s="10"/>
      <c r="O358" s="209" t="str">
        <f xml:space="preserve"> IF(ISBLANK(L358),"",VLOOKUP(L358,ComboValue!$E$3:$I$15,5,FALSE))</f>
        <v/>
      </c>
      <c r="P358" s="10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35" t="str">
        <f xml:space="preserve"> IF(ISBLANK(C358),"",VLOOKUP(C358,ComboValue!$B$2:$C$11,2,FALSE) &amp; ",") &amp; IF(ISBLANK(D358),"",VLOOKUP(D358,ComboValue!$B$2:$C$11,2,FALSE) &amp; ",") &amp; IF(ISBLANK(E358),"",VLOOKUP(E358,ComboValue!$B$2:$C$11,2,FALSE) &amp; ",") &amp; IF(ISBLANK(F358),"",VLOOKUP(F358,ComboValue!$B$2:$C$11,2,FALSE) &amp; ",") &amp; IF(ISBLANK(G358),"",VLOOKUP(G358,ComboValue!$B$2:$C$11,2,FALSE) &amp; ",") &amp; IF(ISBLANK(H358),"",VLOOKUP(H358,ComboValue!$B$2:$C$11,2,FALSE) &amp; ",") &amp; IF(ISBLANK(I358),"",VLOOKUP(I358,ComboValue!$B$2:$C$11,2,FALSE) &amp; ",") &amp; IF(ISBLANK(J358),"",VLOOKUP(J358,ComboValue!$B$2:$C$11,2,FALSE) &amp; ",") &amp; IF(ISBLANK(K358),"",VLOOKUP(K358,ComboValue!$B$2:$C$11,2,FALSE) &amp; ",")</f>
        <v/>
      </c>
      <c r="AV358" s="136" t="str">
        <f t="shared" si="213"/>
        <v>Tous_Nl</v>
      </c>
      <c r="AW358" s="136" t="str">
        <f>IF(ISBLANK(L358),"",VLOOKUP(L358,ComboValue!$E$2:$G$15,3,FALSE))</f>
        <v/>
      </c>
      <c r="AX358" s="136" t="str">
        <f>IF(ISBLANK(M358),"",VLOOKUP(M358,ComboValue!$K$2:$L$5,2,FALSE))</f>
        <v/>
      </c>
      <c r="AY358" s="161" t="str">
        <f>IF(ISBLANK(Q358),"",VLOOKUP(Q358,ComboValue!$N$2:$O$68,2,FALSE) &amp; ",") &amp; IF(ISBLANK(R358),"",VLOOKUP(R358,ComboValue!$N$2:$O$68,2,FALSE) &amp; ",") &amp; IF(ISBLANK(S358),"",VLOOKUP(S358,ComboValue!$N$2:$O$68,2,FALSE) &amp; ",") &amp; IF(ISBLANK(T358),"",VLOOKUP(T358,ComboValue!$N$2:$O$68,2,FALSE) &amp; ",") &amp; IF(ISBLANK(U358),"",VLOOKUP(U358,ComboValue!$N$2:$O$68,2,FALSE) &amp; ",") &amp; IF(ISBLANK(V358),"",VLOOKUP(V358,ComboValue!$N$2:$O$68,2,FALSE) &amp; ",") &amp; IF(ISBLANK(W358),"",VLOOKUP(W358,ComboValue!$N$2:$O$68,2,FALSE) &amp; ",") &amp; IF(ISBLANK(X358),"",VLOOKUP(X358,ComboValue!$N$2:$O$68,2,FALSE) &amp; ",") &amp; IF(ISBLANK(Y358),"",VLOOKUP(Y358,ComboValue!$N$2:$O$68,2,FALSE) &amp; ",") &amp; IF(ISBLANK(Z358),"",VLOOKUP(Z358,ComboValue!$N$2:$O$68,2,FALSE) &amp; ",") &amp; IF(ISBLANK(AA358),"",VLOOKUP(AA358,ComboValue!$N$2:$O$68,2,FALSE) &amp; ",") &amp; IF(ISBLANK(AB358),"",VLOOKUP(AB358,ComboValue!$N$2:$O$68,2,FALSE) &amp; ",") &amp; IF(ISBLANK(AC358),"",VLOOKUP(AC358,ComboValue!$N$2:$O$68,2,FALSE) &amp; ",") &amp; IF(ISBLANK(AD358),"",VLOOKUP(AD358,ComboValue!$N$2:$O$68,2,FALSE) &amp; ",") &amp; IF(ISBLANK(AE358),"",VLOOKUP(AE358,ComboValue!$N$2:$O$68,2,FALSE) &amp; ",") &amp; IF(ISBLANK(AF358),"",VLOOKUP(AF358,ComboValue!$N$2:$O$68,2,FALSE) &amp; ",") &amp; IF(ISBLANK(AG358),"",VLOOKUP(AG358,ComboValue!$N$2:$O$68,2,FALSE) &amp; ",") &amp; IF(ISBLANK(AH358),"",VLOOKUP(AH358,ComboValue!$N$2:$O$68,2,FALSE) &amp; ",") &amp; IF(ISBLANK(AI358),"",VLOOKUP(AI358,ComboValue!$N$2:$O$68,2,FALSE) &amp; ",") &amp; IF(ISBLANK(AJ358),"",VLOOKUP(AJ358,ComboValue!$N$2:$O$68,2,FALSE) &amp; ",") &amp; IF(ISBLANK(AK358),"",VLOOKUP(AK358,ComboValue!$N$2:$O$68,2,FALSE) &amp; ",") &amp; IF(ISBLANK(AL358),"",VLOOKUP(AL358,ComboValue!$N$2:$O$68,2,FALSE) &amp; ",") &amp; IF(ISBLANK(AM358),"",VLOOKUP(AM358,ComboValue!$N$2:$O$68,2,FALSE) &amp; ",") &amp; IF(ISBLANK(AN358),"",VLOOKUP(AN358,ComboValue!$N$2:$O$68,2,FALSE) &amp; ",") &amp; IF(ISBLANK(AO358),"",VLOOKUP(AO358,ComboValue!$N$2:$O$68,2,FALSE) &amp; ",") &amp; IF(ISBLANK(AP358),"",VLOOKUP(AP358,ComboValue!$N$2:$O$68,2,FALSE) &amp; ",") &amp; IF(ISBLANK(AQ358),"",VLOOKUP(AQ358,ComboValue!$N$2:$O$68,2,FALSE) &amp; ",") &amp; IF(ISBLANK(AR358),"",VLOOKUP(AR358,ComboValue!$N$2:$O$68,2,FALSE) &amp; ",") &amp; IF(ISBLANK(AS358),"",VLOOKUP(AS358,ComboValue!$N$2:$O$68,2,FALSE) &amp; ",") &amp; IF(ISBLANK(AT358),"",VLOOKUP(AT358,ComboValue!$N$2:$O$68,2,FALSE) &amp; ",")</f>
        <v/>
      </c>
      <c r="AZ358" s="162" t="str">
        <f t="shared" si="214"/>
        <v/>
      </c>
      <c r="BA358" s="120"/>
      <c r="BB358" s="135" t="str">
        <f t="shared" si="215"/>
        <v/>
      </c>
      <c r="BC358" s="136" t="str">
        <f t="shared" si="216"/>
        <v/>
      </c>
      <c r="BD358" s="136" t="str">
        <f t="shared" si="217"/>
        <v/>
      </c>
      <c r="BE358" s="136" t="str">
        <f t="shared" si="218"/>
        <v/>
      </c>
      <c r="BF358" s="136" t="str">
        <f t="shared" si="219"/>
        <v/>
      </c>
      <c r="BG358" s="136" t="str">
        <f t="shared" si="220"/>
        <v/>
      </c>
      <c r="BH358" s="136" t="str">
        <f t="shared" si="221"/>
        <v/>
      </c>
      <c r="BI358" s="136" t="str">
        <f t="shared" si="222"/>
        <v/>
      </c>
      <c r="BJ358" s="136" t="str">
        <f t="shared" si="223"/>
        <v/>
      </c>
      <c r="BK358" s="136" t="str">
        <f t="shared" si="224"/>
        <v/>
      </c>
      <c r="BL358" s="136" t="str">
        <f t="shared" si="225"/>
        <v/>
      </c>
      <c r="BM358" s="136" t="str">
        <f t="shared" si="226"/>
        <v/>
      </c>
      <c r="BN358" s="136" t="str">
        <f t="shared" si="227"/>
        <v/>
      </c>
      <c r="BO358" s="136" t="str">
        <f t="shared" si="228"/>
        <v/>
      </c>
      <c r="BP358" s="136" t="str">
        <f t="shared" si="229"/>
        <v/>
      </c>
      <c r="BQ358" s="136" t="str">
        <f t="shared" si="230"/>
        <v/>
      </c>
      <c r="BR358" s="136" t="str">
        <f t="shared" si="231"/>
        <v/>
      </c>
      <c r="BS358" s="136" t="str">
        <f t="shared" si="232"/>
        <v/>
      </c>
      <c r="BT358" s="136" t="str">
        <f t="shared" si="233"/>
        <v/>
      </c>
      <c r="BU358" s="136" t="str">
        <f t="shared" si="234"/>
        <v/>
      </c>
      <c r="BV358" s="136" t="str">
        <f t="shared" si="235"/>
        <v/>
      </c>
      <c r="BW358" s="136" t="str">
        <f t="shared" si="236"/>
        <v/>
      </c>
      <c r="BX358" s="136" t="str">
        <f t="shared" si="237"/>
        <v/>
      </c>
      <c r="BY358" s="136" t="str">
        <f t="shared" si="238"/>
        <v/>
      </c>
      <c r="BZ358" s="136" t="str">
        <f t="shared" si="239"/>
        <v/>
      </c>
      <c r="CA358" s="137" t="str">
        <f t="shared" si="240"/>
        <v/>
      </c>
      <c r="CB358" s="135" t="str">
        <f t="shared" si="241"/>
        <v/>
      </c>
      <c r="CC358" s="136" t="str">
        <f t="shared" si="242"/>
        <v/>
      </c>
      <c r="CD358" s="136" t="str">
        <f t="shared" si="243"/>
        <v/>
      </c>
      <c r="CE358" s="136" t="str">
        <f t="shared" si="244"/>
        <v/>
      </c>
      <c r="CF358" s="136" t="str">
        <f t="shared" si="245"/>
        <v/>
      </c>
      <c r="CG358" s="136" t="str">
        <f t="shared" si="246"/>
        <v/>
      </c>
      <c r="CH358" s="136" t="str">
        <f t="shared" si="247"/>
        <v/>
      </c>
      <c r="CI358" s="136" t="str">
        <f t="shared" si="248"/>
        <v/>
      </c>
      <c r="CJ358" s="136" t="str">
        <f t="shared" si="249"/>
        <v/>
      </c>
      <c r="CK358" s="137" t="str">
        <f t="shared" si="250"/>
        <v/>
      </c>
      <c r="CL358" s="135" t="str">
        <f t="shared" si="251"/>
        <v/>
      </c>
      <c r="CM358" s="136" t="str">
        <f t="shared" si="252"/>
        <v/>
      </c>
      <c r="CN358" s="136" t="str">
        <f t="shared" si="253"/>
        <v/>
      </c>
      <c r="CO358" s="137" t="str">
        <f t="shared" si="254"/>
        <v/>
      </c>
      <c r="CP358" s="120"/>
      <c r="CQ358" s="120"/>
      <c r="CR358" s="120"/>
      <c r="CS358" s="120"/>
      <c r="CT358" s="120"/>
      <c r="CU358" s="120"/>
      <c r="CV358" s="120"/>
      <c r="CW358" s="120"/>
      <c r="CX358" s="120"/>
      <c r="CY358" s="120"/>
      <c r="CZ358" s="120"/>
      <c r="DA358" s="120"/>
      <c r="DB358" s="120"/>
    </row>
    <row r="359" spans="1:106" ht="17.399999999999999" thickTop="1" thickBot="1" x14ac:dyDescent="0.45">
      <c r="A359" s="7">
        <v>354</v>
      </c>
      <c r="B359" s="10"/>
      <c r="C359" s="11"/>
      <c r="D359" s="11"/>
      <c r="E359" s="11"/>
      <c r="F359" s="11"/>
      <c r="G359" s="11"/>
      <c r="H359" s="11"/>
      <c r="I359" s="11"/>
      <c r="J359" s="11"/>
      <c r="K359" s="11"/>
      <c r="L359" s="10"/>
      <c r="M359" s="10"/>
      <c r="N359" s="10"/>
      <c r="O359" s="209" t="str">
        <f xml:space="preserve"> IF(ISBLANK(L359),"",VLOOKUP(L359,ComboValue!$E$3:$I$15,5,FALSE))</f>
        <v/>
      </c>
      <c r="P359" s="10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35" t="str">
        <f xml:space="preserve"> IF(ISBLANK(C359),"",VLOOKUP(C359,ComboValue!$B$2:$C$11,2,FALSE) &amp; ",") &amp; IF(ISBLANK(D359),"",VLOOKUP(D359,ComboValue!$B$2:$C$11,2,FALSE) &amp; ",") &amp; IF(ISBLANK(E359),"",VLOOKUP(E359,ComboValue!$B$2:$C$11,2,FALSE) &amp; ",") &amp; IF(ISBLANK(F359),"",VLOOKUP(F359,ComboValue!$B$2:$C$11,2,FALSE) &amp; ",") &amp; IF(ISBLANK(G359),"",VLOOKUP(G359,ComboValue!$B$2:$C$11,2,FALSE) &amp; ",") &amp; IF(ISBLANK(H359),"",VLOOKUP(H359,ComboValue!$B$2:$C$11,2,FALSE) &amp; ",") &amp; IF(ISBLANK(I359),"",VLOOKUP(I359,ComboValue!$B$2:$C$11,2,FALSE) &amp; ",") &amp; IF(ISBLANK(J359),"",VLOOKUP(J359,ComboValue!$B$2:$C$11,2,FALSE) &amp; ",") &amp; IF(ISBLANK(K359),"",VLOOKUP(K359,ComboValue!$B$2:$C$11,2,FALSE) &amp; ",")</f>
        <v/>
      </c>
      <c r="AV359" s="136" t="str">
        <f t="shared" si="213"/>
        <v>Tous_Nl</v>
      </c>
      <c r="AW359" s="136" t="str">
        <f>IF(ISBLANK(L359),"",VLOOKUP(L359,ComboValue!$E$2:$G$15,3,FALSE))</f>
        <v/>
      </c>
      <c r="AX359" s="136" t="str">
        <f>IF(ISBLANK(M359),"",VLOOKUP(M359,ComboValue!$K$2:$L$5,2,FALSE))</f>
        <v/>
      </c>
      <c r="AY359" s="161" t="str">
        <f>IF(ISBLANK(Q359),"",VLOOKUP(Q359,ComboValue!$N$2:$O$68,2,FALSE) &amp; ",") &amp; IF(ISBLANK(R359),"",VLOOKUP(R359,ComboValue!$N$2:$O$68,2,FALSE) &amp; ",") &amp; IF(ISBLANK(S359),"",VLOOKUP(S359,ComboValue!$N$2:$O$68,2,FALSE) &amp; ",") &amp; IF(ISBLANK(T359),"",VLOOKUP(T359,ComboValue!$N$2:$O$68,2,FALSE) &amp; ",") &amp; IF(ISBLANK(U359),"",VLOOKUP(U359,ComboValue!$N$2:$O$68,2,FALSE) &amp; ",") &amp; IF(ISBLANK(V359),"",VLOOKUP(V359,ComboValue!$N$2:$O$68,2,FALSE) &amp; ",") &amp; IF(ISBLANK(W359),"",VLOOKUP(W359,ComboValue!$N$2:$O$68,2,FALSE) &amp; ",") &amp; IF(ISBLANK(X359),"",VLOOKUP(X359,ComboValue!$N$2:$O$68,2,FALSE) &amp; ",") &amp; IF(ISBLANK(Y359),"",VLOOKUP(Y359,ComboValue!$N$2:$O$68,2,FALSE) &amp; ",") &amp; IF(ISBLANK(Z359),"",VLOOKUP(Z359,ComboValue!$N$2:$O$68,2,FALSE) &amp; ",") &amp; IF(ISBLANK(AA359),"",VLOOKUP(AA359,ComboValue!$N$2:$O$68,2,FALSE) &amp; ",") &amp; IF(ISBLANK(AB359),"",VLOOKUP(AB359,ComboValue!$N$2:$O$68,2,FALSE) &amp; ",") &amp; IF(ISBLANK(AC359),"",VLOOKUP(AC359,ComboValue!$N$2:$O$68,2,FALSE) &amp; ",") &amp; IF(ISBLANK(AD359),"",VLOOKUP(AD359,ComboValue!$N$2:$O$68,2,FALSE) &amp; ",") &amp; IF(ISBLANK(AE359),"",VLOOKUP(AE359,ComboValue!$N$2:$O$68,2,FALSE) &amp; ",") &amp; IF(ISBLANK(AF359),"",VLOOKUP(AF359,ComboValue!$N$2:$O$68,2,FALSE) &amp; ",") &amp; IF(ISBLANK(AG359),"",VLOOKUP(AG359,ComboValue!$N$2:$O$68,2,FALSE) &amp; ",") &amp; IF(ISBLANK(AH359),"",VLOOKUP(AH359,ComboValue!$N$2:$O$68,2,FALSE) &amp; ",") &amp; IF(ISBLANK(AI359),"",VLOOKUP(AI359,ComboValue!$N$2:$O$68,2,FALSE) &amp; ",") &amp; IF(ISBLANK(AJ359),"",VLOOKUP(AJ359,ComboValue!$N$2:$O$68,2,FALSE) &amp; ",") &amp; IF(ISBLANK(AK359),"",VLOOKUP(AK359,ComboValue!$N$2:$O$68,2,FALSE) &amp; ",") &amp; IF(ISBLANK(AL359),"",VLOOKUP(AL359,ComboValue!$N$2:$O$68,2,FALSE) &amp; ",") &amp; IF(ISBLANK(AM359),"",VLOOKUP(AM359,ComboValue!$N$2:$O$68,2,FALSE) &amp; ",") &amp; IF(ISBLANK(AN359),"",VLOOKUP(AN359,ComboValue!$N$2:$O$68,2,FALSE) &amp; ",") &amp; IF(ISBLANK(AO359),"",VLOOKUP(AO359,ComboValue!$N$2:$O$68,2,FALSE) &amp; ",") &amp; IF(ISBLANK(AP359),"",VLOOKUP(AP359,ComboValue!$N$2:$O$68,2,FALSE) &amp; ",") &amp; IF(ISBLANK(AQ359),"",VLOOKUP(AQ359,ComboValue!$N$2:$O$68,2,FALSE) &amp; ",") &amp; IF(ISBLANK(AR359),"",VLOOKUP(AR359,ComboValue!$N$2:$O$68,2,FALSE) &amp; ",") &amp; IF(ISBLANK(AS359),"",VLOOKUP(AS359,ComboValue!$N$2:$O$68,2,FALSE) &amp; ",") &amp; IF(ISBLANK(AT359),"",VLOOKUP(AT359,ComboValue!$N$2:$O$68,2,FALSE) &amp; ",")</f>
        <v/>
      </c>
      <c r="AZ359" s="162" t="str">
        <f t="shared" si="214"/>
        <v/>
      </c>
      <c r="BA359" s="120"/>
      <c r="BB359" s="135" t="str">
        <f t="shared" si="215"/>
        <v/>
      </c>
      <c r="BC359" s="136" t="str">
        <f t="shared" si="216"/>
        <v/>
      </c>
      <c r="BD359" s="136" t="str">
        <f t="shared" si="217"/>
        <v/>
      </c>
      <c r="BE359" s="136" t="str">
        <f t="shared" si="218"/>
        <v/>
      </c>
      <c r="BF359" s="136" t="str">
        <f t="shared" si="219"/>
        <v/>
      </c>
      <c r="BG359" s="136" t="str">
        <f t="shared" si="220"/>
        <v/>
      </c>
      <c r="BH359" s="136" t="str">
        <f t="shared" si="221"/>
        <v/>
      </c>
      <c r="BI359" s="136" t="str">
        <f t="shared" si="222"/>
        <v/>
      </c>
      <c r="BJ359" s="136" t="str">
        <f t="shared" si="223"/>
        <v/>
      </c>
      <c r="BK359" s="136" t="str">
        <f t="shared" si="224"/>
        <v/>
      </c>
      <c r="BL359" s="136" t="str">
        <f t="shared" si="225"/>
        <v/>
      </c>
      <c r="BM359" s="136" t="str">
        <f t="shared" si="226"/>
        <v/>
      </c>
      <c r="BN359" s="136" t="str">
        <f t="shared" si="227"/>
        <v/>
      </c>
      <c r="BO359" s="136" t="str">
        <f t="shared" si="228"/>
        <v/>
      </c>
      <c r="BP359" s="136" t="str">
        <f t="shared" si="229"/>
        <v/>
      </c>
      <c r="BQ359" s="136" t="str">
        <f t="shared" si="230"/>
        <v/>
      </c>
      <c r="BR359" s="136" t="str">
        <f t="shared" si="231"/>
        <v/>
      </c>
      <c r="BS359" s="136" t="str">
        <f t="shared" si="232"/>
        <v/>
      </c>
      <c r="BT359" s="136" t="str">
        <f t="shared" si="233"/>
        <v/>
      </c>
      <c r="BU359" s="136" t="str">
        <f t="shared" si="234"/>
        <v/>
      </c>
      <c r="BV359" s="136" t="str">
        <f t="shared" si="235"/>
        <v/>
      </c>
      <c r="BW359" s="136" t="str">
        <f t="shared" si="236"/>
        <v/>
      </c>
      <c r="BX359" s="136" t="str">
        <f t="shared" si="237"/>
        <v/>
      </c>
      <c r="BY359" s="136" t="str">
        <f t="shared" si="238"/>
        <v/>
      </c>
      <c r="BZ359" s="136" t="str">
        <f t="shared" si="239"/>
        <v/>
      </c>
      <c r="CA359" s="137" t="str">
        <f t="shared" si="240"/>
        <v/>
      </c>
      <c r="CB359" s="135" t="str">
        <f t="shared" si="241"/>
        <v/>
      </c>
      <c r="CC359" s="136" t="str">
        <f t="shared" si="242"/>
        <v/>
      </c>
      <c r="CD359" s="136" t="str">
        <f t="shared" si="243"/>
        <v/>
      </c>
      <c r="CE359" s="136" t="str">
        <f t="shared" si="244"/>
        <v/>
      </c>
      <c r="CF359" s="136" t="str">
        <f t="shared" si="245"/>
        <v/>
      </c>
      <c r="CG359" s="136" t="str">
        <f t="shared" si="246"/>
        <v/>
      </c>
      <c r="CH359" s="136" t="str">
        <f t="shared" si="247"/>
        <v/>
      </c>
      <c r="CI359" s="136" t="str">
        <f t="shared" si="248"/>
        <v/>
      </c>
      <c r="CJ359" s="136" t="str">
        <f t="shared" si="249"/>
        <v/>
      </c>
      <c r="CK359" s="137" t="str">
        <f t="shared" si="250"/>
        <v/>
      </c>
      <c r="CL359" s="135" t="str">
        <f t="shared" si="251"/>
        <v/>
      </c>
      <c r="CM359" s="136" t="str">
        <f t="shared" si="252"/>
        <v/>
      </c>
      <c r="CN359" s="136" t="str">
        <f t="shared" si="253"/>
        <v/>
      </c>
      <c r="CO359" s="137" t="str">
        <f t="shared" si="254"/>
        <v/>
      </c>
      <c r="CP359" s="120"/>
      <c r="CQ359" s="120"/>
      <c r="CR359" s="120"/>
      <c r="CS359" s="120"/>
      <c r="CT359" s="120"/>
      <c r="CU359" s="120"/>
      <c r="CV359" s="120"/>
      <c r="CW359" s="120"/>
      <c r="CX359" s="120"/>
      <c r="CY359" s="120"/>
      <c r="CZ359" s="120"/>
      <c r="DA359" s="120"/>
      <c r="DB359" s="120"/>
    </row>
    <row r="360" spans="1:106" ht="17.399999999999999" thickTop="1" thickBot="1" x14ac:dyDescent="0.45">
      <c r="A360" s="7">
        <v>355</v>
      </c>
      <c r="B360" s="10"/>
      <c r="C360" s="11"/>
      <c r="D360" s="11"/>
      <c r="E360" s="11"/>
      <c r="F360" s="11"/>
      <c r="G360" s="11"/>
      <c r="H360" s="11"/>
      <c r="I360" s="11"/>
      <c r="J360" s="11"/>
      <c r="K360" s="11"/>
      <c r="L360" s="10"/>
      <c r="M360" s="10"/>
      <c r="N360" s="10"/>
      <c r="O360" s="209" t="str">
        <f xml:space="preserve"> IF(ISBLANK(L360),"",VLOOKUP(L360,ComboValue!$E$3:$I$15,5,FALSE))</f>
        <v/>
      </c>
      <c r="P360" s="10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35" t="str">
        <f xml:space="preserve"> IF(ISBLANK(C360),"",VLOOKUP(C360,ComboValue!$B$2:$C$11,2,FALSE) &amp; ",") &amp; IF(ISBLANK(D360),"",VLOOKUP(D360,ComboValue!$B$2:$C$11,2,FALSE) &amp; ",") &amp; IF(ISBLANK(E360),"",VLOOKUP(E360,ComboValue!$B$2:$C$11,2,FALSE) &amp; ",") &amp; IF(ISBLANK(F360),"",VLOOKUP(F360,ComboValue!$B$2:$C$11,2,FALSE) &amp; ",") &amp; IF(ISBLANK(G360),"",VLOOKUP(G360,ComboValue!$B$2:$C$11,2,FALSE) &amp; ",") &amp; IF(ISBLANK(H360),"",VLOOKUP(H360,ComboValue!$B$2:$C$11,2,FALSE) &amp; ",") &amp; IF(ISBLANK(I360),"",VLOOKUP(I360,ComboValue!$B$2:$C$11,2,FALSE) &amp; ",") &amp; IF(ISBLANK(J360),"",VLOOKUP(J360,ComboValue!$B$2:$C$11,2,FALSE) &amp; ",") &amp; IF(ISBLANK(K360),"",VLOOKUP(K360,ComboValue!$B$2:$C$11,2,FALSE) &amp; ",")</f>
        <v/>
      </c>
      <c r="AV360" s="136" t="str">
        <f t="shared" si="213"/>
        <v>Tous_Nl</v>
      </c>
      <c r="AW360" s="136" t="str">
        <f>IF(ISBLANK(L360),"",VLOOKUP(L360,ComboValue!$E$2:$G$15,3,FALSE))</f>
        <v/>
      </c>
      <c r="AX360" s="136" t="str">
        <f>IF(ISBLANK(M360),"",VLOOKUP(M360,ComboValue!$K$2:$L$5,2,FALSE))</f>
        <v/>
      </c>
      <c r="AY360" s="161" t="str">
        <f>IF(ISBLANK(Q360),"",VLOOKUP(Q360,ComboValue!$N$2:$O$68,2,FALSE) &amp; ",") &amp; IF(ISBLANK(R360),"",VLOOKUP(R360,ComboValue!$N$2:$O$68,2,FALSE) &amp; ",") &amp; IF(ISBLANK(S360),"",VLOOKUP(S360,ComboValue!$N$2:$O$68,2,FALSE) &amp; ",") &amp; IF(ISBLANK(T360),"",VLOOKUP(T360,ComboValue!$N$2:$O$68,2,FALSE) &amp; ",") &amp; IF(ISBLANK(U360),"",VLOOKUP(U360,ComboValue!$N$2:$O$68,2,FALSE) &amp; ",") &amp; IF(ISBLANK(V360),"",VLOOKUP(V360,ComboValue!$N$2:$O$68,2,FALSE) &amp; ",") &amp; IF(ISBLANK(W360),"",VLOOKUP(W360,ComboValue!$N$2:$O$68,2,FALSE) &amp; ",") &amp; IF(ISBLANK(X360),"",VLOOKUP(X360,ComboValue!$N$2:$O$68,2,FALSE) &amp; ",") &amp; IF(ISBLANK(Y360),"",VLOOKUP(Y360,ComboValue!$N$2:$O$68,2,FALSE) &amp; ",") &amp; IF(ISBLANK(Z360),"",VLOOKUP(Z360,ComboValue!$N$2:$O$68,2,FALSE) &amp; ",") &amp; IF(ISBLANK(AA360),"",VLOOKUP(AA360,ComboValue!$N$2:$O$68,2,FALSE) &amp; ",") &amp; IF(ISBLANK(AB360),"",VLOOKUP(AB360,ComboValue!$N$2:$O$68,2,FALSE) &amp; ",") &amp; IF(ISBLANK(AC360),"",VLOOKUP(AC360,ComboValue!$N$2:$O$68,2,FALSE) &amp; ",") &amp; IF(ISBLANK(AD360),"",VLOOKUP(AD360,ComboValue!$N$2:$O$68,2,FALSE) &amp; ",") &amp; IF(ISBLANK(AE360),"",VLOOKUP(AE360,ComboValue!$N$2:$O$68,2,FALSE) &amp; ",") &amp; IF(ISBLANK(AF360),"",VLOOKUP(AF360,ComboValue!$N$2:$O$68,2,FALSE) &amp; ",") &amp; IF(ISBLANK(AG360),"",VLOOKUP(AG360,ComboValue!$N$2:$O$68,2,FALSE) &amp; ",") &amp; IF(ISBLANK(AH360),"",VLOOKUP(AH360,ComboValue!$N$2:$O$68,2,FALSE) &amp; ",") &amp; IF(ISBLANK(AI360),"",VLOOKUP(AI360,ComboValue!$N$2:$O$68,2,FALSE) &amp; ",") &amp; IF(ISBLANK(AJ360),"",VLOOKUP(AJ360,ComboValue!$N$2:$O$68,2,FALSE) &amp; ",") &amp; IF(ISBLANK(AK360),"",VLOOKUP(AK360,ComboValue!$N$2:$O$68,2,FALSE) &amp; ",") &amp; IF(ISBLANK(AL360),"",VLOOKUP(AL360,ComboValue!$N$2:$O$68,2,FALSE) &amp; ",") &amp; IF(ISBLANK(AM360),"",VLOOKUP(AM360,ComboValue!$N$2:$O$68,2,FALSE) &amp; ",") &amp; IF(ISBLANK(AN360),"",VLOOKUP(AN360,ComboValue!$N$2:$O$68,2,FALSE) &amp; ",") &amp; IF(ISBLANK(AO360),"",VLOOKUP(AO360,ComboValue!$N$2:$O$68,2,FALSE) &amp; ",") &amp; IF(ISBLANK(AP360),"",VLOOKUP(AP360,ComboValue!$N$2:$O$68,2,FALSE) &amp; ",") &amp; IF(ISBLANK(AQ360),"",VLOOKUP(AQ360,ComboValue!$N$2:$O$68,2,FALSE) &amp; ",") &amp; IF(ISBLANK(AR360),"",VLOOKUP(AR360,ComboValue!$N$2:$O$68,2,FALSE) &amp; ",") &amp; IF(ISBLANK(AS360),"",VLOOKUP(AS360,ComboValue!$N$2:$O$68,2,FALSE) &amp; ",") &amp; IF(ISBLANK(AT360),"",VLOOKUP(AT360,ComboValue!$N$2:$O$68,2,FALSE) &amp; ",")</f>
        <v/>
      </c>
      <c r="AZ360" s="162" t="str">
        <f t="shared" si="214"/>
        <v/>
      </c>
      <c r="BA360" s="120"/>
      <c r="BB360" s="135" t="str">
        <f t="shared" si="215"/>
        <v/>
      </c>
      <c r="BC360" s="136" t="str">
        <f t="shared" si="216"/>
        <v/>
      </c>
      <c r="BD360" s="136" t="str">
        <f t="shared" si="217"/>
        <v/>
      </c>
      <c r="BE360" s="136" t="str">
        <f t="shared" si="218"/>
        <v/>
      </c>
      <c r="BF360" s="136" t="str">
        <f t="shared" si="219"/>
        <v/>
      </c>
      <c r="BG360" s="136" t="str">
        <f t="shared" si="220"/>
        <v/>
      </c>
      <c r="BH360" s="136" t="str">
        <f t="shared" si="221"/>
        <v/>
      </c>
      <c r="BI360" s="136" t="str">
        <f t="shared" si="222"/>
        <v/>
      </c>
      <c r="BJ360" s="136" t="str">
        <f t="shared" si="223"/>
        <v/>
      </c>
      <c r="BK360" s="136" t="str">
        <f t="shared" si="224"/>
        <v/>
      </c>
      <c r="BL360" s="136" t="str">
        <f t="shared" si="225"/>
        <v/>
      </c>
      <c r="BM360" s="136" t="str">
        <f t="shared" si="226"/>
        <v/>
      </c>
      <c r="BN360" s="136" t="str">
        <f t="shared" si="227"/>
        <v/>
      </c>
      <c r="BO360" s="136" t="str">
        <f t="shared" si="228"/>
        <v/>
      </c>
      <c r="BP360" s="136" t="str">
        <f t="shared" si="229"/>
        <v/>
      </c>
      <c r="BQ360" s="136" t="str">
        <f t="shared" si="230"/>
        <v/>
      </c>
      <c r="BR360" s="136" t="str">
        <f t="shared" si="231"/>
        <v/>
      </c>
      <c r="BS360" s="136" t="str">
        <f t="shared" si="232"/>
        <v/>
      </c>
      <c r="BT360" s="136" t="str">
        <f t="shared" si="233"/>
        <v/>
      </c>
      <c r="BU360" s="136" t="str">
        <f t="shared" si="234"/>
        <v/>
      </c>
      <c r="BV360" s="136" t="str">
        <f t="shared" si="235"/>
        <v/>
      </c>
      <c r="BW360" s="136" t="str">
        <f t="shared" si="236"/>
        <v/>
      </c>
      <c r="BX360" s="136" t="str">
        <f t="shared" si="237"/>
        <v/>
      </c>
      <c r="BY360" s="136" t="str">
        <f t="shared" si="238"/>
        <v/>
      </c>
      <c r="BZ360" s="136" t="str">
        <f t="shared" si="239"/>
        <v/>
      </c>
      <c r="CA360" s="137" t="str">
        <f t="shared" si="240"/>
        <v/>
      </c>
      <c r="CB360" s="135" t="str">
        <f t="shared" si="241"/>
        <v/>
      </c>
      <c r="CC360" s="136" t="str">
        <f t="shared" si="242"/>
        <v/>
      </c>
      <c r="CD360" s="136" t="str">
        <f t="shared" si="243"/>
        <v/>
      </c>
      <c r="CE360" s="136" t="str">
        <f t="shared" si="244"/>
        <v/>
      </c>
      <c r="CF360" s="136" t="str">
        <f t="shared" si="245"/>
        <v/>
      </c>
      <c r="CG360" s="136" t="str">
        <f t="shared" si="246"/>
        <v/>
      </c>
      <c r="CH360" s="136" t="str">
        <f t="shared" si="247"/>
        <v/>
      </c>
      <c r="CI360" s="136" t="str">
        <f t="shared" si="248"/>
        <v/>
      </c>
      <c r="CJ360" s="136" t="str">
        <f t="shared" si="249"/>
        <v/>
      </c>
      <c r="CK360" s="137" t="str">
        <f t="shared" si="250"/>
        <v/>
      </c>
      <c r="CL360" s="135" t="str">
        <f t="shared" si="251"/>
        <v/>
      </c>
      <c r="CM360" s="136" t="str">
        <f t="shared" si="252"/>
        <v/>
      </c>
      <c r="CN360" s="136" t="str">
        <f t="shared" si="253"/>
        <v/>
      </c>
      <c r="CO360" s="137" t="str">
        <f t="shared" si="254"/>
        <v/>
      </c>
      <c r="CP360" s="120"/>
      <c r="CQ360" s="120"/>
      <c r="CR360" s="120"/>
      <c r="CS360" s="120"/>
      <c r="CT360" s="120"/>
      <c r="CU360" s="120"/>
      <c r="CV360" s="120"/>
      <c r="CW360" s="120"/>
      <c r="CX360" s="120"/>
      <c r="CY360" s="120"/>
      <c r="CZ360" s="120"/>
      <c r="DA360" s="120"/>
      <c r="DB360" s="120"/>
    </row>
    <row r="361" spans="1:106" ht="17.399999999999999" thickTop="1" thickBot="1" x14ac:dyDescent="0.45">
      <c r="A361" s="7">
        <v>356</v>
      </c>
      <c r="B361" s="10"/>
      <c r="C361" s="11"/>
      <c r="D361" s="11"/>
      <c r="E361" s="11"/>
      <c r="F361" s="11"/>
      <c r="G361" s="11"/>
      <c r="H361" s="11"/>
      <c r="I361" s="11"/>
      <c r="J361" s="11"/>
      <c r="K361" s="11"/>
      <c r="L361" s="10"/>
      <c r="M361" s="10"/>
      <c r="N361" s="10"/>
      <c r="O361" s="209" t="str">
        <f xml:space="preserve"> IF(ISBLANK(L361),"",VLOOKUP(L361,ComboValue!$E$3:$I$15,5,FALSE))</f>
        <v/>
      </c>
      <c r="P361" s="10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35" t="str">
        <f xml:space="preserve"> IF(ISBLANK(C361),"",VLOOKUP(C361,ComboValue!$B$2:$C$11,2,FALSE) &amp; ",") &amp; IF(ISBLANK(D361),"",VLOOKUP(D361,ComboValue!$B$2:$C$11,2,FALSE) &amp; ",") &amp; IF(ISBLANK(E361),"",VLOOKUP(E361,ComboValue!$B$2:$C$11,2,FALSE) &amp; ",") &amp; IF(ISBLANK(F361),"",VLOOKUP(F361,ComboValue!$B$2:$C$11,2,FALSE) &amp; ",") &amp; IF(ISBLANK(G361),"",VLOOKUP(G361,ComboValue!$B$2:$C$11,2,FALSE) &amp; ",") &amp; IF(ISBLANK(H361),"",VLOOKUP(H361,ComboValue!$B$2:$C$11,2,FALSE) &amp; ",") &amp; IF(ISBLANK(I361),"",VLOOKUP(I361,ComboValue!$B$2:$C$11,2,FALSE) &amp; ",") &amp; IF(ISBLANK(J361),"",VLOOKUP(J361,ComboValue!$B$2:$C$11,2,FALSE) &amp; ",") &amp; IF(ISBLANK(K361),"",VLOOKUP(K361,ComboValue!$B$2:$C$11,2,FALSE) &amp; ",")</f>
        <v/>
      </c>
      <c r="AV361" s="136" t="str">
        <f t="shared" si="213"/>
        <v>Tous_Nl</v>
      </c>
      <c r="AW361" s="136" t="str">
        <f>IF(ISBLANK(L361),"",VLOOKUP(L361,ComboValue!$E$2:$G$15,3,FALSE))</f>
        <v/>
      </c>
      <c r="AX361" s="136" t="str">
        <f>IF(ISBLANK(M361),"",VLOOKUP(M361,ComboValue!$K$2:$L$5,2,FALSE))</f>
        <v/>
      </c>
      <c r="AY361" s="161" t="str">
        <f>IF(ISBLANK(Q361),"",VLOOKUP(Q361,ComboValue!$N$2:$O$68,2,FALSE) &amp; ",") &amp; IF(ISBLANK(R361),"",VLOOKUP(R361,ComboValue!$N$2:$O$68,2,FALSE) &amp; ",") &amp; IF(ISBLANK(S361),"",VLOOKUP(S361,ComboValue!$N$2:$O$68,2,FALSE) &amp; ",") &amp; IF(ISBLANK(T361),"",VLOOKUP(T361,ComboValue!$N$2:$O$68,2,FALSE) &amp; ",") &amp; IF(ISBLANK(U361),"",VLOOKUP(U361,ComboValue!$N$2:$O$68,2,FALSE) &amp; ",") &amp; IF(ISBLANK(V361),"",VLOOKUP(V361,ComboValue!$N$2:$O$68,2,FALSE) &amp; ",") &amp; IF(ISBLANK(W361),"",VLOOKUP(W361,ComboValue!$N$2:$O$68,2,FALSE) &amp; ",") &amp; IF(ISBLANK(X361),"",VLOOKUP(X361,ComboValue!$N$2:$O$68,2,FALSE) &amp; ",") &amp; IF(ISBLANK(Y361),"",VLOOKUP(Y361,ComboValue!$N$2:$O$68,2,FALSE) &amp; ",") &amp; IF(ISBLANK(Z361),"",VLOOKUP(Z361,ComboValue!$N$2:$O$68,2,FALSE) &amp; ",") &amp; IF(ISBLANK(AA361),"",VLOOKUP(AA361,ComboValue!$N$2:$O$68,2,FALSE) &amp; ",") &amp; IF(ISBLANK(AB361),"",VLOOKUP(AB361,ComboValue!$N$2:$O$68,2,FALSE) &amp; ",") &amp; IF(ISBLANK(AC361),"",VLOOKUP(AC361,ComboValue!$N$2:$O$68,2,FALSE) &amp; ",") &amp; IF(ISBLANK(AD361),"",VLOOKUP(AD361,ComboValue!$N$2:$O$68,2,FALSE) &amp; ",") &amp; IF(ISBLANK(AE361),"",VLOOKUP(AE361,ComboValue!$N$2:$O$68,2,FALSE) &amp; ",") &amp; IF(ISBLANK(AF361),"",VLOOKUP(AF361,ComboValue!$N$2:$O$68,2,FALSE) &amp; ",") &amp; IF(ISBLANK(AG361),"",VLOOKUP(AG361,ComboValue!$N$2:$O$68,2,FALSE) &amp; ",") &amp; IF(ISBLANK(AH361),"",VLOOKUP(AH361,ComboValue!$N$2:$O$68,2,FALSE) &amp; ",") &amp; IF(ISBLANK(AI361),"",VLOOKUP(AI361,ComboValue!$N$2:$O$68,2,FALSE) &amp; ",") &amp; IF(ISBLANK(AJ361),"",VLOOKUP(AJ361,ComboValue!$N$2:$O$68,2,FALSE) &amp; ",") &amp; IF(ISBLANK(AK361),"",VLOOKUP(AK361,ComboValue!$N$2:$O$68,2,FALSE) &amp; ",") &amp; IF(ISBLANK(AL361),"",VLOOKUP(AL361,ComboValue!$N$2:$O$68,2,FALSE) &amp; ",") &amp; IF(ISBLANK(AM361),"",VLOOKUP(AM361,ComboValue!$N$2:$O$68,2,FALSE) &amp; ",") &amp; IF(ISBLANK(AN361),"",VLOOKUP(AN361,ComboValue!$N$2:$O$68,2,FALSE) &amp; ",") &amp; IF(ISBLANK(AO361),"",VLOOKUP(AO361,ComboValue!$N$2:$O$68,2,FALSE) &amp; ",") &amp; IF(ISBLANK(AP361),"",VLOOKUP(AP361,ComboValue!$N$2:$O$68,2,FALSE) &amp; ",") &amp; IF(ISBLANK(AQ361),"",VLOOKUP(AQ361,ComboValue!$N$2:$O$68,2,FALSE) &amp; ",") &amp; IF(ISBLANK(AR361),"",VLOOKUP(AR361,ComboValue!$N$2:$O$68,2,FALSE) &amp; ",") &amp; IF(ISBLANK(AS361),"",VLOOKUP(AS361,ComboValue!$N$2:$O$68,2,FALSE) &amp; ",") &amp; IF(ISBLANK(AT361),"",VLOOKUP(AT361,ComboValue!$N$2:$O$68,2,FALSE) &amp; ",")</f>
        <v/>
      </c>
      <c r="AZ361" s="162" t="str">
        <f t="shared" si="214"/>
        <v/>
      </c>
      <c r="BA361" s="120"/>
      <c r="BB361" s="135" t="str">
        <f t="shared" si="215"/>
        <v/>
      </c>
      <c r="BC361" s="136" t="str">
        <f t="shared" si="216"/>
        <v/>
      </c>
      <c r="BD361" s="136" t="str">
        <f t="shared" si="217"/>
        <v/>
      </c>
      <c r="BE361" s="136" t="str">
        <f t="shared" si="218"/>
        <v/>
      </c>
      <c r="BF361" s="136" t="str">
        <f t="shared" si="219"/>
        <v/>
      </c>
      <c r="BG361" s="136" t="str">
        <f t="shared" si="220"/>
        <v/>
      </c>
      <c r="BH361" s="136" t="str">
        <f t="shared" si="221"/>
        <v/>
      </c>
      <c r="BI361" s="136" t="str">
        <f t="shared" si="222"/>
        <v/>
      </c>
      <c r="BJ361" s="136" t="str">
        <f t="shared" si="223"/>
        <v/>
      </c>
      <c r="BK361" s="136" t="str">
        <f t="shared" si="224"/>
        <v/>
      </c>
      <c r="BL361" s="136" t="str">
        <f t="shared" si="225"/>
        <v/>
      </c>
      <c r="BM361" s="136" t="str">
        <f t="shared" si="226"/>
        <v/>
      </c>
      <c r="BN361" s="136" t="str">
        <f t="shared" si="227"/>
        <v/>
      </c>
      <c r="BO361" s="136" t="str">
        <f t="shared" si="228"/>
        <v/>
      </c>
      <c r="BP361" s="136" t="str">
        <f t="shared" si="229"/>
        <v/>
      </c>
      <c r="BQ361" s="136" t="str">
        <f t="shared" si="230"/>
        <v/>
      </c>
      <c r="BR361" s="136" t="str">
        <f t="shared" si="231"/>
        <v/>
      </c>
      <c r="BS361" s="136" t="str">
        <f t="shared" si="232"/>
        <v/>
      </c>
      <c r="BT361" s="136" t="str">
        <f t="shared" si="233"/>
        <v/>
      </c>
      <c r="BU361" s="136" t="str">
        <f t="shared" si="234"/>
        <v/>
      </c>
      <c r="BV361" s="136" t="str">
        <f t="shared" si="235"/>
        <v/>
      </c>
      <c r="BW361" s="136" t="str">
        <f t="shared" si="236"/>
        <v/>
      </c>
      <c r="BX361" s="136" t="str">
        <f t="shared" si="237"/>
        <v/>
      </c>
      <c r="BY361" s="136" t="str">
        <f t="shared" si="238"/>
        <v/>
      </c>
      <c r="BZ361" s="136" t="str">
        <f t="shared" si="239"/>
        <v/>
      </c>
      <c r="CA361" s="137" t="str">
        <f t="shared" si="240"/>
        <v/>
      </c>
      <c r="CB361" s="135" t="str">
        <f t="shared" si="241"/>
        <v/>
      </c>
      <c r="CC361" s="136" t="str">
        <f t="shared" si="242"/>
        <v/>
      </c>
      <c r="CD361" s="136" t="str">
        <f t="shared" si="243"/>
        <v/>
      </c>
      <c r="CE361" s="136" t="str">
        <f t="shared" si="244"/>
        <v/>
      </c>
      <c r="CF361" s="136" t="str">
        <f t="shared" si="245"/>
        <v/>
      </c>
      <c r="CG361" s="136" t="str">
        <f t="shared" si="246"/>
        <v/>
      </c>
      <c r="CH361" s="136" t="str">
        <f t="shared" si="247"/>
        <v/>
      </c>
      <c r="CI361" s="136" t="str">
        <f t="shared" si="248"/>
        <v/>
      </c>
      <c r="CJ361" s="136" t="str">
        <f t="shared" si="249"/>
        <v/>
      </c>
      <c r="CK361" s="137" t="str">
        <f t="shared" si="250"/>
        <v/>
      </c>
      <c r="CL361" s="135" t="str">
        <f t="shared" si="251"/>
        <v/>
      </c>
      <c r="CM361" s="136" t="str">
        <f t="shared" si="252"/>
        <v/>
      </c>
      <c r="CN361" s="136" t="str">
        <f t="shared" si="253"/>
        <v/>
      </c>
      <c r="CO361" s="137" t="str">
        <f t="shared" si="254"/>
        <v/>
      </c>
      <c r="CP361" s="120"/>
      <c r="CQ361" s="120"/>
      <c r="CR361" s="120"/>
      <c r="CS361" s="120"/>
      <c r="CT361" s="120"/>
      <c r="CU361" s="120"/>
      <c r="CV361" s="120"/>
      <c r="CW361" s="120"/>
      <c r="CX361" s="120"/>
      <c r="CY361" s="120"/>
      <c r="CZ361" s="120"/>
      <c r="DA361" s="120"/>
      <c r="DB361" s="120"/>
    </row>
    <row r="362" spans="1:106" ht="17.399999999999999" thickTop="1" thickBot="1" x14ac:dyDescent="0.45">
      <c r="A362" s="7">
        <v>357</v>
      </c>
      <c r="B362" s="10"/>
      <c r="C362" s="11"/>
      <c r="D362" s="11"/>
      <c r="E362" s="11"/>
      <c r="F362" s="11"/>
      <c r="G362" s="11"/>
      <c r="H362" s="11"/>
      <c r="I362" s="11"/>
      <c r="J362" s="11"/>
      <c r="K362" s="11"/>
      <c r="L362" s="10"/>
      <c r="M362" s="10"/>
      <c r="N362" s="10"/>
      <c r="O362" s="209" t="str">
        <f xml:space="preserve"> IF(ISBLANK(L362),"",VLOOKUP(L362,ComboValue!$E$3:$I$15,5,FALSE))</f>
        <v/>
      </c>
      <c r="P362" s="10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35" t="str">
        <f xml:space="preserve"> IF(ISBLANK(C362),"",VLOOKUP(C362,ComboValue!$B$2:$C$11,2,FALSE) &amp; ",") &amp; IF(ISBLANK(D362),"",VLOOKUP(D362,ComboValue!$B$2:$C$11,2,FALSE) &amp; ",") &amp; IF(ISBLANK(E362),"",VLOOKUP(E362,ComboValue!$B$2:$C$11,2,FALSE) &amp; ",") &amp; IF(ISBLANK(F362),"",VLOOKUP(F362,ComboValue!$B$2:$C$11,2,FALSE) &amp; ",") &amp; IF(ISBLANK(G362),"",VLOOKUP(G362,ComboValue!$B$2:$C$11,2,FALSE) &amp; ",") &amp; IF(ISBLANK(H362),"",VLOOKUP(H362,ComboValue!$B$2:$C$11,2,FALSE) &amp; ",") &amp; IF(ISBLANK(I362),"",VLOOKUP(I362,ComboValue!$B$2:$C$11,2,FALSE) &amp; ",") &amp; IF(ISBLANK(J362),"",VLOOKUP(J362,ComboValue!$B$2:$C$11,2,FALSE) &amp; ",") &amp; IF(ISBLANK(K362),"",VLOOKUP(K362,ComboValue!$B$2:$C$11,2,FALSE) &amp; ",")</f>
        <v/>
      </c>
      <c r="AV362" s="136" t="str">
        <f t="shared" si="213"/>
        <v>Tous_Nl</v>
      </c>
      <c r="AW362" s="136" t="str">
        <f>IF(ISBLANK(L362),"",VLOOKUP(L362,ComboValue!$E$2:$G$15,3,FALSE))</f>
        <v/>
      </c>
      <c r="AX362" s="136" t="str">
        <f>IF(ISBLANK(M362),"",VLOOKUP(M362,ComboValue!$K$2:$L$5,2,FALSE))</f>
        <v/>
      </c>
      <c r="AY362" s="161" t="str">
        <f>IF(ISBLANK(Q362),"",VLOOKUP(Q362,ComboValue!$N$2:$O$68,2,FALSE) &amp; ",") &amp; IF(ISBLANK(R362),"",VLOOKUP(R362,ComboValue!$N$2:$O$68,2,FALSE) &amp; ",") &amp; IF(ISBLANK(S362),"",VLOOKUP(S362,ComboValue!$N$2:$O$68,2,FALSE) &amp; ",") &amp; IF(ISBLANK(T362),"",VLOOKUP(T362,ComboValue!$N$2:$O$68,2,FALSE) &amp; ",") &amp; IF(ISBLANK(U362),"",VLOOKUP(U362,ComboValue!$N$2:$O$68,2,FALSE) &amp; ",") &amp; IF(ISBLANK(V362),"",VLOOKUP(V362,ComboValue!$N$2:$O$68,2,FALSE) &amp; ",") &amp; IF(ISBLANK(W362),"",VLOOKUP(W362,ComboValue!$N$2:$O$68,2,FALSE) &amp; ",") &amp; IF(ISBLANK(X362),"",VLOOKUP(X362,ComboValue!$N$2:$O$68,2,FALSE) &amp; ",") &amp; IF(ISBLANK(Y362),"",VLOOKUP(Y362,ComboValue!$N$2:$O$68,2,FALSE) &amp; ",") &amp; IF(ISBLANK(Z362),"",VLOOKUP(Z362,ComboValue!$N$2:$O$68,2,FALSE) &amp; ",") &amp; IF(ISBLANK(AA362),"",VLOOKUP(AA362,ComboValue!$N$2:$O$68,2,FALSE) &amp; ",") &amp; IF(ISBLANK(AB362),"",VLOOKUP(AB362,ComboValue!$N$2:$O$68,2,FALSE) &amp; ",") &amp; IF(ISBLANK(AC362),"",VLOOKUP(AC362,ComboValue!$N$2:$O$68,2,FALSE) &amp; ",") &amp; IF(ISBLANK(AD362),"",VLOOKUP(AD362,ComboValue!$N$2:$O$68,2,FALSE) &amp; ",") &amp; IF(ISBLANK(AE362),"",VLOOKUP(AE362,ComboValue!$N$2:$O$68,2,FALSE) &amp; ",") &amp; IF(ISBLANK(AF362),"",VLOOKUP(AF362,ComboValue!$N$2:$O$68,2,FALSE) &amp; ",") &amp; IF(ISBLANK(AG362),"",VLOOKUP(AG362,ComboValue!$N$2:$O$68,2,FALSE) &amp; ",") &amp; IF(ISBLANK(AH362),"",VLOOKUP(AH362,ComboValue!$N$2:$O$68,2,FALSE) &amp; ",") &amp; IF(ISBLANK(AI362),"",VLOOKUP(AI362,ComboValue!$N$2:$O$68,2,FALSE) &amp; ",") &amp; IF(ISBLANK(AJ362),"",VLOOKUP(AJ362,ComboValue!$N$2:$O$68,2,FALSE) &amp; ",") &amp; IF(ISBLANK(AK362),"",VLOOKUP(AK362,ComboValue!$N$2:$O$68,2,FALSE) &amp; ",") &amp; IF(ISBLANK(AL362),"",VLOOKUP(AL362,ComboValue!$N$2:$O$68,2,FALSE) &amp; ",") &amp; IF(ISBLANK(AM362),"",VLOOKUP(AM362,ComboValue!$N$2:$O$68,2,FALSE) &amp; ",") &amp; IF(ISBLANK(AN362),"",VLOOKUP(AN362,ComboValue!$N$2:$O$68,2,FALSE) &amp; ",") &amp; IF(ISBLANK(AO362),"",VLOOKUP(AO362,ComboValue!$N$2:$O$68,2,FALSE) &amp; ",") &amp; IF(ISBLANK(AP362),"",VLOOKUP(AP362,ComboValue!$N$2:$O$68,2,FALSE) &amp; ",") &amp; IF(ISBLANK(AQ362),"",VLOOKUP(AQ362,ComboValue!$N$2:$O$68,2,FALSE) &amp; ",") &amp; IF(ISBLANK(AR362),"",VLOOKUP(AR362,ComboValue!$N$2:$O$68,2,FALSE) &amp; ",") &amp; IF(ISBLANK(AS362),"",VLOOKUP(AS362,ComboValue!$N$2:$O$68,2,FALSE) &amp; ",") &amp; IF(ISBLANK(AT362),"",VLOOKUP(AT362,ComboValue!$N$2:$O$68,2,FALSE) &amp; ",")</f>
        <v/>
      </c>
      <c r="AZ362" s="162" t="str">
        <f t="shared" si="214"/>
        <v/>
      </c>
      <c r="BA362" s="120"/>
      <c r="BB362" s="135" t="str">
        <f t="shared" si="215"/>
        <v/>
      </c>
      <c r="BC362" s="136" t="str">
        <f t="shared" si="216"/>
        <v/>
      </c>
      <c r="BD362" s="136" t="str">
        <f t="shared" si="217"/>
        <v/>
      </c>
      <c r="BE362" s="136" t="str">
        <f t="shared" si="218"/>
        <v/>
      </c>
      <c r="BF362" s="136" t="str">
        <f t="shared" si="219"/>
        <v/>
      </c>
      <c r="BG362" s="136" t="str">
        <f t="shared" si="220"/>
        <v/>
      </c>
      <c r="BH362" s="136" t="str">
        <f t="shared" si="221"/>
        <v/>
      </c>
      <c r="BI362" s="136" t="str">
        <f t="shared" si="222"/>
        <v/>
      </c>
      <c r="BJ362" s="136" t="str">
        <f t="shared" si="223"/>
        <v/>
      </c>
      <c r="BK362" s="136" t="str">
        <f t="shared" si="224"/>
        <v/>
      </c>
      <c r="BL362" s="136" t="str">
        <f t="shared" si="225"/>
        <v/>
      </c>
      <c r="BM362" s="136" t="str">
        <f t="shared" si="226"/>
        <v/>
      </c>
      <c r="BN362" s="136" t="str">
        <f t="shared" si="227"/>
        <v/>
      </c>
      <c r="BO362" s="136" t="str">
        <f t="shared" si="228"/>
        <v/>
      </c>
      <c r="BP362" s="136" t="str">
        <f t="shared" si="229"/>
        <v/>
      </c>
      <c r="BQ362" s="136" t="str">
        <f t="shared" si="230"/>
        <v/>
      </c>
      <c r="BR362" s="136" t="str">
        <f t="shared" si="231"/>
        <v/>
      </c>
      <c r="BS362" s="136" t="str">
        <f t="shared" si="232"/>
        <v/>
      </c>
      <c r="BT362" s="136" t="str">
        <f t="shared" si="233"/>
        <v/>
      </c>
      <c r="BU362" s="136" t="str">
        <f t="shared" si="234"/>
        <v/>
      </c>
      <c r="BV362" s="136" t="str">
        <f t="shared" si="235"/>
        <v/>
      </c>
      <c r="BW362" s="136" t="str">
        <f t="shared" si="236"/>
        <v/>
      </c>
      <c r="BX362" s="136" t="str">
        <f t="shared" si="237"/>
        <v/>
      </c>
      <c r="BY362" s="136" t="str">
        <f t="shared" si="238"/>
        <v/>
      </c>
      <c r="BZ362" s="136" t="str">
        <f t="shared" si="239"/>
        <v/>
      </c>
      <c r="CA362" s="137" t="str">
        <f t="shared" si="240"/>
        <v/>
      </c>
      <c r="CB362" s="135" t="str">
        <f t="shared" si="241"/>
        <v/>
      </c>
      <c r="CC362" s="136" t="str">
        <f t="shared" si="242"/>
        <v/>
      </c>
      <c r="CD362" s="136" t="str">
        <f t="shared" si="243"/>
        <v/>
      </c>
      <c r="CE362" s="136" t="str">
        <f t="shared" si="244"/>
        <v/>
      </c>
      <c r="CF362" s="136" t="str">
        <f t="shared" si="245"/>
        <v/>
      </c>
      <c r="CG362" s="136" t="str">
        <f t="shared" si="246"/>
        <v/>
      </c>
      <c r="CH362" s="136" t="str">
        <f t="shared" si="247"/>
        <v/>
      </c>
      <c r="CI362" s="136" t="str">
        <f t="shared" si="248"/>
        <v/>
      </c>
      <c r="CJ362" s="136" t="str">
        <f t="shared" si="249"/>
        <v/>
      </c>
      <c r="CK362" s="137" t="str">
        <f t="shared" si="250"/>
        <v/>
      </c>
      <c r="CL362" s="135" t="str">
        <f t="shared" si="251"/>
        <v/>
      </c>
      <c r="CM362" s="136" t="str">
        <f t="shared" si="252"/>
        <v/>
      </c>
      <c r="CN362" s="136" t="str">
        <f t="shared" si="253"/>
        <v/>
      </c>
      <c r="CO362" s="137" t="str">
        <f t="shared" si="254"/>
        <v/>
      </c>
      <c r="CP362" s="120"/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</row>
    <row r="363" spans="1:106" ht="17.399999999999999" thickTop="1" thickBot="1" x14ac:dyDescent="0.45">
      <c r="A363" s="7">
        <v>358</v>
      </c>
      <c r="B363" s="10"/>
      <c r="C363" s="11"/>
      <c r="D363" s="11"/>
      <c r="E363" s="11"/>
      <c r="F363" s="11"/>
      <c r="G363" s="11"/>
      <c r="H363" s="11"/>
      <c r="I363" s="11"/>
      <c r="J363" s="11"/>
      <c r="K363" s="11"/>
      <c r="L363" s="10"/>
      <c r="M363" s="10"/>
      <c r="N363" s="10"/>
      <c r="O363" s="209" t="str">
        <f xml:space="preserve"> IF(ISBLANK(L363),"",VLOOKUP(L363,ComboValue!$E$3:$I$15,5,FALSE))</f>
        <v/>
      </c>
      <c r="P363" s="10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35" t="str">
        <f xml:space="preserve"> IF(ISBLANK(C363),"",VLOOKUP(C363,ComboValue!$B$2:$C$11,2,FALSE) &amp; ",") &amp; IF(ISBLANK(D363),"",VLOOKUP(D363,ComboValue!$B$2:$C$11,2,FALSE) &amp; ",") &amp; IF(ISBLANK(E363),"",VLOOKUP(E363,ComboValue!$B$2:$C$11,2,FALSE) &amp; ",") &amp; IF(ISBLANK(F363),"",VLOOKUP(F363,ComboValue!$B$2:$C$11,2,FALSE) &amp; ",") &amp; IF(ISBLANK(G363),"",VLOOKUP(G363,ComboValue!$B$2:$C$11,2,FALSE) &amp; ",") &amp; IF(ISBLANK(H363),"",VLOOKUP(H363,ComboValue!$B$2:$C$11,2,FALSE) &amp; ",") &amp; IF(ISBLANK(I363),"",VLOOKUP(I363,ComboValue!$B$2:$C$11,2,FALSE) &amp; ",") &amp; IF(ISBLANK(J363),"",VLOOKUP(J363,ComboValue!$B$2:$C$11,2,FALSE) &amp; ",") &amp; IF(ISBLANK(K363),"",VLOOKUP(K363,ComboValue!$B$2:$C$11,2,FALSE) &amp; ",")</f>
        <v/>
      </c>
      <c r="AV363" s="136" t="str">
        <f t="shared" si="213"/>
        <v>Tous_Nl</v>
      </c>
      <c r="AW363" s="136" t="str">
        <f>IF(ISBLANK(L363),"",VLOOKUP(L363,ComboValue!$E$2:$G$15,3,FALSE))</f>
        <v/>
      </c>
      <c r="AX363" s="136" t="str">
        <f>IF(ISBLANK(M363),"",VLOOKUP(M363,ComboValue!$K$2:$L$5,2,FALSE))</f>
        <v/>
      </c>
      <c r="AY363" s="161" t="str">
        <f>IF(ISBLANK(Q363),"",VLOOKUP(Q363,ComboValue!$N$2:$O$68,2,FALSE) &amp; ",") &amp; IF(ISBLANK(R363),"",VLOOKUP(R363,ComboValue!$N$2:$O$68,2,FALSE) &amp; ",") &amp; IF(ISBLANK(S363),"",VLOOKUP(S363,ComboValue!$N$2:$O$68,2,FALSE) &amp; ",") &amp; IF(ISBLANK(T363),"",VLOOKUP(T363,ComboValue!$N$2:$O$68,2,FALSE) &amp; ",") &amp; IF(ISBLANK(U363),"",VLOOKUP(U363,ComboValue!$N$2:$O$68,2,FALSE) &amp; ",") &amp; IF(ISBLANK(V363),"",VLOOKUP(V363,ComboValue!$N$2:$O$68,2,FALSE) &amp; ",") &amp; IF(ISBLANK(W363),"",VLOOKUP(W363,ComboValue!$N$2:$O$68,2,FALSE) &amp; ",") &amp; IF(ISBLANK(X363),"",VLOOKUP(X363,ComboValue!$N$2:$O$68,2,FALSE) &amp; ",") &amp; IF(ISBLANK(Y363),"",VLOOKUP(Y363,ComboValue!$N$2:$O$68,2,FALSE) &amp; ",") &amp; IF(ISBLANK(Z363),"",VLOOKUP(Z363,ComboValue!$N$2:$O$68,2,FALSE) &amp; ",") &amp; IF(ISBLANK(AA363),"",VLOOKUP(AA363,ComboValue!$N$2:$O$68,2,FALSE) &amp; ",") &amp; IF(ISBLANK(AB363),"",VLOOKUP(AB363,ComboValue!$N$2:$O$68,2,FALSE) &amp; ",") &amp; IF(ISBLANK(AC363),"",VLOOKUP(AC363,ComboValue!$N$2:$O$68,2,FALSE) &amp; ",") &amp; IF(ISBLANK(AD363),"",VLOOKUP(AD363,ComboValue!$N$2:$O$68,2,FALSE) &amp; ",") &amp; IF(ISBLANK(AE363),"",VLOOKUP(AE363,ComboValue!$N$2:$O$68,2,FALSE) &amp; ",") &amp; IF(ISBLANK(AF363),"",VLOOKUP(AF363,ComboValue!$N$2:$O$68,2,FALSE) &amp; ",") &amp; IF(ISBLANK(AG363),"",VLOOKUP(AG363,ComboValue!$N$2:$O$68,2,FALSE) &amp; ",") &amp; IF(ISBLANK(AH363),"",VLOOKUP(AH363,ComboValue!$N$2:$O$68,2,FALSE) &amp; ",") &amp; IF(ISBLANK(AI363),"",VLOOKUP(AI363,ComboValue!$N$2:$O$68,2,FALSE) &amp; ",") &amp; IF(ISBLANK(AJ363),"",VLOOKUP(AJ363,ComboValue!$N$2:$O$68,2,FALSE) &amp; ",") &amp; IF(ISBLANK(AK363),"",VLOOKUP(AK363,ComboValue!$N$2:$O$68,2,FALSE) &amp; ",") &amp; IF(ISBLANK(AL363),"",VLOOKUP(AL363,ComboValue!$N$2:$O$68,2,FALSE) &amp; ",") &amp; IF(ISBLANK(AM363),"",VLOOKUP(AM363,ComboValue!$N$2:$O$68,2,FALSE) &amp; ",") &amp; IF(ISBLANK(AN363),"",VLOOKUP(AN363,ComboValue!$N$2:$O$68,2,FALSE) &amp; ",") &amp; IF(ISBLANK(AO363),"",VLOOKUP(AO363,ComboValue!$N$2:$O$68,2,FALSE) &amp; ",") &amp; IF(ISBLANK(AP363),"",VLOOKUP(AP363,ComboValue!$N$2:$O$68,2,FALSE) &amp; ",") &amp; IF(ISBLANK(AQ363),"",VLOOKUP(AQ363,ComboValue!$N$2:$O$68,2,FALSE) &amp; ",") &amp; IF(ISBLANK(AR363),"",VLOOKUP(AR363,ComboValue!$N$2:$O$68,2,FALSE) &amp; ",") &amp; IF(ISBLANK(AS363),"",VLOOKUP(AS363,ComboValue!$N$2:$O$68,2,FALSE) &amp; ",") &amp; IF(ISBLANK(AT363),"",VLOOKUP(AT363,ComboValue!$N$2:$O$68,2,FALSE) &amp; ",")</f>
        <v/>
      </c>
      <c r="AZ363" s="162" t="str">
        <f t="shared" si="214"/>
        <v/>
      </c>
      <c r="BA363" s="120"/>
      <c r="BB363" s="135" t="str">
        <f t="shared" si="215"/>
        <v/>
      </c>
      <c r="BC363" s="136" t="str">
        <f t="shared" si="216"/>
        <v/>
      </c>
      <c r="BD363" s="136" t="str">
        <f t="shared" si="217"/>
        <v/>
      </c>
      <c r="BE363" s="136" t="str">
        <f t="shared" si="218"/>
        <v/>
      </c>
      <c r="BF363" s="136" t="str">
        <f t="shared" si="219"/>
        <v/>
      </c>
      <c r="BG363" s="136" t="str">
        <f t="shared" si="220"/>
        <v/>
      </c>
      <c r="BH363" s="136" t="str">
        <f t="shared" si="221"/>
        <v/>
      </c>
      <c r="BI363" s="136" t="str">
        <f t="shared" si="222"/>
        <v/>
      </c>
      <c r="BJ363" s="136" t="str">
        <f t="shared" si="223"/>
        <v/>
      </c>
      <c r="BK363" s="136" t="str">
        <f t="shared" si="224"/>
        <v/>
      </c>
      <c r="BL363" s="136" t="str">
        <f t="shared" si="225"/>
        <v/>
      </c>
      <c r="BM363" s="136" t="str">
        <f t="shared" si="226"/>
        <v/>
      </c>
      <c r="BN363" s="136" t="str">
        <f t="shared" si="227"/>
        <v/>
      </c>
      <c r="BO363" s="136" t="str">
        <f t="shared" si="228"/>
        <v/>
      </c>
      <c r="BP363" s="136" t="str">
        <f t="shared" si="229"/>
        <v/>
      </c>
      <c r="BQ363" s="136" t="str">
        <f t="shared" si="230"/>
        <v/>
      </c>
      <c r="BR363" s="136" t="str">
        <f t="shared" si="231"/>
        <v/>
      </c>
      <c r="BS363" s="136" t="str">
        <f t="shared" si="232"/>
        <v/>
      </c>
      <c r="BT363" s="136" t="str">
        <f t="shared" si="233"/>
        <v/>
      </c>
      <c r="BU363" s="136" t="str">
        <f t="shared" si="234"/>
        <v/>
      </c>
      <c r="BV363" s="136" t="str">
        <f t="shared" si="235"/>
        <v/>
      </c>
      <c r="BW363" s="136" t="str">
        <f t="shared" si="236"/>
        <v/>
      </c>
      <c r="BX363" s="136" t="str">
        <f t="shared" si="237"/>
        <v/>
      </c>
      <c r="BY363" s="136" t="str">
        <f t="shared" si="238"/>
        <v/>
      </c>
      <c r="BZ363" s="136" t="str">
        <f t="shared" si="239"/>
        <v/>
      </c>
      <c r="CA363" s="137" t="str">
        <f t="shared" si="240"/>
        <v/>
      </c>
      <c r="CB363" s="135" t="str">
        <f t="shared" si="241"/>
        <v/>
      </c>
      <c r="CC363" s="136" t="str">
        <f t="shared" si="242"/>
        <v/>
      </c>
      <c r="CD363" s="136" t="str">
        <f t="shared" si="243"/>
        <v/>
      </c>
      <c r="CE363" s="136" t="str">
        <f t="shared" si="244"/>
        <v/>
      </c>
      <c r="CF363" s="136" t="str">
        <f t="shared" si="245"/>
        <v/>
      </c>
      <c r="CG363" s="136" t="str">
        <f t="shared" si="246"/>
        <v/>
      </c>
      <c r="CH363" s="136" t="str">
        <f t="shared" si="247"/>
        <v/>
      </c>
      <c r="CI363" s="136" t="str">
        <f t="shared" si="248"/>
        <v/>
      </c>
      <c r="CJ363" s="136" t="str">
        <f t="shared" si="249"/>
        <v/>
      </c>
      <c r="CK363" s="137" t="str">
        <f t="shared" si="250"/>
        <v/>
      </c>
      <c r="CL363" s="135" t="str">
        <f t="shared" si="251"/>
        <v/>
      </c>
      <c r="CM363" s="136" t="str">
        <f t="shared" si="252"/>
        <v/>
      </c>
      <c r="CN363" s="136" t="str">
        <f t="shared" si="253"/>
        <v/>
      </c>
      <c r="CO363" s="137" t="str">
        <f t="shared" si="254"/>
        <v/>
      </c>
      <c r="CP363" s="120"/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</row>
    <row r="364" spans="1:106" ht="17.399999999999999" thickTop="1" thickBot="1" x14ac:dyDescent="0.45">
      <c r="A364" s="7">
        <v>359</v>
      </c>
      <c r="B364" s="10"/>
      <c r="C364" s="11"/>
      <c r="D364" s="11"/>
      <c r="E364" s="11"/>
      <c r="F364" s="11"/>
      <c r="G364" s="11"/>
      <c r="H364" s="11"/>
      <c r="I364" s="11"/>
      <c r="J364" s="11"/>
      <c r="K364" s="11"/>
      <c r="L364" s="10"/>
      <c r="M364" s="10"/>
      <c r="N364" s="10"/>
      <c r="O364" s="209" t="str">
        <f xml:space="preserve"> IF(ISBLANK(L364),"",VLOOKUP(L364,ComboValue!$E$3:$I$15,5,FALSE))</f>
        <v/>
      </c>
      <c r="P364" s="10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35" t="str">
        <f xml:space="preserve"> IF(ISBLANK(C364),"",VLOOKUP(C364,ComboValue!$B$2:$C$11,2,FALSE) &amp; ",") &amp; IF(ISBLANK(D364),"",VLOOKUP(D364,ComboValue!$B$2:$C$11,2,FALSE) &amp; ",") &amp; IF(ISBLANK(E364),"",VLOOKUP(E364,ComboValue!$B$2:$C$11,2,FALSE) &amp; ",") &amp; IF(ISBLANK(F364),"",VLOOKUP(F364,ComboValue!$B$2:$C$11,2,FALSE) &amp; ",") &amp; IF(ISBLANK(G364),"",VLOOKUP(G364,ComboValue!$B$2:$C$11,2,FALSE) &amp; ",") &amp; IF(ISBLANK(H364),"",VLOOKUP(H364,ComboValue!$B$2:$C$11,2,FALSE) &amp; ",") &amp; IF(ISBLANK(I364),"",VLOOKUP(I364,ComboValue!$B$2:$C$11,2,FALSE) &amp; ",") &amp; IF(ISBLANK(J364),"",VLOOKUP(J364,ComboValue!$B$2:$C$11,2,FALSE) &amp; ",") &amp; IF(ISBLANK(K364),"",VLOOKUP(K364,ComboValue!$B$2:$C$11,2,FALSE) &amp; ",")</f>
        <v/>
      </c>
      <c r="AV364" s="136" t="str">
        <f t="shared" si="213"/>
        <v>Tous_Nl</v>
      </c>
      <c r="AW364" s="136" t="str">
        <f>IF(ISBLANK(L364),"",VLOOKUP(L364,ComboValue!$E$2:$G$15,3,FALSE))</f>
        <v/>
      </c>
      <c r="AX364" s="136" t="str">
        <f>IF(ISBLANK(M364),"",VLOOKUP(M364,ComboValue!$K$2:$L$5,2,FALSE))</f>
        <v/>
      </c>
      <c r="AY364" s="161" t="str">
        <f>IF(ISBLANK(Q364),"",VLOOKUP(Q364,ComboValue!$N$2:$O$68,2,FALSE) &amp; ",") &amp; IF(ISBLANK(R364),"",VLOOKUP(R364,ComboValue!$N$2:$O$68,2,FALSE) &amp; ",") &amp; IF(ISBLANK(S364),"",VLOOKUP(S364,ComboValue!$N$2:$O$68,2,FALSE) &amp; ",") &amp; IF(ISBLANK(T364),"",VLOOKUP(T364,ComboValue!$N$2:$O$68,2,FALSE) &amp; ",") &amp; IF(ISBLANK(U364),"",VLOOKUP(U364,ComboValue!$N$2:$O$68,2,FALSE) &amp; ",") &amp; IF(ISBLANK(V364),"",VLOOKUP(V364,ComboValue!$N$2:$O$68,2,FALSE) &amp; ",") &amp; IF(ISBLANK(W364),"",VLOOKUP(W364,ComboValue!$N$2:$O$68,2,FALSE) &amp; ",") &amp; IF(ISBLANK(X364),"",VLOOKUP(X364,ComboValue!$N$2:$O$68,2,FALSE) &amp; ",") &amp; IF(ISBLANK(Y364),"",VLOOKUP(Y364,ComboValue!$N$2:$O$68,2,FALSE) &amp; ",") &amp; IF(ISBLANK(Z364),"",VLOOKUP(Z364,ComboValue!$N$2:$O$68,2,FALSE) &amp; ",") &amp; IF(ISBLANK(AA364),"",VLOOKUP(AA364,ComboValue!$N$2:$O$68,2,FALSE) &amp; ",") &amp; IF(ISBLANK(AB364),"",VLOOKUP(AB364,ComboValue!$N$2:$O$68,2,FALSE) &amp; ",") &amp; IF(ISBLANK(AC364),"",VLOOKUP(AC364,ComboValue!$N$2:$O$68,2,FALSE) &amp; ",") &amp; IF(ISBLANK(AD364),"",VLOOKUP(AD364,ComboValue!$N$2:$O$68,2,FALSE) &amp; ",") &amp; IF(ISBLANK(AE364),"",VLOOKUP(AE364,ComboValue!$N$2:$O$68,2,FALSE) &amp; ",") &amp; IF(ISBLANK(AF364),"",VLOOKUP(AF364,ComboValue!$N$2:$O$68,2,FALSE) &amp; ",") &amp; IF(ISBLANK(AG364),"",VLOOKUP(AG364,ComboValue!$N$2:$O$68,2,FALSE) &amp; ",") &amp; IF(ISBLANK(AH364),"",VLOOKUP(AH364,ComboValue!$N$2:$O$68,2,FALSE) &amp; ",") &amp; IF(ISBLANK(AI364),"",VLOOKUP(AI364,ComboValue!$N$2:$O$68,2,FALSE) &amp; ",") &amp; IF(ISBLANK(AJ364),"",VLOOKUP(AJ364,ComboValue!$N$2:$O$68,2,FALSE) &amp; ",") &amp; IF(ISBLANK(AK364),"",VLOOKUP(AK364,ComboValue!$N$2:$O$68,2,FALSE) &amp; ",") &amp; IF(ISBLANK(AL364),"",VLOOKUP(AL364,ComboValue!$N$2:$O$68,2,FALSE) &amp; ",") &amp; IF(ISBLANK(AM364),"",VLOOKUP(AM364,ComboValue!$N$2:$O$68,2,FALSE) &amp; ",") &amp; IF(ISBLANK(AN364),"",VLOOKUP(AN364,ComboValue!$N$2:$O$68,2,FALSE) &amp; ",") &amp; IF(ISBLANK(AO364),"",VLOOKUP(AO364,ComboValue!$N$2:$O$68,2,FALSE) &amp; ",") &amp; IF(ISBLANK(AP364),"",VLOOKUP(AP364,ComboValue!$N$2:$O$68,2,FALSE) &amp; ",") &amp; IF(ISBLANK(AQ364),"",VLOOKUP(AQ364,ComboValue!$N$2:$O$68,2,FALSE) &amp; ",") &amp; IF(ISBLANK(AR364),"",VLOOKUP(AR364,ComboValue!$N$2:$O$68,2,FALSE) &amp; ",") &amp; IF(ISBLANK(AS364),"",VLOOKUP(AS364,ComboValue!$N$2:$O$68,2,FALSE) &amp; ",") &amp; IF(ISBLANK(AT364),"",VLOOKUP(AT364,ComboValue!$N$2:$O$68,2,FALSE) &amp; ",")</f>
        <v/>
      </c>
      <c r="AZ364" s="162" t="str">
        <f t="shared" si="214"/>
        <v/>
      </c>
      <c r="BA364" s="120"/>
      <c r="BB364" s="135" t="str">
        <f t="shared" si="215"/>
        <v/>
      </c>
      <c r="BC364" s="136" t="str">
        <f t="shared" si="216"/>
        <v/>
      </c>
      <c r="BD364" s="136" t="str">
        <f t="shared" si="217"/>
        <v/>
      </c>
      <c r="BE364" s="136" t="str">
        <f t="shared" si="218"/>
        <v/>
      </c>
      <c r="BF364" s="136" t="str">
        <f t="shared" si="219"/>
        <v/>
      </c>
      <c r="BG364" s="136" t="str">
        <f t="shared" si="220"/>
        <v/>
      </c>
      <c r="BH364" s="136" t="str">
        <f t="shared" si="221"/>
        <v/>
      </c>
      <c r="BI364" s="136" t="str">
        <f t="shared" si="222"/>
        <v/>
      </c>
      <c r="BJ364" s="136" t="str">
        <f t="shared" si="223"/>
        <v/>
      </c>
      <c r="BK364" s="136" t="str">
        <f t="shared" si="224"/>
        <v/>
      </c>
      <c r="BL364" s="136" t="str">
        <f t="shared" si="225"/>
        <v/>
      </c>
      <c r="BM364" s="136" t="str">
        <f t="shared" si="226"/>
        <v/>
      </c>
      <c r="BN364" s="136" t="str">
        <f t="shared" si="227"/>
        <v/>
      </c>
      <c r="BO364" s="136" t="str">
        <f t="shared" si="228"/>
        <v/>
      </c>
      <c r="BP364" s="136" t="str">
        <f t="shared" si="229"/>
        <v/>
      </c>
      <c r="BQ364" s="136" t="str">
        <f t="shared" si="230"/>
        <v/>
      </c>
      <c r="BR364" s="136" t="str">
        <f t="shared" si="231"/>
        <v/>
      </c>
      <c r="BS364" s="136" t="str">
        <f t="shared" si="232"/>
        <v/>
      </c>
      <c r="BT364" s="136" t="str">
        <f t="shared" si="233"/>
        <v/>
      </c>
      <c r="BU364" s="136" t="str">
        <f t="shared" si="234"/>
        <v/>
      </c>
      <c r="BV364" s="136" t="str">
        <f t="shared" si="235"/>
        <v/>
      </c>
      <c r="BW364" s="136" t="str">
        <f t="shared" si="236"/>
        <v/>
      </c>
      <c r="BX364" s="136" t="str">
        <f t="shared" si="237"/>
        <v/>
      </c>
      <c r="BY364" s="136" t="str">
        <f t="shared" si="238"/>
        <v/>
      </c>
      <c r="BZ364" s="136" t="str">
        <f t="shared" si="239"/>
        <v/>
      </c>
      <c r="CA364" s="137" t="str">
        <f t="shared" si="240"/>
        <v/>
      </c>
      <c r="CB364" s="135" t="str">
        <f t="shared" si="241"/>
        <v/>
      </c>
      <c r="CC364" s="136" t="str">
        <f t="shared" si="242"/>
        <v/>
      </c>
      <c r="CD364" s="136" t="str">
        <f t="shared" si="243"/>
        <v/>
      </c>
      <c r="CE364" s="136" t="str">
        <f t="shared" si="244"/>
        <v/>
      </c>
      <c r="CF364" s="136" t="str">
        <f t="shared" si="245"/>
        <v/>
      </c>
      <c r="CG364" s="136" t="str">
        <f t="shared" si="246"/>
        <v/>
      </c>
      <c r="CH364" s="136" t="str">
        <f t="shared" si="247"/>
        <v/>
      </c>
      <c r="CI364" s="136" t="str">
        <f t="shared" si="248"/>
        <v/>
      </c>
      <c r="CJ364" s="136" t="str">
        <f t="shared" si="249"/>
        <v/>
      </c>
      <c r="CK364" s="137" t="str">
        <f t="shared" si="250"/>
        <v/>
      </c>
      <c r="CL364" s="135" t="str">
        <f t="shared" si="251"/>
        <v/>
      </c>
      <c r="CM364" s="136" t="str">
        <f t="shared" si="252"/>
        <v/>
      </c>
      <c r="CN364" s="136" t="str">
        <f t="shared" si="253"/>
        <v/>
      </c>
      <c r="CO364" s="137" t="str">
        <f t="shared" si="254"/>
        <v/>
      </c>
      <c r="CP364" s="120"/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</row>
    <row r="365" spans="1:106" ht="17.399999999999999" thickTop="1" thickBot="1" x14ac:dyDescent="0.45">
      <c r="A365" s="7">
        <v>360</v>
      </c>
      <c r="B365" s="10"/>
      <c r="C365" s="11"/>
      <c r="D365" s="11"/>
      <c r="E365" s="11"/>
      <c r="F365" s="11"/>
      <c r="G365" s="11"/>
      <c r="H365" s="11"/>
      <c r="I365" s="11"/>
      <c r="J365" s="11"/>
      <c r="K365" s="11"/>
      <c r="L365" s="10"/>
      <c r="M365" s="10"/>
      <c r="N365" s="10"/>
      <c r="O365" s="209" t="str">
        <f xml:space="preserve"> IF(ISBLANK(L365),"",VLOOKUP(L365,ComboValue!$E$3:$I$15,5,FALSE))</f>
        <v/>
      </c>
      <c r="P365" s="10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35" t="str">
        <f xml:space="preserve"> IF(ISBLANK(C365),"",VLOOKUP(C365,ComboValue!$B$2:$C$11,2,FALSE) &amp; ",") &amp; IF(ISBLANK(D365),"",VLOOKUP(D365,ComboValue!$B$2:$C$11,2,FALSE) &amp; ",") &amp; IF(ISBLANK(E365),"",VLOOKUP(E365,ComboValue!$B$2:$C$11,2,FALSE) &amp; ",") &amp; IF(ISBLANK(F365),"",VLOOKUP(F365,ComboValue!$B$2:$C$11,2,FALSE) &amp; ",") &amp; IF(ISBLANK(G365),"",VLOOKUP(G365,ComboValue!$B$2:$C$11,2,FALSE) &amp; ",") &amp; IF(ISBLANK(H365),"",VLOOKUP(H365,ComboValue!$B$2:$C$11,2,FALSE) &amp; ",") &amp; IF(ISBLANK(I365),"",VLOOKUP(I365,ComboValue!$B$2:$C$11,2,FALSE) &amp; ",") &amp; IF(ISBLANK(J365),"",VLOOKUP(J365,ComboValue!$B$2:$C$11,2,FALSE) &amp; ",") &amp; IF(ISBLANK(K365),"",VLOOKUP(K365,ComboValue!$B$2:$C$11,2,FALSE) &amp; ",")</f>
        <v/>
      </c>
      <c r="AV365" s="136" t="str">
        <f t="shared" si="213"/>
        <v>Tous_Nl</v>
      </c>
      <c r="AW365" s="136" t="str">
        <f>IF(ISBLANK(L365),"",VLOOKUP(L365,ComboValue!$E$2:$G$15,3,FALSE))</f>
        <v/>
      </c>
      <c r="AX365" s="136" t="str">
        <f>IF(ISBLANK(M365),"",VLOOKUP(M365,ComboValue!$K$2:$L$5,2,FALSE))</f>
        <v/>
      </c>
      <c r="AY365" s="161" t="str">
        <f>IF(ISBLANK(Q365),"",VLOOKUP(Q365,ComboValue!$N$2:$O$68,2,FALSE) &amp; ",") &amp; IF(ISBLANK(R365),"",VLOOKUP(R365,ComboValue!$N$2:$O$68,2,FALSE) &amp; ",") &amp; IF(ISBLANK(S365),"",VLOOKUP(S365,ComboValue!$N$2:$O$68,2,FALSE) &amp; ",") &amp; IF(ISBLANK(T365),"",VLOOKUP(T365,ComboValue!$N$2:$O$68,2,FALSE) &amp; ",") &amp; IF(ISBLANK(U365),"",VLOOKUP(U365,ComboValue!$N$2:$O$68,2,FALSE) &amp; ",") &amp; IF(ISBLANK(V365),"",VLOOKUP(V365,ComboValue!$N$2:$O$68,2,FALSE) &amp; ",") &amp; IF(ISBLANK(W365),"",VLOOKUP(W365,ComboValue!$N$2:$O$68,2,FALSE) &amp; ",") &amp; IF(ISBLANK(X365),"",VLOOKUP(X365,ComboValue!$N$2:$O$68,2,FALSE) &amp; ",") &amp; IF(ISBLANK(Y365),"",VLOOKUP(Y365,ComboValue!$N$2:$O$68,2,FALSE) &amp; ",") &amp; IF(ISBLANK(Z365),"",VLOOKUP(Z365,ComboValue!$N$2:$O$68,2,FALSE) &amp; ",") &amp; IF(ISBLANK(AA365),"",VLOOKUP(AA365,ComboValue!$N$2:$O$68,2,FALSE) &amp; ",") &amp; IF(ISBLANK(AB365),"",VLOOKUP(AB365,ComboValue!$N$2:$O$68,2,FALSE) &amp; ",") &amp; IF(ISBLANK(AC365),"",VLOOKUP(AC365,ComboValue!$N$2:$O$68,2,FALSE) &amp; ",") &amp; IF(ISBLANK(AD365),"",VLOOKUP(AD365,ComboValue!$N$2:$O$68,2,FALSE) &amp; ",") &amp; IF(ISBLANK(AE365),"",VLOOKUP(AE365,ComboValue!$N$2:$O$68,2,FALSE) &amp; ",") &amp; IF(ISBLANK(AF365),"",VLOOKUP(AF365,ComboValue!$N$2:$O$68,2,FALSE) &amp; ",") &amp; IF(ISBLANK(AG365),"",VLOOKUP(AG365,ComboValue!$N$2:$O$68,2,FALSE) &amp; ",") &amp; IF(ISBLANK(AH365),"",VLOOKUP(AH365,ComboValue!$N$2:$O$68,2,FALSE) &amp; ",") &amp; IF(ISBLANK(AI365),"",VLOOKUP(AI365,ComboValue!$N$2:$O$68,2,FALSE) &amp; ",") &amp; IF(ISBLANK(AJ365),"",VLOOKUP(AJ365,ComboValue!$N$2:$O$68,2,FALSE) &amp; ",") &amp; IF(ISBLANK(AK365),"",VLOOKUP(AK365,ComboValue!$N$2:$O$68,2,FALSE) &amp; ",") &amp; IF(ISBLANK(AL365),"",VLOOKUP(AL365,ComboValue!$N$2:$O$68,2,FALSE) &amp; ",") &amp; IF(ISBLANK(AM365),"",VLOOKUP(AM365,ComboValue!$N$2:$O$68,2,FALSE) &amp; ",") &amp; IF(ISBLANK(AN365),"",VLOOKUP(AN365,ComboValue!$N$2:$O$68,2,FALSE) &amp; ",") &amp; IF(ISBLANK(AO365),"",VLOOKUP(AO365,ComboValue!$N$2:$O$68,2,FALSE) &amp; ",") &amp; IF(ISBLANK(AP365),"",VLOOKUP(AP365,ComboValue!$N$2:$O$68,2,FALSE) &amp; ",") &amp; IF(ISBLANK(AQ365),"",VLOOKUP(AQ365,ComboValue!$N$2:$O$68,2,FALSE) &amp; ",") &amp; IF(ISBLANK(AR365),"",VLOOKUP(AR365,ComboValue!$N$2:$O$68,2,FALSE) &amp; ",") &amp; IF(ISBLANK(AS365),"",VLOOKUP(AS365,ComboValue!$N$2:$O$68,2,FALSE) &amp; ",") &amp; IF(ISBLANK(AT365),"",VLOOKUP(AT365,ComboValue!$N$2:$O$68,2,FALSE) &amp; ",")</f>
        <v/>
      </c>
      <c r="AZ365" s="162" t="str">
        <f t="shared" si="214"/>
        <v/>
      </c>
      <c r="BA365" s="120"/>
      <c r="BB365" s="135" t="str">
        <f t="shared" si="215"/>
        <v/>
      </c>
      <c r="BC365" s="136" t="str">
        <f t="shared" si="216"/>
        <v/>
      </c>
      <c r="BD365" s="136" t="str">
        <f t="shared" si="217"/>
        <v/>
      </c>
      <c r="BE365" s="136" t="str">
        <f t="shared" si="218"/>
        <v/>
      </c>
      <c r="BF365" s="136" t="str">
        <f t="shared" si="219"/>
        <v/>
      </c>
      <c r="BG365" s="136" t="str">
        <f t="shared" si="220"/>
        <v/>
      </c>
      <c r="BH365" s="136" t="str">
        <f t="shared" si="221"/>
        <v/>
      </c>
      <c r="BI365" s="136" t="str">
        <f t="shared" si="222"/>
        <v/>
      </c>
      <c r="BJ365" s="136" t="str">
        <f t="shared" si="223"/>
        <v/>
      </c>
      <c r="BK365" s="136" t="str">
        <f t="shared" si="224"/>
        <v/>
      </c>
      <c r="BL365" s="136" t="str">
        <f t="shared" si="225"/>
        <v/>
      </c>
      <c r="BM365" s="136" t="str">
        <f t="shared" si="226"/>
        <v/>
      </c>
      <c r="BN365" s="136" t="str">
        <f t="shared" si="227"/>
        <v/>
      </c>
      <c r="BO365" s="136" t="str">
        <f t="shared" si="228"/>
        <v/>
      </c>
      <c r="BP365" s="136" t="str">
        <f t="shared" si="229"/>
        <v/>
      </c>
      <c r="BQ365" s="136" t="str">
        <f t="shared" si="230"/>
        <v/>
      </c>
      <c r="BR365" s="136" t="str">
        <f t="shared" si="231"/>
        <v/>
      </c>
      <c r="BS365" s="136" t="str">
        <f t="shared" si="232"/>
        <v/>
      </c>
      <c r="BT365" s="136" t="str">
        <f t="shared" si="233"/>
        <v/>
      </c>
      <c r="BU365" s="136" t="str">
        <f t="shared" si="234"/>
        <v/>
      </c>
      <c r="BV365" s="136" t="str">
        <f t="shared" si="235"/>
        <v/>
      </c>
      <c r="BW365" s="136" t="str">
        <f t="shared" si="236"/>
        <v/>
      </c>
      <c r="BX365" s="136" t="str">
        <f t="shared" si="237"/>
        <v/>
      </c>
      <c r="BY365" s="136" t="str">
        <f t="shared" si="238"/>
        <v/>
      </c>
      <c r="BZ365" s="136" t="str">
        <f t="shared" si="239"/>
        <v/>
      </c>
      <c r="CA365" s="137" t="str">
        <f t="shared" si="240"/>
        <v/>
      </c>
      <c r="CB365" s="135" t="str">
        <f t="shared" si="241"/>
        <v/>
      </c>
      <c r="CC365" s="136" t="str">
        <f t="shared" si="242"/>
        <v/>
      </c>
      <c r="CD365" s="136" t="str">
        <f t="shared" si="243"/>
        <v/>
      </c>
      <c r="CE365" s="136" t="str">
        <f t="shared" si="244"/>
        <v/>
      </c>
      <c r="CF365" s="136" t="str">
        <f t="shared" si="245"/>
        <v/>
      </c>
      <c r="CG365" s="136" t="str">
        <f t="shared" si="246"/>
        <v/>
      </c>
      <c r="CH365" s="136" t="str">
        <f t="shared" si="247"/>
        <v/>
      </c>
      <c r="CI365" s="136" t="str">
        <f t="shared" si="248"/>
        <v/>
      </c>
      <c r="CJ365" s="136" t="str">
        <f t="shared" si="249"/>
        <v/>
      </c>
      <c r="CK365" s="137" t="str">
        <f t="shared" si="250"/>
        <v/>
      </c>
      <c r="CL365" s="135" t="str">
        <f t="shared" si="251"/>
        <v/>
      </c>
      <c r="CM365" s="136" t="str">
        <f t="shared" si="252"/>
        <v/>
      </c>
      <c r="CN365" s="136" t="str">
        <f t="shared" si="253"/>
        <v/>
      </c>
      <c r="CO365" s="137" t="str">
        <f t="shared" si="254"/>
        <v/>
      </c>
      <c r="CP365" s="120"/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</row>
    <row r="366" spans="1:106" ht="17.399999999999999" thickTop="1" thickBot="1" x14ac:dyDescent="0.45">
      <c r="A366" s="7">
        <v>361</v>
      </c>
      <c r="B366" s="10"/>
      <c r="C366" s="11"/>
      <c r="D366" s="11"/>
      <c r="E366" s="11"/>
      <c r="F366" s="11"/>
      <c r="G366" s="11"/>
      <c r="H366" s="11"/>
      <c r="I366" s="11"/>
      <c r="J366" s="11"/>
      <c r="K366" s="11"/>
      <c r="L366" s="10"/>
      <c r="M366" s="10"/>
      <c r="N366" s="10"/>
      <c r="O366" s="209" t="str">
        <f xml:space="preserve"> IF(ISBLANK(L366),"",VLOOKUP(L366,ComboValue!$E$3:$I$15,5,FALSE))</f>
        <v/>
      </c>
      <c r="P366" s="10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35" t="str">
        <f xml:space="preserve"> IF(ISBLANK(C366),"",VLOOKUP(C366,ComboValue!$B$2:$C$11,2,FALSE) &amp; ",") &amp; IF(ISBLANK(D366),"",VLOOKUP(D366,ComboValue!$B$2:$C$11,2,FALSE) &amp; ",") &amp; IF(ISBLANK(E366),"",VLOOKUP(E366,ComboValue!$B$2:$C$11,2,FALSE) &amp; ",") &amp; IF(ISBLANK(F366),"",VLOOKUP(F366,ComboValue!$B$2:$C$11,2,FALSE) &amp; ",") &amp; IF(ISBLANK(G366),"",VLOOKUP(G366,ComboValue!$B$2:$C$11,2,FALSE) &amp; ",") &amp; IF(ISBLANK(H366),"",VLOOKUP(H366,ComboValue!$B$2:$C$11,2,FALSE) &amp; ",") &amp; IF(ISBLANK(I366),"",VLOOKUP(I366,ComboValue!$B$2:$C$11,2,FALSE) &amp; ",") &amp; IF(ISBLANK(J366),"",VLOOKUP(J366,ComboValue!$B$2:$C$11,2,FALSE) &amp; ",") &amp; IF(ISBLANK(K366),"",VLOOKUP(K366,ComboValue!$B$2:$C$11,2,FALSE) &amp; ",")</f>
        <v/>
      </c>
      <c r="AV366" s="136" t="str">
        <f t="shared" si="213"/>
        <v>Tous_Nl</v>
      </c>
      <c r="AW366" s="136" t="str">
        <f>IF(ISBLANK(L366),"",VLOOKUP(L366,ComboValue!$E$2:$G$15,3,FALSE))</f>
        <v/>
      </c>
      <c r="AX366" s="136" t="str">
        <f>IF(ISBLANK(M366),"",VLOOKUP(M366,ComboValue!$K$2:$L$5,2,FALSE))</f>
        <v/>
      </c>
      <c r="AY366" s="161" t="str">
        <f>IF(ISBLANK(Q366),"",VLOOKUP(Q366,ComboValue!$N$2:$O$68,2,FALSE) &amp; ",") &amp; IF(ISBLANK(R366),"",VLOOKUP(R366,ComboValue!$N$2:$O$68,2,FALSE) &amp; ",") &amp; IF(ISBLANK(S366),"",VLOOKUP(S366,ComboValue!$N$2:$O$68,2,FALSE) &amp; ",") &amp; IF(ISBLANK(T366),"",VLOOKUP(T366,ComboValue!$N$2:$O$68,2,FALSE) &amp; ",") &amp; IF(ISBLANK(U366),"",VLOOKUP(U366,ComboValue!$N$2:$O$68,2,FALSE) &amp; ",") &amp; IF(ISBLANK(V366),"",VLOOKUP(V366,ComboValue!$N$2:$O$68,2,FALSE) &amp; ",") &amp; IF(ISBLANK(W366),"",VLOOKUP(W366,ComboValue!$N$2:$O$68,2,FALSE) &amp; ",") &amp; IF(ISBLANK(X366),"",VLOOKUP(X366,ComboValue!$N$2:$O$68,2,FALSE) &amp; ",") &amp; IF(ISBLANK(Y366),"",VLOOKUP(Y366,ComboValue!$N$2:$O$68,2,FALSE) &amp; ",") &amp; IF(ISBLANK(Z366),"",VLOOKUP(Z366,ComboValue!$N$2:$O$68,2,FALSE) &amp; ",") &amp; IF(ISBLANK(AA366),"",VLOOKUP(AA366,ComboValue!$N$2:$O$68,2,FALSE) &amp; ",") &amp; IF(ISBLANK(AB366),"",VLOOKUP(AB366,ComboValue!$N$2:$O$68,2,FALSE) &amp; ",") &amp; IF(ISBLANK(AC366),"",VLOOKUP(AC366,ComboValue!$N$2:$O$68,2,FALSE) &amp; ",") &amp; IF(ISBLANK(AD366),"",VLOOKUP(AD366,ComboValue!$N$2:$O$68,2,FALSE) &amp; ",") &amp; IF(ISBLANK(AE366),"",VLOOKUP(AE366,ComboValue!$N$2:$O$68,2,FALSE) &amp; ",") &amp; IF(ISBLANK(AF366),"",VLOOKUP(AF366,ComboValue!$N$2:$O$68,2,FALSE) &amp; ",") &amp; IF(ISBLANK(AG366),"",VLOOKUP(AG366,ComboValue!$N$2:$O$68,2,FALSE) &amp; ",") &amp; IF(ISBLANK(AH366),"",VLOOKUP(AH366,ComboValue!$N$2:$O$68,2,FALSE) &amp; ",") &amp; IF(ISBLANK(AI366),"",VLOOKUP(AI366,ComboValue!$N$2:$O$68,2,FALSE) &amp; ",") &amp; IF(ISBLANK(AJ366),"",VLOOKUP(AJ366,ComboValue!$N$2:$O$68,2,FALSE) &amp; ",") &amp; IF(ISBLANK(AK366),"",VLOOKUP(AK366,ComboValue!$N$2:$O$68,2,FALSE) &amp; ",") &amp; IF(ISBLANK(AL366),"",VLOOKUP(AL366,ComboValue!$N$2:$O$68,2,FALSE) &amp; ",") &amp; IF(ISBLANK(AM366),"",VLOOKUP(AM366,ComboValue!$N$2:$O$68,2,FALSE) &amp; ",") &amp; IF(ISBLANK(AN366),"",VLOOKUP(AN366,ComboValue!$N$2:$O$68,2,FALSE) &amp; ",") &amp; IF(ISBLANK(AO366),"",VLOOKUP(AO366,ComboValue!$N$2:$O$68,2,FALSE) &amp; ",") &amp; IF(ISBLANK(AP366),"",VLOOKUP(AP366,ComboValue!$N$2:$O$68,2,FALSE) &amp; ",") &amp; IF(ISBLANK(AQ366),"",VLOOKUP(AQ366,ComboValue!$N$2:$O$68,2,FALSE) &amp; ",") &amp; IF(ISBLANK(AR366),"",VLOOKUP(AR366,ComboValue!$N$2:$O$68,2,FALSE) &amp; ",") &amp; IF(ISBLANK(AS366),"",VLOOKUP(AS366,ComboValue!$N$2:$O$68,2,FALSE) &amp; ",") &amp; IF(ISBLANK(AT366),"",VLOOKUP(AT366,ComboValue!$N$2:$O$68,2,FALSE) &amp; ",")</f>
        <v/>
      </c>
      <c r="AZ366" s="162" t="str">
        <f t="shared" si="214"/>
        <v/>
      </c>
      <c r="BA366" s="120"/>
      <c r="BB366" s="135" t="str">
        <f t="shared" si="215"/>
        <v/>
      </c>
      <c r="BC366" s="136" t="str">
        <f t="shared" si="216"/>
        <v/>
      </c>
      <c r="BD366" s="136" t="str">
        <f t="shared" si="217"/>
        <v/>
      </c>
      <c r="BE366" s="136" t="str">
        <f t="shared" si="218"/>
        <v/>
      </c>
      <c r="BF366" s="136" t="str">
        <f t="shared" si="219"/>
        <v/>
      </c>
      <c r="BG366" s="136" t="str">
        <f t="shared" si="220"/>
        <v/>
      </c>
      <c r="BH366" s="136" t="str">
        <f t="shared" si="221"/>
        <v/>
      </c>
      <c r="BI366" s="136" t="str">
        <f t="shared" si="222"/>
        <v/>
      </c>
      <c r="BJ366" s="136" t="str">
        <f t="shared" si="223"/>
        <v/>
      </c>
      <c r="BK366" s="136" t="str">
        <f t="shared" si="224"/>
        <v/>
      </c>
      <c r="BL366" s="136" t="str">
        <f t="shared" si="225"/>
        <v/>
      </c>
      <c r="BM366" s="136" t="str">
        <f t="shared" si="226"/>
        <v/>
      </c>
      <c r="BN366" s="136" t="str">
        <f t="shared" si="227"/>
        <v/>
      </c>
      <c r="BO366" s="136" t="str">
        <f t="shared" si="228"/>
        <v/>
      </c>
      <c r="BP366" s="136" t="str">
        <f t="shared" si="229"/>
        <v/>
      </c>
      <c r="BQ366" s="136" t="str">
        <f t="shared" si="230"/>
        <v/>
      </c>
      <c r="BR366" s="136" t="str">
        <f t="shared" si="231"/>
        <v/>
      </c>
      <c r="BS366" s="136" t="str">
        <f t="shared" si="232"/>
        <v/>
      </c>
      <c r="BT366" s="136" t="str">
        <f t="shared" si="233"/>
        <v/>
      </c>
      <c r="BU366" s="136" t="str">
        <f t="shared" si="234"/>
        <v/>
      </c>
      <c r="BV366" s="136" t="str">
        <f t="shared" si="235"/>
        <v/>
      </c>
      <c r="BW366" s="136" t="str">
        <f t="shared" si="236"/>
        <v/>
      </c>
      <c r="BX366" s="136" t="str">
        <f t="shared" si="237"/>
        <v/>
      </c>
      <c r="BY366" s="136" t="str">
        <f t="shared" si="238"/>
        <v/>
      </c>
      <c r="BZ366" s="136" t="str">
        <f t="shared" si="239"/>
        <v/>
      </c>
      <c r="CA366" s="137" t="str">
        <f t="shared" si="240"/>
        <v/>
      </c>
      <c r="CB366" s="135" t="str">
        <f t="shared" si="241"/>
        <v/>
      </c>
      <c r="CC366" s="136" t="str">
        <f t="shared" si="242"/>
        <v/>
      </c>
      <c r="CD366" s="136" t="str">
        <f t="shared" si="243"/>
        <v/>
      </c>
      <c r="CE366" s="136" t="str">
        <f t="shared" si="244"/>
        <v/>
      </c>
      <c r="CF366" s="136" t="str">
        <f t="shared" si="245"/>
        <v/>
      </c>
      <c r="CG366" s="136" t="str">
        <f t="shared" si="246"/>
        <v/>
      </c>
      <c r="CH366" s="136" t="str">
        <f t="shared" si="247"/>
        <v/>
      </c>
      <c r="CI366" s="136" t="str">
        <f t="shared" si="248"/>
        <v/>
      </c>
      <c r="CJ366" s="136" t="str">
        <f t="shared" si="249"/>
        <v/>
      </c>
      <c r="CK366" s="137" t="str">
        <f t="shared" si="250"/>
        <v/>
      </c>
      <c r="CL366" s="135" t="str">
        <f t="shared" si="251"/>
        <v/>
      </c>
      <c r="CM366" s="136" t="str">
        <f t="shared" si="252"/>
        <v/>
      </c>
      <c r="CN366" s="136" t="str">
        <f t="shared" si="253"/>
        <v/>
      </c>
      <c r="CO366" s="137" t="str">
        <f t="shared" si="254"/>
        <v/>
      </c>
      <c r="CP366" s="120"/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</row>
    <row r="367" spans="1:106" ht="17.399999999999999" thickTop="1" thickBot="1" x14ac:dyDescent="0.45">
      <c r="A367" s="7">
        <v>362</v>
      </c>
      <c r="B367" s="10"/>
      <c r="C367" s="11"/>
      <c r="D367" s="11"/>
      <c r="E367" s="11"/>
      <c r="F367" s="11"/>
      <c r="G367" s="11"/>
      <c r="H367" s="11"/>
      <c r="I367" s="11"/>
      <c r="J367" s="11"/>
      <c r="K367" s="11"/>
      <c r="L367" s="10"/>
      <c r="M367" s="10"/>
      <c r="N367" s="10"/>
      <c r="O367" s="209" t="str">
        <f xml:space="preserve"> IF(ISBLANK(L367),"",VLOOKUP(L367,ComboValue!$E$3:$I$15,5,FALSE))</f>
        <v/>
      </c>
      <c r="P367" s="10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35" t="str">
        <f xml:space="preserve"> IF(ISBLANK(C367),"",VLOOKUP(C367,ComboValue!$B$2:$C$11,2,FALSE) &amp; ",") &amp; IF(ISBLANK(D367),"",VLOOKUP(D367,ComboValue!$B$2:$C$11,2,FALSE) &amp; ",") &amp; IF(ISBLANK(E367),"",VLOOKUP(E367,ComboValue!$B$2:$C$11,2,FALSE) &amp; ",") &amp; IF(ISBLANK(F367),"",VLOOKUP(F367,ComboValue!$B$2:$C$11,2,FALSE) &amp; ",") &amp; IF(ISBLANK(G367),"",VLOOKUP(G367,ComboValue!$B$2:$C$11,2,FALSE) &amp; ",") &amp; IF(ISBLANK(H367),"",VLOOKUP(H367,ComboValue!$B$2:$C$11,2,FALSE) &amp; ",") &amp; IF(ISBLANK(I367),"",VLOOKUP(I367,ComboValue!$B$2:$C$11,2,FALSE) &amp; ",") &amp; IF(ISBLANK(J367),"",VLOOKUP(J367,ComboValue!$B$2:$C$11,2,FALSE) &amp; ",") &amp; IF(ISBLANK(K367),"",VLOOKUP(K367,ComboValue!$B$2:$C$11,2,FALSE) &amp; ",")</f>
        <v/>
      </c>
      <c r="AV367" s="136" t="str">
        <f t="shared" si="213"/>
        <v>Tous_Nl</v>
      </c>
      <c r="AW367" s="136" t="str">
        <f>IF(ISBLANK(L367),"",VLOOKUP(L367,ComboValue!$E$2:$G$15,3,FALSE))</f>
        <v/>
      </c>
      <c r="AX367" s="136" t="str">
        <f>IF(ISBLANK(M367),"",VLOOKUP(M367,ComboValue!$K$2:$L$5,2,FALSE))</f>
        <v/>
      </c>
      <c r="AY367" s="161" t="str">
        <f>IF(ISBLANK(Q367),"",VLOOKUP(Q367,ComboValue!$N$2:$O$68,2,FALSE) &amp; ",") &amp; IF(ISBLANK(R367),"",VLOOKUP(R367,ComboValue!$N$2:$O$68,2,FALSE) &amp; ",") &amp; IF(ISBLANK(S367),"",VLOOKUP(S367,ComboValue!$N$2:$O$68,2,FALSE) &amp; ",") &amp; IF(ISBLANK(T367),"",VLOOKUP(T367,ComboValue!$N$2:$O$68,2,FALSE) &amp; ",") &amp; IF(ISBLANK(U367),"",VLOOKUP(U367,ComboValue!$N$2:$O$68,2,FALSE) &amp; ",") &amp; IF(ISBLANK(V367),"",VLOOKUP(V367,ComboValue!$N$2:$O$68,2,FALSE) &amp; ",") &amp; IF(ISBLANK(W367),"",VLOOKUP(W367,ComboValue!$N$2:$O$68,2,FALSE) &amp; ",") &amp; IF(ISBLANK(X367),"",VLOOKUP(X367,ComboValue!$N$2:$O$68,2,FALSE) &amp; ",") &amp; IF(ISBLANK(Y367),"",VLOOKUP(Y367,ComboValue!$N$2:$O$68,2,FALSE) &amp; ",") &amp; IF(ISBLANK(Z367),"",VLOOKUP(Z367,ComboValue!$N$2:$O$68,2,FALSE) &amp; ",") &amp; IF(ISBLANK(AA367),"",VLOOKUP(AA367,ComboValue!$N$2:$O$68,2,FALSE) &amp; ",") &amp; IF(ISBLANK(AB367),"",VLOOKUP(AB367,ComboValue!$N$2:$O$68,2,FALSE) &amp; ",") &amp; IF(ISBLANK(AC367),"",VLOOKUP(AC367,ComboValue!$N$2:$O$68,2,FALSE) &amp; ",") &amp; IF(ISBLANK(AD367),"",VLOOKUP(AD367,ComboValue!$N$2:$O$68,2,FALSE) &amp; ",") &amp; IF(ISBLANK(AE367),"",VLOOKUP(AE367,ComboValue!$N$2:$O$68,2,FALSE) &amp; ",") &amp; IF(ISBLANK(AF367),"",VLOOKUP(AF367,ComboValue!$N$2:$O$68,2,FALSE) &amp; ",") &amp; IF(ISBLANK(AG367),"",VLOOKUP(AG367,ComboValue!$N$2:$O$68,2,FALSE) &amp; ",") &amp; IF(ISBLANK(AH367),"",VLOOKUP(AH367,ComboValue!$N$2:$O$68,2,FALSE) &amp; ",") &amp; IF(ISBLANK(AI367),"",VLOOKUP(AI367,ComboValue!$N$2:$O$68,2,FALSE) &amp; ",") &amp; IF(ISBLANK(AJ367),"",VLOOKUP(AJ367,ComboValue!$N$2:$O$68,2,FALSE) &amp; ",") &amp; IF(ISBLANK(AK367),"",VLOOKUP(AK367,ComboValue!$N$2:$O$68,2,FALSE) &amp; ",") &amp; IF(ISBLANK(AL367),"",VLOOKUP(AL367,ComboValue!$N$2:$O$68,2,FALSE) &amp; ",") &amp; IF(ISBLANK(AM367),"",VLOOKUP(AM367,ComboValue!$N$2:$O$68,2,FALSE) &amp; ",") &amp; IF(ISBLANK(AN367),"",VLOOKUP(AN367,ComboValue!$N$2:$O$68,2,FALSE) &amp; ",") &amp; IF(ISBLANK(AO367),"",VLOOKUP(AO367,ComboValue!$N$2:$O$68,2,FALSE) &amp; ",") &amp; IF(ISBLANK(AP367),"",VLOOKUP(AP367,ComboValue!$N$2:$O$68,2,FALSE) &amp; ",") &amp; IF(ISBLANK(AQ367),"",VLOOKUP(AQ367,ComboValue!$N$2:$O$68,2,FALSE) &amp; ",") &amp; IF(ISBLANK(AR367),"",VLOOKUP(AR367,ComboValue!$N$2:$O$68,2,FALSE) &amp; ",") &amp; IF(ISBLANK(AS367),"",VLOOKUP(AS367,ComboValue!$N$2:$O$68,2,FALSE) &amp; ",") &amp; IF(ISBLANK(AT367),"",VLOOKUP(AT367,ComboValue!$N$2:$O$68,2,FALSE) &amp; ",")</f>
        <v/>
      </c>
      <c r="AZ367" s="162" t="str">
        <f t="shared" si="214"/>
        <v/>
      </c>
      <c r="BA367" s="120"/>
      <c r="BB367" s="135" t="str">
        <f t="shared" si="215"/>
        <v/>
      </c>
      <c r="BC367" s="136" t="str">
        <f t="shared" si="216"/>
        <v/>
      </c>
      <c r="BD367" s="136" t="str">
        <f t="shared" si="217"/>
        <v/>
      </c>
      <c r="BE367" s="136" t="str">
        <f t="shared" si="218"/>
        <v/>
      </c>
      <c r="BF367" s="136" t="str">
        <f t="shared" si="219"/>
        <v/>
      </c>
      <c r="BG367" s="136" t="str">
        <f t="shared" si="220"/>
        <v/>
      </c>
      <c r="BH367" s="136" t="str">
        <f t="shared" si="221"/>
        <v/>
      </c>
      <c r="BI367" s="136" t="str">
        <f t="shared" si="222"/>
        <v/>
      </c>
      <c r="BJ367" s="136" t="str">
        <f t="shared" si="223"/>
        <v/>
      </c>
      <c r="BK367" s="136" t="str">
        <f t="shared" si="224"/>
        <v/>
      </c>
      <c r="BL367" s="136" t="str">
        <f t="shared" si="225"/>
        <v/>
      </c>
      <c r="BM367" s="136" t="str">
        <f t="shared" si="226"/>
        <v/>
      </c>
      <c r="BN367" s="136" t="str">
        <f t="shared" si="227"/>
        <v/>
      </c>
      <c r="BO367" s="136" t="str">
        <f t="shared" si="228"/>
        <v/>
      </c>
      <c r="BP367" s="136" t="str">
        <f t="shared" si="229"/>
        <v/>
      </c>
      <c r="BQ367" s="136" t="str">
        <f t="shared" si="230"/>
        <v/>
      </c>
      <c r="BR367" s="136" t="str">
        <f t="shared" si="231"/>
        <v/>
      </c>
      <c r="BS367" s="136" t="str">
        <f t="shared" si="232"/>
        <v/>
      </c>
      <c r="BT367" s="136" t="str">
        <f t="shared" si="233"/>
        <v/>
      </c>
      <c r="BU367" s="136" t="str">
        <f t="shared" si="234"/>
        <v/>
      </c>
      <c r="BV367" s="136" t="str">
        <f t="shared" si="235"/>
        <v/>
      </c>
      <c r="BW367" s="136" t="str">
        <f t="shared" si="236"/>
        <v/>
      </c>
      <c r="BX367" s="136" t="str">
        <f t="shared" si="237"/>
        <v/>
      </c>
      <c r="BY367" s="136" t="str">
        <f t="shared" si="238"/>
        <v/>
      </c>
      <c r="BZ367" s="136" t="str">
        <f t="shared" si="239"/>
        <v/>
      </c>
      <c r="CA367" s="137" t="str">
        <f t="shared" si="240"/>
        <v/>
      </c>
      <c r="CB367" s="135" t="str">
        <f t="shared" si="241"/>
        <v/>
      </c>
      <c r="CC367" s="136" t="str">
        <f t="shared" si="242"/>
        <v/>
      </c>
      <c r="CD367" s="136" t="str">
        <f t="shared" si="243"/>
        <v/>
      </c>
      <c r="CE367" s="136" t="str">
        <f t="shared" si="244"/>
        <v/>
      </c>
      <c r="CF367" s="136" t="str">
        <f t="shared" si="245"/>
        <v/>
      </c>
      <c r="CG367" s="136" t="str">
        <f t="shared" si="246"/>
        <v/>
      </c>
      <c r="CH367" s="136" t="str">
        <f t="shared" si="247"/>
        <v/>
      </c>
      <c r="CI367" s="136" t="str">
        <f t="shared" si="248"/>
        <v/>
      </c>
      <c r="CJ367" s="136" t="str">
        <f t="shared" si="249"/>
        <v/>
      </c>
      <c r="CK367" s="137" t="str">
        <f t="shared" si="250"/>
        <v/>
      </c>
      <c r="CL367" s="135" t="str">
        <f t="shared" si="251"/>
        <v/>
      </c>
      <c r="CM367" s="136" t="str">
        <f t="shared" si="252"/>
        <v/>
      </c>
      <c r="CN367" s="136" t="str">
        <f t="shared" si="253"/>
        <v/>
      </c>
      <c r="CO367" s="137" t="str">
        <f t="shared" si="254"/>
        <v/>
      </c>
      <c r="CP367" s="120"/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</row>
    <row r="368" spans="1:106" ht="17.399999999999999" thickTop="1" thickBot="1" x14ac:dyDescent="0.45">
      <c r="A368" s="7">
        <v>363</v>
      </c>
      <c r="B368" s="10"/>
      <c r="C368" s="11"/>
      <c r="D368" s="11"/>
      <c r="E368" s="11"/>
      <c r="F368" s="11"/>
      <c r="G368" s="11"/>
      <c r="H368" s="11"/>
      <c r="I368" s="11"/>
      <c r="J368" s="11"/>
      <c r="K368" s="11"/>
      <c r="L368" s="10"/>
      <c r="M368" s="10"/>
      <c r="N368" s="10"/>
      <c r="O368" s="209" t="str">
        <f xml:space="preserve"> IF(ISBLANK(L368),"",VLOOKUP(L368,ComboValue!$E$3:$I$15,5,FALSE))</f>
        <v/>
      </c>
      <c r="P368" s="10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35" t="str">
        <f xml:space="preserve"> IF(ISBLANK(C368),"",VLOOKUP(C368,ComboValue!$B$2:$C$11,2,FALSE) &amp; ",") &amp; IF(ISBLANK(D368),"",VLOOKUP(D368,ComboValue!$B$2:$C$11,2,FALSE) &amp; ",") &amp; IF(ISBLANK(E368),"",VLOOKUP(E368,ComboValue!$B$2:$C$11,2,FALSE) &amp; ",") &amp; IF(ISBLANK(F368),"",VLOOKUP(F368,ComboValue!$B$2:$C$11,2,FALSE) &amp; ",") &amp; IF(ISBLANK(G368),"",VLOOKUP(G368,ComboValue!$B$2:$C$11,2,FALSE) &amp; ",") &amp; IF(ISBLANK(H368),"",VLOOKUP(H368,ComboValue!$B$2:$C$11,2,FALSE) &amp; ",") &amp; IF(ISBLANK(I368),"",VLOOKUP(I368,ComboValue!$B$2:$C$11,2,FALSE) &amp; ",") &amp; IF(ISBLANK(J368),"",VLOOKUP(J368,ComboValue!$B$2:$C$11,2,FALSE) &amp; ",") &amp; IF(ISBLANK(K368),"",VLOOKUP(K368,ComboValue!$B$2:$C$11,2,FALSE) &amp; ",")</f>
        <v/>
      </c>
      <c r="AV368" s="136" t="str">
        <f t="shared" si="213"/>
        <v>Tous_Nl</v>
      </c>
      <c r="AW368" s="136" t="str">
        <f>IF(ISBLANK(L368),"",VLOOKUP(L368,ComboValue!$E$2:$G$15,3,FALSE))</f>
        <v/>
      </c>
      <c r="AX368" s="136" t="str">
        <f>IF(ISBLANK(M368),"",VLOOKUP(M368,ComboValue!$K$2:$L$5,2,FALSE))</f>
        <v/>
      </c>
      <c r="AY368" s="161" t="str">
        <f>IF(ISBLANK(Q368),"",VLOOKUP(Q368,ComboValue!$N$2:$O$68,2,FALSE) &amp; ",") &amp; IF(ISBLANK(R368),"",VLOOKUP(R368,ComboValue!$N$2:$O$68,2,FALSE) &amp; ",") &amp; IF(ISBLANK(S368),"",VLOOKUP(S368,ComboValue!$N$2:$O$68,2,FALSE) &amp; ",") &amp; IF(ISBLANK(T368),"",VLOOKUP(T368,ComboValue!$N$2:$O$68,2,FALSE) &amp; ",") &amp; IF(ISBLANK(U368),"",VLOOKUP(U368,ComboValue!$N$2:$O$68,2,FALSE) &amp; ",") &amp; IF(ISBLANK(V368),"",VLOOKUP(V368,ComboValue!$N$2:$O$68,2,FALSE) &amp; ",") &amp; IF(ISBLANK(W368),"",VLOOKUP(W368,ComboValue!$N$2:$O$68,2,FALSE) &amp; ",") &amp; IF(ISBLANK(X368),"",VLOOKUP(X368,ComboValue!$N$2:$O$68,2,FALSE) &amp; ",") &amp; IF(ISBLANK(Y368),"",VLOOKUP(Y368,ComboValue!$N$2:$O$68,2,FALSE) &amp; ",") &amp; IF(ISBLANK(Z368),"",VLOOKUP(Z368,ComboValue!$N$2:$O$68,2,FALSE) &amp; ",") &amp; IF(ISBLANK(AA368),"",VLOOKUP(AA368,ComboValue!$N$2:$O$68,2,FALSE) &amp; ",") &amp; IF(ISBLANK(AB368),"",VLOOKUP(AB368,ComboValue!$N$2:$O$68,2,FALSE) &amp; ",") &amp; IF(ISBLANK(AC368),"",VLOOKUP(AC368,ComboValue!$N$2:$O$68,2,FALSE) &amp; ",") &amp; IF(ISBLANK(AD368),"",VLOOKUP(AD368,ComboValue!$N$2:$O$68,2,FALSE) &amp; ",") &amp; IF(ISBLANK(AE368),"",VLOOKUP(AE368,ComboValue!$N$2:$O$68,2,FALSE) &amp; ",") &amp; IF(ISBLANK(AF368),"",VLOOKUP(AF368,ComboValue!$N$2:$O$68,2,FALSE) &amp; ",") &amp; IF(ISBLANK(AG368),"",VLOOKUP(AG368,ComboValue!$N$2:$O$68,2,FALSE) &amp; ",") &amp; IF(ISBLANK(AH368),"",VLOOKUP(AH368,ComboValue!$N$2:$O$68,2,FALSE) &amp; ",") &amp; IF(ISBLANK(AI368),"",VLOOKUP(AI368,ComboValue!$N$2:$O$68,2,FALSE) &amp; ",") &amp; IF(ISBLANK(AJ368),"",VLOOKUP(AJ368,ComboValue!$N$2:$O$68,2,FALSE) &amp; ",") &amp; IF(ISBLANK(AK368),"",VLOOKUP(AK368,ComboValue!$N$2:$O$68,2,FALSE) &amp; ",") &amp; IF(ISBLANK(AL368),"",VLOOKUP(AL368,ComboValue!$N$2:$O$68,2,FALSE) &amp; ",") &amp; IF(ISBLANK(AM368),"",VLOOKUP(AM368,ComboValue!$N$2:$O$68,2,FALSE) &amp; ",") &amp; IF(ISBLANK(AN368),"",VLOOKUP(AN368,ComboValue!$N$2:$O$68,2,FALSE) &amp; ",") &amp; IF(ISBLANK(AO368),"",VLOOKUP(AO368,ComboValue!$N$2:$O$68,2,FALSE) &amp; ",") &amp; IF(ISBLANK(AP368),"",VLOOKUP(AP368,ComboValue!$N$2:$O$68,2,FALSE) &amp; ",") &amp; IF(ISBLANK(AQ368),"",VLOOKUP(AQ368,ComboValue!$N$2:$O$68,2,FALSE) &amp; ",") &amp; IF(ISBLANK(AR368),"",VLOOKUP(AR368,ComboValue!$N$2:$O$68,2,FALSE) &amp; ",") &amp; IF(ISBLANK(AS368),"",VLOOKUP(AS368,ComboValue!$N$2:$O$68,2,FALSE) &amp; ",") &amp; IF(ISBLANK(AT368),"",VLOOKUP(AT368,ComboValue!$N$2:$O$68,2,FALSE) &amp; ",")</f>
        <v/>
      </c>
      <c r="AZ368" s="162" t="str">
        <f t="shared" si="214"/>
        <v/>
      </c>
      <c r="BA368" s="120"/>
      <c r="BB368" s="135" t="str">
        <f t="shared" si="215"/>
        <v/>
      </c>
      <c r="BC368" s="136" t="str">
        <f t="shared" si="216"/>
        <v/>
      </c>
      <c r="BD368" s="136" t="str">
        <f t="shared" si="217"/>
        <v/>
      </c>
      <c r="BE368" s="136" t="str">
        <f t="shared" si="218"/>
        <v/>
      </c>
      <c r="BF368" s="136" t="str">
        <f t="shared" si="219"/>
        <v/>
      </c>
      <c r="BG368" s="136" t="str">
        <f t="shared" si="220"/>
        <v/>
      </c>
      <c r="BH368" s="136" t="str">
        <f t="shared" si="221"/>
        <v/>
      </c>
      <c r="BI368" s="136" t="str">
        <f t="shared" si="222"/>
        <v/>
      </c>
      <c r="BJ368" s="136" t="str">
        <f t="shared" si="223"/>
        <v/>
      </c>
      <c r="BK368" s="136" t="str">
        <f t="shared" si="224"/>
        <v/>
      </c>
      <c r="BL368" s="136" t="str">
        <f t="shared" si="225"/>
        <v/>
      </c>
      <c r="BM368" s="136" t="str">
        <f t="shared" si="226"/>
        <v/>
      </c>
      <c r="BN368" s="136" t="str">
        <f t="shared" si="227"/>
        <v/>
      </c>
      <c r="BO368" s="136" t="str">
        <f t="shared" si="228"/>
        <v/>
      </c>
      <c r="BP368" s="136" t="str">
        <f t="shared" si="229"/>
        <v/>
      </c>
      <c r="BQ368" s="136" t="str">
        <f t="shared" si="230"/>
        <v/>
      </c>
      <c r="BR368" s="136" t="str">
        <f t="shared" si="231"/>
        <v/>
      </c>
      <c r="BS368" s="136" t="str">
        <f t="shared" si="232"/>
        <v/>
      </c>
      <c r="BT368" s="136" t="str">
        <f t="shared" si="233"/>
        <v/>
      </c>
      <c r="BU368" s="136" t="str">
        <f t="shared" si="234"/>
        <v/>
      </c>
      <c r="BV368" s="136" t="str">
        <f t="shared" si="235"/>
        <v/>
      </c>
      <c r="BW368" s="136" t="str">
        <f t="shared" si="236"/>
        <v/>
      </c>
      <c r="BX368" s="136" t="str">
        <f t="shared" si="237"/>
        <v/>
      </c>
      <c r="BY368" s="136" t="str">
        <f t="shared" si="238"/>
        <v/>
      </c>
      <c r="BZ368" s="136" t="str">
        <f t="shared" si="239"/>
        <v/>
      </c>
      <c r="CA368" s="137" t="str">
        <f t="shared" si="240"/>
        <v/>
      </c>
      <c r="CB368" s="135" t="str">
        <f t="shared" si="241"/>
        <v/>
      </c>
      <c r="CC368" s="136" t="str">
        <f t="shared" si="242"/>
        <v/>
      </c>
      <c r="CD368" s="136" t="str">
        <f t="shared" si="243"/>
        <v/>
      </c>
      <c r="CE368" s="136" t="str">
        <f t="shared" si="244"/>
        <v/>
      </c>
      <c r="CF368" s="136" t="str">
        <f t="shared" si="245"/>
        <v/>
      </c>
      <c r="CG368" s="136" t="str">
        <f t="shared" si="246"/>
        <v/>
      </c>
      <c r="CH368" s="136" t="str">
        <f t="shared" si="247"/>
        <v/>
      </c>
      <c r="CI368" s="136" t="str">
        <f t="shared" si="248"/>
        <v/>
      </c>
      <c r="CJ368" s="136" t="str">
        <f t="shared" si="249"/>
        <v/>
      </c>
      <c r="CK368" s="137" t="str">
        <f t="shared" si="250"/>
        <v/>
      </c>
      <c r="CL368" s="135" t="str">
        <f t="shared" si="251"/>
        <v/>
      </c>
      <c r="CM368" s="136" t="str">
        <f t="shared" si="252"/>
        <v/>
      </c>
      <c r="CN368" s="136" t="str">
        <f t="shared" si="253"/>
        <v/>
      </c>
      <c r="CO368" s="137" t="str">
        <f t="shared" si="254"/>
        <v/>
      </c>
      <c r="CP368" s="120"/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</row>
    <row r="369" spans="1:106" ht="17.399999999999999" thickTop="1" thickBot="1" x14ac:dyDescent="0.45">
      <c r="A369" s="7">
        <v>364</v>
      </c>
      <c r="B369" s="10"/>
      <c r="C369" s="11"/>
      <c r="D369" s="11"/>
      <c r="E369" s="11"/>
      <c r="F369" s="11"/>
      <c r="G369" s="11"/>
      <c r="H369" s="11"/>
      <c r="I369" s="11"/>
      <c r="J369" s="11"/>
      <c r="K369" s="11"/>
      <c r="L369" s="10"/>
      <c r="M369" s="10"/>
      <c r="N369" s="10"/>
      <c r="O369" s="209" t="str">
        <f xml:space="preserve"> IF(ISBLANK(L369),"",VLOOKUP(L369,ComboValue!$E$3:$I$15,5,FALSE))</f>
        <v/>
      </c>
      <c r="P369" s="10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35" t="str">
        <f xml:space="preserve"> IF(ISBLANK(C369),"",VLOOKUP(C369,ComboValue!$B$2:$C$11,2,FALSE) &amp; ",") &amp; IF(ISBLANK(D369),"",VLOOKUP(D369,ComboValue!$B$2:$C$11,2,FALSE) &amp; ",") &amp; IF(ISBLANK(E369),"",VLOOKUP(E369,ComboValue!$B$2:$C$11,2,FALSE) &amp; ",") &amp; IF(ISBLANK(F369),"",VLOOKUP(F369,ComboValue!$B$2:$C$11,2,FALSE) &amp; ",") &amp; IF(ISBLANK(G369),"",VLOOKUP(G369,ComboValue!$B$2:$C$11,2,FALSE) &amp; ",") &amp; IF(ISBLANK(H369),"",VLOOKUP(H369,ComboValue!$B$2:$C$11,2,FALSE) &amp; ",") &amp; IF(ISBLANK(I369),"",VLOOKUP(I369,ComboValue!$B$2:$C$11,2,FALSE) &amp; ",") &amp; IF(ISBLANK(J369),"",VLOOKUP(J369,ComboValue!$B$2:$C$11,2,FALSE) &amp; ",") &amp; IF(ISBLANK(K369),"",VLOOKUP(K369,ComboValue!$B$2:$C$11,2,FALSE) &amp; ",")</f>
        <v/>
      </c>
      <c r="AV369" s="136" t="str">
        <f t="shared" si="213"/>
        <v>Tous_Nl</v>
      </c>
      <c r="AW369" s="136" t="str">
        <f>IF(ISBLANK(L369),"",VLOOKUP(L369,ComboValue!$E$2:$G$15,3,FALSE))</f>
        <v/>
      </c>
      <c r="AX369" s="136" t="str">
        <f>IF(ISBLANK(M369),"",VLOOKUP(M369,ComboValue!$K$2:$L$5,2,FALSE))</f>
        <v/>
      </c>
      <c r="AY369" s="161" t="str">
        <f>IF(ISBLANK(Q369),"",VLOOKUP(Q369,ComboValue!$N$2:$O$68,2,FALSE) &amp; ",") &amp; IF(ISBLANK(R369),"",VLOOKUP(R369,ComboValue!$N$2:$O$68,2,FALSE) &amp; ",") &amp; IF(ISBLANK(S369),"",VLOOKUP(S369,ComboValue!$N$2:$O$68,2,FALSE) &amp; ",") &amp; IF(ISBLANK(T369),"",VLOOKUP(T369,ComboValue!$N$2:$O$68,2,FALSE) &amp; ",") &amp; IF(ISBLANK(U369),"",VLOOKUP(U369,ComboValue!$N$2:$O$68,2,FALSE) &amp; ",") &amp; IF(ISBLANK(V369),"",VLOOKUP(V369,ComboValue!$N$2:$O$68,2,FALSE) &amp; ",") &amp; IF(ISBLANK(W369),"",VLOOKUP(W369,ComboValue!$N$2:$O$68,2,FALSE) &amp; ",") &amp; IF(ISBLANK(X369),"",VLOOKUP(X369,ComboValue!$N$2:$O$68,2,FALSE) &amp; ",") &amp; IF(ISBLANK(Y369),"",VLOOKUP(Y369,ComboValue!$N$2:$O$68,2,FALSE) &amp; ",") &amp; IF(ISBLANK(Z369),"",VLOOKUP(Z369,ComboValue!$N$2:$O$68,2,FALSE) &amp; ",") &amp; IF(ISBLANK(AA369),"",VLOOKUP(AA369,ComboValue!$N$2:$O$68,2,FALSE) &amp; ",") &amp; IF(ISBLANK(AB369),"",VLOOKUP(AB369,ComboValue!$N$2:$O$68,2,FALSE) &amp; ",") &amp; IF(ISBLANK(AC369),"",VLOOKUP(AC369,ComboValue!$N$2:$O$68,2,FALSE) &amp; ",") &amp; IF(ISBLANK(AD369),"",VLOOKUP(AD369,ComboValue!$N$2:$O$68,2,FALSE) &amp; ",") &amp; IF(ISBLANK(AE369),"",VLOOKUP(AE369,ComboValue!$N$2:$O$68,2,FALSE) &amp; ",") &amp; IF(ISBLANK(AF369),"",VLOOKUP(AF369,ComboValue!$N$2:$O$68,2,FALSE) &amp; ",") &amp; IF(ISBLANK(AG369),"",VLOOKUP(AG369,ComboValue!$N$2:$O$68,2,FALSE) &amp; ",") &amp; IF(ISBLANK(AH369),"",VLOOKUP(AH369,ComboValue!$N$2:$O$68,2,FALSE) &amp; ",") &amp; IF(ISBLANK(AI369),"",VLOOKUP(AI369,ComboValue!$N$2:$O$68,2,FALSE) &amp; ",") &amp; IF(ISBLANK(AJ369),"",VLOOKUP(AJ369,ComboValue!$N$2:$O$68,2,FALSE) &amp; ",") &amp; IF(ISBLANK(AK369),"",VLOOKUP(AK369,ComboValue!$N$2:$O$68,2,FALSE) &amp; ",") &amp; IF(ISBLANK(AL369),"",VLOOKUP(AL369,ComboValue!$N$2:$O$68,2,FALSE) &amp; ",") &amp; IF(ISBLANK(AM369),"",VLOOKUP(AM369,ComboValue!$N$2:$O$68,2,FALSE) &amp; ",") &amp; IF(ISBLANK(AN369),"",VLOOKUP(AN369,ComboValue!$N$2:$O$68,2,FALSE) &amp; ",") &amp; IF(ISBLANK(AO369),"",VLOOKUP(AO369,ComboValue!$N$2:$O$68,2,FALSE) &amp; ",") &amp; IF(ISBLANK(AP369),"",VLOOKUP(AP369,ComboValue!$N$2:$O$68,2,FALSE) &amp; ",") &amp; IF(ISBLANK(AQ369),"",VLOOKUP(AQ369,ComboValue!$N$2:$O$68,2,FALSE) &amp; ",") &amp; IF(ISBLANK(AR369),"",VLOOKUP(AR369,ComboValue!$N$2:$O$68,2,FALSE) &amp; ",") &amp; IF(ISBLANK(AS369),"",VLOOKUP(AS369,ComboValue!$N$2:$O$68,2,FALSE) &amp; ",") &amp; IF(ISBLANK(AT369),"",VLOOKUP(AT369,ComboValue!$N$2:$O$68,2,FALSE) &amp; ",")</f>
        <v/>
      </c>
      <c r="AZ369" s="162" t="str">
        <f t="shared" si="214"/>
        <v/>
      </c>
      <c r="BA369" s="120"/>
      <c r="BB369" s="135" t="str">
        <f t="shared" si="215"/>
        <v/>
      </c>
      <c r="BC369" s="136" t="str">
        <f t="shared" si="216"/>
        <v/>
      </c>
      <c r="BD369" s="136" t="str">
        <f t="shared" si="217"/>
        <v/>
      </c>
      <c r="BE369" s="136" t="str">
        <f t="shared" si="218"/>
        <v/>
      </c>
      <c r="BF369" s="136" t="str">
        <f t="shared" si="219"/>
        <v/>
      </c>
      <c r="BG369" s="136" t="str">
        <f t="shared" si="220"/>
        <v/>
      </c>
      <c r="BH369" s="136" t="str">
        <f t="shared" si="221"/>
        <v/>
      </c>
      <c r="BI369" s="136" t="str">
        <f t="shared" si="222"/>
        <v/>
      </c>
      <c r="BJ369" s="136" t="str">
        <f t="shared" si="223"/>
        <v/>
      </c>
      <c r="BK369" s="136" t="str">
        <f t="shared" si="224"/>
        <v/>
      </c>
      <c r="BL369" s="136" t="str">
        <f t="shared" si="225"/>
        <v/>
      </c>
      <c r="BM369" s="136" t="str">
        <f t="shared" si="226"/>
        <v/>
      </c>
      <c r="BN369" s="136" t="str">
        <f t="shared" si="227"/>
        <v/>
      </c>
      <c r="BO369" s="136" t="str">
        <f t="shared" si="228"/>
        <v/>
      </c>
      <c r="BP369" s="136" t="str">
        <f t="shared" si="229"/>
        <v/>
      </c>
      <c r="BQ369" s="136" t="str">
        <f t="shared" si="230"/>
        <v/>
      </c>
      <c r="BR369" s="136" t="str">
        <f t="shared" si="231"/>
        <v/>
      </c>
      <c r="BS369" s="136" t="str">
        <f t="shared" si="232"/>
        <v/>
      </c>
      <c r="BT369" s="136" t="str">
        <f t="shared" si="233"/>
        <v/>
      </c>
      <c r="BU369" s="136" t="str">
        <f t="shared" si="234"/>
        <v/>
      </c>
      <c r="BV369" s="136" t="str">
        <f t="shared" si="235"/>
        <v/>
      </c>
      <c r="BW369" s="136" t="str">
        <f t="shared" si="236"/>
        <v/>
      </c>
      <c r="BX369" s="136" t="str">
        <f t="shared" si="237"/>
        <v/>
      </c>
      <c r="BY369" s="136" t="str">
        <f t="shared" si="238"/>
        <v/>
      </c>
      <c r="BZ369" s="136" t="str">
        <f t="shared" si="239"/>
        <v/>
      </c>
      <c r="CA369" s="137" t="str">
        <f t="shared" si="240"/>
        <v/>
      </c>
      <c r="CB369" s="135" t="str">
        <f t="shared" si="241"/>
        <v/>
      </c>
      <c r="CC369" s="136" t="str">
        <f t="shared" si="242"/>
        <v/>
      </c>
      <c r="CD369" s="136" t="str">
        <f t="shared" si="243"/>
        <v/>
      </c>
      <c r="CE369" s="136" t="str">
        <f t="shared" si="244"/>
        <v/>
      </c>
      <c r="CF369" s="136" t="str">
        <f t="shared" si="245"/>
        <v/>
      </c>
      <c r="CG369" s="136" t="str">
        <f t="shared" si="246"/>
        <v/>
      </c>
      <c r="CH369" s="136" t="str">
        <f t="shared" si="247"/>
        <v/>
      </c>
      <c r="CI369" s="136" t="str">
        <f t="shared" si="248"/>
        <v/>
      </c>
      <c r="CJ369" s="136" t="str">
        <f t="shared" si="249"/>
        <v/>
      </c>
      <c r="CK369" s="137" t="str">
        <f t="shared" si="250"/>
        <v/>
      </c>
      <c r="CL369" s="135" t="str">
        <f t="shared" si="251"/>
        <v/>
      </c>
      <c r="CM369" s="136" t="str">
        <f t="shared" si="252"/>
        <v/>
      </c>
      <c r="CN369" s="136" t="str">
        <f t="shared" si="253"/>
        <v/>
      </c>
      <c r="CO369" s="137" t="str">
        <f t="shared" si="254"/>
        <v/>
      </c>
      <c r="CP369" s="120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</row>
    <row r="370" spans="1:106" ht="17.399999999999999" thickTop="1" thickBot="1" x14ac:dyDescent="0.45">
      <c r="A370" s="7">
        <v>365</v>
      </c>
      <c r="B370" s="10"/>
      <c r="C370" s="11"/>
      <c r="D370" s="11"/>
      <c r="E370" s="11"/>
      <c r="F370" s="11"/>
      <c r="G370" s="11"/>
      <c r="H370" s="11"/>
      <c r="I370" s="11"/>
      <c r="J370" s="11"/>
      <c r="K370" s="11"/>
      <c r="L370" s="10"/>
      <c r="M370" s="10"/>
      <c r="N370" s="10"/>
      <c r="O370" s="209" t="str">
        <f xml:space="preserve"> IF(ISBLANK(L370),"",VLOOKUP(L370,ComboValue!$E$3:$I$15,5,FALSE))</f>
        <v/>
      </c>
      <c r="P370" s="10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35" t="str">
        <f xml:space="preserve"> IF(ISBLANK(C370),"",VLOOKUP(C370,ComboValue!$B$2:$C$11,2,FALSE) &amp; ",") &amp; IF(ISBLANK(D370),"",VLOOKUP(D370,ComboValue!$B$2:$C$11,2,FALSE) &amp; ",") &amp; IF(ISBLANK(E370),"",VLOOKUP(E370,ComboValue!$B$2:$C$11,2,FALSE) &amp; ",") &amp; IF(ISBLANK(F370),"",VLOOKUP(F370,ComboValue!$B$2:$C$11,2,FALSE) &amp; ",") &amp; IF(ISBLANK(G370),"",VLOOKUP(G370,ComboValue!$B$2:$C$11,2,FALSE) &amp; ",") &amp; IF(ISBLANK(H370),"",VLOOKUP(H370,ComboValue!$B$2:$C$11,2,FALSE) &amp; ",") &amp; IF(ISBLANK(I370),"",VLOOKUP(I370,ComboValue!$B$2:$C$11,2,FALSE) &amp; ",") &amp; IF(ISBLANK(J370),"",VLOOKUP(J370,ComboValue!$B$2:$C$11,2,FALSE) &amp; ",") &amp; IF(ISBLANK(K370),"",VLOOKUP(K370,ComboValue!$B$2:$C$11,2,FALSE) &amp; ",")</f>
        <v/>
      </c>
      <c r="AV370" s="136" t="str">
        <f t="shared" si="213"/>
        <v>Tous_Nl</v>
      </c>
      <c r="AW370" s="136" t="str">
        <f>IF(ISBLANK(L370),"",VLOOKUP(L370,ComboValue!$E$2:$G$15,3,FALSE))</f>
        <v/>
      </c>
      <c r="AX370" s="136" t="str">
        <f>IF(ISBLANK(M370),"",VLOOKUP(M370,ComboValue!$K$2:$L$5,2,FALSE))</f>
        <v/>
      </c>
      <c r="AY370" s="161" t="str">
        <f>IF(ISBLANK(Q370),"",VLOOKUP(Q370,ComboValue!$N$2:$O$68,2,FALSE) &amp; ",") &amp; IF(ISBLANK(R370),"",VLOOKUP(R370,ComboValue!$N$2:$O$68,2,FALSE) &amp; ",") &amp; IF(ISBLANK(S370),"",VLOOKUP(S370,ComboValue!$N$2:$O$68,2,FALSE) &amp; ",") &amp; IF(ISBLANK(T370),"",VLOOKUP(T370,ComboValue!$N$2:$O$68,2,FALSE) &amp; ",") &amp; IF(ISBLANK(U370),"",VLOOKUP(U370,ComboValue!$N$2:$O$68,2,FALSE) &amp; ",") &amp; IF(ISBLANK(V370),"",VLOOKUP(V370,ComboValue!$N$2:$O$68,2,FALSE) &amp; ",") &amp; IF(ISBLANK(W370),"",VLOOKUP(W370,ComboValue!$N$2:$O$68,2,FALSE) &amp; ",") &amp; IF(ISBLANK(X370),"",VLOOKUP(X370,ComboValue!$N$2:$O$68,2,FALSE) &amp; ",") &amp; IF(ISBLANK(Y370),"",VLOOKUP(Y370,ComboValue!$N$2:$O$68,2,FALSE) &amp; ",") &amp; IF(ISBLANK(Z370),"",VLOOKUP(Z370,ComboValue!$N$2:$O$68,2,FALSE) &amp; ",") &amp; IF(ISBLANK(AA370),"",VLOOKUP(AA370,ComboValue!$N$2:$O$68,2,FALSE) &amp; ",") &amp; IF(ISBLANK(AB370),"",VLOOKUP(AB370,ComboValue!$N$2:$O$68,2,FALSE) &amp; ",") &amp; IF(ISBLANK(AC370),"",VLOOKUP(AC370,ComboValue!$N$2:$O$68,2,FALSE) &amp; ",") &amp; IF(ISBLANK(AD370),"",VLOOKUP(AD370,ComboValue!$N$2:$O$68,2,FALSE) &amp; ",") &amp; IF(ISBLANK(AE370),"",VLOOKUP(AE370,ComboValue!$N$2:$O$68,2,FALSE) &amp; ",") &amp; IF(ISBLANK(AF370),"",VLOOKUP(AF370,ComboValue!$N$2:$O$68,2,FALSE) &amp; ",") &amp; IF(ISBLANK(AG370),"",VLOOKUP(AG370,ComboValue!$N$2:$O$68,2,FALSE) &amp; ",") &amp; IF(ISBLANK(AH370),"",VLOOKUP(AH370,ComboValue!$N$2:$O$68,2,FALSE) &amp; ",") &amp; IF(ISBLANK(AI370),"",VLOOKUP(AI370,ComboValue!$N$2:$O$68,2,FALSE) &amp; ",") &amp; IF(ISBLANK(AJ370),"",VLOOKUP(AJ370,ComboValue!$N$2:$O$68,2,FALSE) &amp; ",") &amp; IF(ISBLANK(AK370),"",VLOOKUP(AK370,ComboValue!$N$2:$O$68,2,FALSE) &amp; ",") &amp; IF(ISBLANK(AL370),"",VLOOKUP(AL370,ComboValue!$N$2:$O$68,2,FALSE) &amp; ",") &amp; IF(ISBLANK(AM370),"",VLOOKUP(AM370,ComboValue!$N$2:$O$68,2,FALSE) &amp; ",") &amp; IF(ISBLANK(AN370),"",VLOOKUP(AN370,ComboValue!$N$2:$O$68,2,FALSE) &amp; ",") &amp; IF(ISBLANK(AO370),"",VLOOKUP(AO370,ComboValue!$N$2:$O$68,2,FALSE) &amp; ",") &amp; IF(ISBLANK(AP370),"",VLOOKUP(AP370,ComboValue!$N$2:$O$68,2,FALSE) &amp; ",") &amp; IF(ISBLANK(AQ370),"",VLOOKUP(AQ370,ComboValue!$N$2:$O$68,2,FALSE) &amp; ",") &amp; IF(ISBLANK(AR370),"",VLOOKUP(AR370,ComboValue!$N$2:$O$68,2,FALSE) &amp; ",") &amp; IF(ISBLANK(AS370),"",VLOOKUP(AS370,ComboValue!$N$2:$O$68,2,FALSE) &amp; ",") &amp; IF(ISBLANK(AT370),"",VLOOKUP(AT370,ComboValue!$N$2:$O$68,2,FALSE) &amp; ",")</f>
        <v/>
      </c>
      <c r="AZ370" s="162" t="str">
        <f t="shared" si="214"/>
        <v/>
      </c>
      <c r="BA370" s="120"/>
      <c r="BB370" s="135" t="str">
        <f t="shared" si="215"/>
        <v/>
      </c>
      <c r="BC370" s="136" t="str">
        <f t="shared" si="216"/>
        <v/>
      </c>
      <c r="BD370" s="136" t="str">
        <f t="shared" si="217"/>
        <v/>
      </c>
      <c r="BE370" s="136" t="str">
        <f t="shared" si="218"/>
        <v/>
      </c>
      <c r="BF370" s="136" t="str">
        <f t="shared" si="219"/>
        <v/>
      </c>
      <c r="BG370" s="136" t="str">
        <f t="shared" si="220"/>
        <v/>
      </c>
      <c r="BH370" s="136" t="str">
        <f t="shared" si="221"/>
        <v/>
      </c>
      <c r="BI370" s="136" t="str">
        <f t="shared" si="222"/>
        <v/>
      </c>
      <c r="BJ370" s="136" t="str">
        <f t="shared" si="223"/>
        <v/>
      </c>
      <c r="BK370" s="136" t="str">
        <f t="shared" si="224"/>
        <v/>
      </c>
      <c r="BL370" s="136" t="str">
        <f t="shared" si="225"/>
        <v/>
      </c>
      <c r="BM370" s="136" t="str">
        <f t="shared" si="226"/>
        <v/>
      </c>
      <c r="BN370" s="136" t="str">
        <f t="shared" si="227"/>
        <v/>
      </c>
      <c r="BO370" s="136" t="str">
        <f t="shared" si="228"/>
        <v/>
      </c>
      <c r="BP370" s="136" t="str">
        <f t="shared" si="229"/>
        <v/>
      </c>
      <c r="BQ370" s="136" t="str">
        <f t="shared" si="230"/>
        <v/>
      </c>
      <c r="BR370" s="136" t="str">
        <f t="shared" si="231"/>
        <v/>
      </c>
      <c r="BS370" s="136" t="str">
        <f t="shared" si="232"/>
        <v/>
      </c>
      <c r="BT370" s="136" t="str">
        <f t="shared" si="233"/>
        <v/>
      </c>
      <c r="BU370" s="136" t="str">
        <f t="shared" si="234"/>
        <v/>
      </c>
      <c r="BV370" s="136" t="str">
        <f t="shared" si="235"/>
        <v/>
      </c>
      <c r="BW370" s="136" t="str">
        <f t="shared" si="236"/>
        <v/>
      </c>
      <c r="BX370" s="136" t="str">
        <f t="shared" si="237"/>
        <v/>
      </c>
      <c r="BY370" s="136" t="str">
        <f t="shared" si="238"/>
        <v/>
      </c>
      <c r="BZ370" s="136" t="str">
        <f t="shared" si="239"/>
        <v/>
      </c>
      <c r="CA370" s="137" t="str">
        <f t="shared" si="240"/>
        <v/>
      </c>
      <c r="CB370" s="135" t="str">
        <f t="shared" si="241"/>
        <v/>
      </c>
      <c r="CC370" s="136" t="str">
        <f t="shared" si="242"/>
        <v/>
      </c>
      <c r="CD370" s="136" t="str">
        <f t="shared" si="243"/>
        <v/>
      </c>
      <c r="CE370" s="136" t="str">
        <f t="shared" si="244"/>
        <v/>
      </c>
      <c r="CF370" s="136" t="str">
        <f t="shared" si="245"/>
        <v/>
      </c>
      <c r="CG370" s="136" t="str">
        <f t="shared" si="246"/>
        <v/>
      </c>
      <c r="CH370" s="136" t="str">
        <f t="shared" si="247"/>
        <v/>
      </c>
      <c r="CI370" s="136" t="str">
        <f t="shared" si="248"/>
        <v/>
      </c>
      <c r="CJ370" s="136" t="str">
        <f t="shared" si="249"/>
        <v/>
      </c>
      <c r="CK370" s="137" t="str">
        <f t="shared" si="250"/>
        <v/>
      </c>
      <c r="CL370" s="135" t="str">
        <f t="shared" si="251"/>
        <v/>
      </c>
      <c r="CM370" s="136" t="str">
        <f t="shared" si="252"/>
        <v/>
      </c>
      <c r="CN370" s="136" t="str">
        <f t="shared" si="253"/>
        <v/>
      </c>
      <c r="CO370" s="137" t="str">
        <f t="shared" si="254"/>
        <v/>
      </c>
      <c r="CP370" s="120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</row>
    <row r="371" spans="1:106" ht="17.399999999999999" thickTop="1" thickBot="1" x14ac:dyDescent="0.45">
      <c r="A371" s="7">
        <v>366</v>
      </c>
      <c r="B371" s="10"/>
      <c r="C371" s="11"/>
      <c r="D371" s="11"/>
      <c r="E371" s="11"/>
      <c r="F371" s="11"/>
      <c r="G371" s="11"/>
      <c r="H371" s="11"/>
      <c r="I371" s="11"/>
      <c r="J371" s="11"/>
      <c r="K371" s="11"/>
      <c r="L371" s="10"/>
      <c r="M371" s="10"/>
      <c r="N371" s="10"/>
      <c r="O371" s="209" t="str">
        <f xml:space="preserve"> IF(ISBLANK(L371),"",VLOOKUP(L371,ComboValue!$E$3:$I$15,5,FALSE))</f>
        <v/>
      </c>
      <c r="P371" s="10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35" t="str">
        <f xml:space="preserve"> IF(ISBLANK(C371),"",VLOOKUP(C371,ComboValue!$B$2:$C$11,2,FALSE) &amp; ",") &amp; IF(ISBLANK(D371),"",VLOOKUP(D371,ComboValue!$B$2:$C$11,2,FALSE) &amp; ",") &amp; IF(ISBLANK(E371),"",VLOOKUP(E371,ComboValue!$B$2:$C$11,2,FALSE) &amp; ",") &amp; IF(ISBLANK(F371),"",VLOOKUP(F371,ComboValue!$B$2:$C$11,2,FALSE) &amp; ",") &amp; IF(ISBLANK(G371),"",VLOOKUP(G371,ComboValue!$B$2:$C$11,2,FALSE) &amp; ",") &amp; IF(ISBLANK(H371),"",VLOOKUP(H371,ComboValue!$B$2:$C$11,2,FALSE) &amp; ",") &amp; IF(ISBLANK(I371),"",VLOOKUP(I371,ComboValue!$B$2:$C$11,2,FALSE) &amp; ",") &amp; IF(ISBLANK(J371),"",VLOOKUP(J371,ComboValue!$B$2:$C$11,2,FALSE) &amp; ",") &amp; IF(ISBLANK(K371),"",VLOOKUP(K371,ComboValue!$B$2:$C$11,2,FALSE) &amp; ",")</f>
        <v/>
      </c>
      <c r="AV371" s="136" t="str">
        <f t="shared" si="213"/>
        <v>Tous_Nl</v>
      </c>
      <c r="AW371" s="136" t="str">
        <f>IF(ISBLANK(L371),"",VLOOKUP(L371,ComboValue!$E$2:$G$15,3,FALSE))</f>
        <v/>
      </c>
      <c r="AX371" s="136" t="str">
        <f>IF(ISBLANK(M371),"",VLOOKUP(M371,ComboValue!$K$2:$L$5,2,FALSE))</f>
        <v/>
      </c>
      <c r="AY371" s="161" t="str">
        <f>IF(ISBLANK(Q371),"",VLOOKUP(Q371,ComboValue!$N$2:$O$68,2,FALSE) &amp; ",") &amp; IF(ISBLANK(R371),"",VLOOKUP(R371,ComboValue!$N$2:$O$68,2,FALSE) &amp; ",") &amp; IF(ISBLANK(S371),"",VLOOKUP(S371,ComboValue!$N$2:$O$68,2,FALSE) &amp; ",") &amp; IF(ISBLANK(T371),"",VLOOKUP(T371,ComboValue!$N$2:$O$68,2,FALSE) &amp; ",") &amp; IF(ISBLANK(U371),"",VLOOKUP(U371,ComboValue!$N$2:$O$68,2,FALSE) &amp; ",") &amp; IF(ISBLANK(V371),"",VLOOKUP(V371,ComboValue!$N$2:$O$68,2,FALSE) &amp; ",") &amp; IF(ISBLANK(W371),"",VLOOKUP(W371,ComboValue!$N$2:$O$68,2,FALSE) &amp; ",") &amp; IF(ISBLANK(X371),"",VLOOKUP(X371,ComboValue!$N$2:$O$68,2,FALSE) &amp; ",") &amp; IF(ISBLANK(Y371),"",VLOOKUP(Y371,ComboValue!$N$2:$O$68,2,FALSE) &amp; ",") &amp; IF(ISBLANK(Z371),"",VLOOKUP(Z371,ComboValue!$N$2:$O$68,2,FALSE) &amp; ",") &amp; IF(ISBLANK(AA371),"",VLOOKUP(AA371,ComboValue!$N$2:$O$68,2,FALSE) &amp; ",") &amp; IF(ISBLANK(AB371),"",VLOOKUP(AB371,ComboValue!$N$2:$O$68,2,FALSE) &amp; ",") &amp; IF(ISBLANK(AC371),"",VLOOKUP(AC371,ComboValue!$N$2:$O$68,2,FALSE) &amp; ",") &amp; IF(ISBLANK(AD371),"",VLOOKUP(AD371,ComboValue!$N$2:$O$68,2,FALSE) &amp; ",") &amp; IF(ISBLANK(AE371),"",VLOOKUP(AE371,ComboValue!$N$2:$O$68,2,FALSE) &amp; ",") &amp; IF(ISBLANK(AF371),"",VLOOKUP(AF371,ComboValue!$N$2:$O$68,2,FALSE) &amp; ",") &amp; IF(ISBLANK(AG371),"",VLOOKUP(AG371,ComboValue!$N$2:$O$68,2,FALSE) &amp; ",") &amp; IF(ISBLANK(AH371),"",VLOOKUP(AH371,ComboValue!$N$2:$O$68,2,FALSE) &amp; ",") &amp; IF(ISBLANK(AI371),"",VLOOKUP(AI371,ComboValue!$N$2:$O$68,2,FALSE) &amp; ",") &amp; IF(ISBLANK(AJ371),"",VLOOKUP(AJ371,ComboValue!$N$2:$O$68,2,FALSE) &amp; ",") &amp; IF(ISBLANK(AK371),"",VLOOKUP(AK371,ComboValue!$N$2:$O$68,2,FALSE) &amp; ",") &amp; IF(ISBLANK(AL371),"",VLOOKUP(AL371,ComboValue!$N$2:$O$68,2,FALSE) &amp; ",") &amp; IF(ISBLANK(AM371),"",VLOOKUP(AM371,ComboValue!$N$2:$O$68,2,FALSE) &amp; ",") &amp; IF(ISBLANK(AN371),"",VLOOKUP(AN371,ComboValue!$N$2:$O$68,2,FALSE) &amp; ",") &amp; IF(ISBLANK(AO371),"",VLOOKUP(AO371,ComboValue!$N$2:$O$68,2,FALSE) &amp; ",") &amp; IF(ISBLANK(AP371),"",VLOOKUP(AP371,ComboValue!$N$2:$O$68,2,FALSE) &amp; ",") &amp; IF(ISBLANK(AQ371),"",VLOOKUP(AQ371,ComboValue!$N$2:$O$68,2,FALSE) &amp; ",") &amp; IF(ISBLANK(AR371),"",VLOOKUP(AR371,ComboValue!$N$2:$O$68,2,FALSE) &amp; ",") &amp; IF(ISBLANK(AS371),"",VLOOKUP(AS371,ComboValue!$N$2:$O$68,2,FALSE) &amp; ",") &amp; IF(ISBLANK(AT371),"",VLOOKUP(AT371,ComboValue!$N$2:$O$68,2,FALSE) &amp; ",")</f>
        <v/>
      </c>
      <c r="AZ371" s="162" t="str">
        <f t="shared" si="214"/>
        <v/>
      </c>
      <c r="BA371" s="120"/>
      <c r="BB371" s="135" t="str">
        <f t="shared" si="215"/>
        <v/>
      </c>
      <c r="BC371" s="136" t="str">
        <f t="shared" si="216"/>
        <v/>
      </c>
      <c r="BD371" s="136" t="str">
        <f t="shared" si="217"/>
        <v/>
      </c>
      <c r="BE371" s="136" t="str">
        <f t="shared" si="218"/>
        <v/>
      </c>
      <c r="BF371" s="136" t="str">
        <f t="shared" si="219"/>
        <v/>
      </c>
      <c r="BG371" s="136" t="str">
        <f t="shared" si="220"/>
        <v/>
      </c>
      <c r="BH371" s="136" t="str">
        <f t="shared" si="221"/>
        <v/>
      </c>
      <c r="BI371" s="136" t="str">
        <f t="shared" si="222"/>
        <v/>
      </c>
      <c r="BJ371" s="136" t="str">
        <f t="shared" si="223"/>
        <v/>
      </c>
      <c r="BK371" s="136" t="str">
        <f t="shared" si="224"/>
        <v/>
      </c>
      <c r="BL371" s="136" t="str">
        <f t="shared" si="225"/>
        <v/>
      </c>
      <c r="BM371" s="136" t="str">
        <f t="shared" si="226"/>
        <v/>
      </c>
      <c r="BN371" s="136" t="str">
        <f t="shared" si="227"/>
        <v/>
      </c>
      <c r="BO371" s="136" t="str">
        <f t="shared" si="228"/>
        <v/>
      </c>
      <c r="BP371" s="136" t="str">
        <f t="shared" si="229"/>
        <v/>
      </c>
      <c r="BQ371" s="136" t="str">
        <f t="shared" si="230"/>
        <v/>
      </c>
      <c r="BR371" s="136" t="str">
        <f t="shared" si="231"/>
        <v/>
      </c>
      <c r="BS371" s="136" t="str">
        <f t="shared" si="232"/>
        <v/>
      </c>
      <c r="BT371" s="136" t="str">
        <f t="shared" si="233"/>
        <v/>
      </c>
      <c r="BU371" s="136" t="str">
        <f t="shared" si="234"/>
        <v/>
      </c>
      <c r="BV371" s="136" t="str">
        <f t="shared" si="235"/>
        <v/>
      </c>
      <c r="BW371" s="136" t="str">
        <f t="shared" si="236"/>
        <v/>
      </c>
      <c r="BX371" s="136" t="str">
        <f t="shared" si="237"/>
        <v/>
      </c>
      <c r="BY371" s="136" t="str">
        <f t="shared" si="238"/>
        <v/>
      </c>
      <c r="BZ371" s="136" t="str">
        <f t="shared" si="239"/>
        <v/>
      </c>
      <c r="CA371" s="137" t="str">
        <f t="shared" si="240"/>
        <v/>
      </c>
      <c r="CB371" s="135" t="str">
        <f t="shared" si="241"/>
        <v/>
      </c>
      <c r="CC371" s="136" t="str">
        <f t="shared" si="242"/>
        <v/>
      </c>
      <c r="CD371" s="136" t="str">
        <f t="shared" si="243"/>
        <v/>
      </c>
      <c r="CE371" s="136" t="str">
        <f t="shared" si="244"/>
        <v/>
      </c>
      <c r="CF371" s="136" t="str">
        <f t="shared" si="245"/>
        <v/>
      </c>
      <c r="CG371" s="136" t="str">
        <f t="shared" si="246"/>
        <v/>
      </c>
      <c r="CH371" s="136" t="str">
        <f t="shared" si="247"/>
        <v/>
      </c>
      <c r="CI371" s="136" t="str">
        <f t="shared" si="248"/>
        <v/>
      </c>
      <c r="CJ371" s="136" t="str">
        <f t="shared" si="249"/>
        <v/>
      </c>
      <c r="CK371" s="137" t="str">
        <f t="shared" si="250"/>
        <v/>
      </c>
      <c r="CL371" s="135" t="str">
        <f t="shared" si="251"/>
        <v/>
      </c>
      <c r="CM371" s="136" t="str">
        <f t="shared" si="252"/>
        <v/>
      </c>
      <c r="CN371" s="136" t="str">
        <f t="shared" si="253"/>
        <v/>
      </c>
      <c r="CO371" s="137" t="str">
        <f t="shared" si="254"/>
        <v/>
      </c>
      <c r="CP371" s="120"/>
      <c r="CQ371" s="120"/>
      <c r="CR371" s="120"/>
      <c r="CS371" s="120"/>
      <c r="CT371" s="120"/>
      <c r="CU371" s="120"/>
      <c r="CV371" s="120"/>
      <c r="CW371" s="120"/>
      <c r="CX371" s="120"/>
      <c r="CY371" s="120"/>
      <c r="CZ371" s="120"/>
      <c r="DA371" s="120"/>
      <c r="DB371" s="120"/>
    </row>
    <row r="372" spans="1:106" ht="17.399999999999999" thickTop="1" thickBot="1" x14ac:dyDescent="0.45">
      <c r="A372" s="7">
        <v>367</v>
      </c>
      <c r="B372" s="10"/>
      <c r="C372" s="11"/>
      <c r="D372" s="11"/>
      <c r="E372" s="11"/>
      <c r="F372" s="11"/>
      <c r="G372" s="11"/>
      <c r="H372" s="11"/>
      <c r="I372" s="11"/>
      <c r="J372" s="11"/>
      <c r="K372" s="11"/>
      <c r="L372" s="10"/>
      <c r="M372" s="10"/>
      <c r="N372" s="10"/>
      <c r="O372" s="209" t="str">
        <f xml:space="preserve"> IF(ISBLANK(L372),"",VLOOKUP(L372,ComboValue!$E$3:$I$15,5,FALSE))</f>
        <v/>
      </c>
      <c r="P372" s="10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35" t="str">
        <f xml:space="preserve"> IF(ISBLANK(C372),"",VLOOKUP(C372,ComboValue!$B$2:$C$11,2,FALSE) &amp; ",") &amp; IF(ISBLANK(D372),"",VLOOKUP(D372,ComboValue!$B$2:$C$11,2,FALSE) &amp; ",") &amp; IF(ISBLANK(E372),"",VLOOKUP(E372,ComboValue!$B$2:$C$11,2,FALSE) &amp; ",") &amp; IF(ISBLANK(F372),"",VLOOKUP(F372,ComboValue!$B$2:$C$11,2,FALSE) &amp; ",") &amp; IF(ISBLANK(G372),"",VLOOKUP(G372,ComboValue!$B$2:$C$11,2,FALSE) &amp; ",") &amp; IF(ISBLANK(H372),"",VLOOKUP(H372,ComboValue!$B$2:$C$11,2,FALSE) &amp; ",") &amp; IF(ISBLANK(I372),"",VLOOKUP(I372,ComboValue!$B$2:$C$11,2,FALSE) &amp; ",") &amp; IF(ISBLANK(J372),"",VLOOKUP(J372,ComboValue!$B$2:$C$11,2,FALSE) &amp; ",") &amp; IF(ISBLANK(K372),"",VLOOKUP(K372,ComboValue!$B$2:$C$11,2,FALSE) &amp; ",")</f>
        <v/>
      </c>
      <c r="AV372" s="136" t="str">
        <f t="shared" si="213"/>
        <v>Tous_Nl</v>
      </c>
      <c r="AW372" s="136" t="str">
        <f>IF(ISBLANK(L372),"",VLOOKUP(L372,ComboValue!$E$2:$G$15,3,FALSE))</f>
        <v/>
      </c>
      <c r="AX372" s="136" t="str">
        <f>IF(ISBLANK(M372),"",VLOOKUP(M372,ComboValue!$K$2:$L$5,2,FALSE))</f>
        <v/>
      </c>
      <c r="AY372" s="161" t="str">
        <f>IF(ISBLANK(Q372),"",VLOOKUP(Q372,ComboValue!$N$2:$O$68,2,FALSE) &amp; ",") &amp; IF(ISBLANK(R372),"",VLOOKUP(R372,ComboValue!$N$2:$O$68,2,FALSE) &amp; ",") &amp; IF(ISBLANK(S372),"",VLOOKUP(S372,ComboValue!$N$2:$O$68,2,FALSE) &amp; ",") &amp; IF(ISBLANK(T372),"",VLOOKUP(T372,ComboValue!$N$2:$O$68,2,FALSE) &amp; ",") &amp; IF(ISBLANK(U372),"",VLOOKUP(U372,ComboValue!$N$2:$O$68,2,FALSE) &amp; ",") &amp; IF(ISBLANK(V372),"",VLOOKUP(V372,ComboValue!$N$2:$O$68,2,FALSE) &amp; ",") &amp; IF(ISBLANK(W372),"",VLOOKUP(W372,ComboValue!$N$2:$O$68,2,FALSE) &amp; ",") &amp; IF(ISBLANK(X372),"",VLOOKUP(X372,ComboValue!$N$2:$O$68,2,FALSE) &amp; ",") &amp; IF(ISBLANK(Y372),"",VLOOKUP(Y372,ComboValue!$N$2:$O$68,2,FALSE) &amp; ",") &amp; IF(ISBLANK(Z372),"",VLOOKUP(Z372,ComboValue!$N$2:$O$68,2,FALSE) &amp; ",") &amp; IF(ISBLANK(AA372),"",VLOOKUP(AA372,ComboValue!$N$2:$O$68,2,FALSE) &amp; ",") &amp; IF(ISBLANK(AB372),"",VLOOKUP(AB372,ComboValue!$N$2:$O$68,2,FALSE) &amp; ",") &amp; IF(ISBLANK(AC372),"",VLOOKUP(AC372,ComboValue!$N$2:$O$68,2,FALSE) &amp; ",") &amp; IF(ISBLANK(AD372),"",VLOOKUP(AD372,ComboValue!$N$2:$O$68,2,FALSE) &amp; ",") &amp; IF(ISBLANK(AE372),"",VLOOKUP(AE372,ComboValue!$N$2:$O$68,2,FALSE) &amp; ",") &amp; IF(ISBLANK(AF372),"",VLOOKUP(AF372,ComboValue!$N$2:$O$68,2,FALSE) &amp; ",") &amp; IF(ISBLANK(AG372),"",VLOOKUP(AG372,ComboValue!$N$2:$O$68,2,FALSE) &amp; ",") &amp; IF(ISBLANK(AH372),"",VLOOKUP(AH372,ComboValue!$N$2:$O$68,2,FALSE) &amp; ",") &amp; IF(ISBLANK(AI372),"",VLOOKUP(AI372,ComboValue!$N$2:$O$68,2,FALSE) &amp; ",") &amp; IF(ISBLANK(AJ372),"",VLOOKUP(AJ372,ComboValue!$N$2:$O$68,2,FALSE) &amp; ",") &amp; IF(ISBLANK(AK372),"",VLOOKUP(AK372,ComboValue!$N$2:$O$68,2,FALSE) &amp; ",") &amp; IF(ISBLANK(AL372),"",VLOOKUP(AL372,ComboValue!$N$2:$O$68,2,FALSE) &amp; ",") &amp; IF(ISBLANK(AM372),"",VLOOKUP(AM372,ComboValue!$N$2:$O$68,2,FALSE) &amp; ",") &amp; IF(ISBLANK(AN372),"",VLOOKUP(AN372,ComboValue!$N$2:$O$68,2,FALSE) &amp; ",") &amp; IF(ISBLANK(AO372),"",VLOOKUP(AO372,ComboValue!$N$2:$O$68,2,FALSE) &amp; ",") &amp; IF(ISBLANK(AP372),"",VLOOKUP(AP372,ComboValue!$N$2:$O$68,2,FALSE) &amp; ",") &amp; IF(ISBLANK(AQ372),"",VLOOKUP(AQ372,ComboValue!$N$2:$O$68,2,FALSE) &amp; ",") &amp; IF(ISBLANK(AR372),"",VLOOKUP(AR372,ComboValue!$N$2:$O$68,2,FALSE) &amp; ",") &amp; IF(ISBLANK(AS372),"",VLOOKUP(AS372,ComboValue!$N$2:$O$68,2,FALSE) &amp; ",") &amp; IF(ISBLANK(AT372),"",VLOOKUP(AT372,ComboValue!$N$2:$O$68,2,FALSE) &amp; ",")</f>
        <v/>
      </c>
      <c r="AZ372" s="162" t="str">
        <f t="shared" si="214"/>
        <v/>
      </c>
      <c r="BA372" s="120"/>
      <c r="BB372" s="135" t="str">
        <f t="shared" si="215"/>
        <v/>
      </c>
      <c r="BC372" s="136" t="str">
        <f t="shared" si="216"/>
        <v/>
      </c>
      <c r="BD372" s="136" t="str">
        <f t="shared" si="217"/>
        <v/>
      </c>
      <c r="BE372" s="136" t="str">
        <f t="shared" si="218"/>
        <v/>
      </c>
      <c r="BF372" s="136" t="str">
        <f t="shared" si="219"/>
        <v/>
      </c>
      <c r="BG372" s="136" t="str">
        <f t="shared" si="220"/>
        <v/>
      </c>
      <c r="BH372" s="136" t="str">
        <f t="shared" si="221"/>
        <v/>
      </c>
      <c r="BI372" s="136" t="str">
        <f t="shared" si="222"/>
        <v/>
      </c>
      <c r="BJ372" s="136" t="str">
        <f t="shared" si="223"/>
        <v/>
      </c>
      <c r="BK372" s="136" t="str">
        <f t="shared" si="224"/>
        <v/>
      </c>
      <c r="BL372" s="136" t="str">
        <f t="shared" si="225"/>
        <v/>
      </c>
      <c r="BM372" s="136" t="str">
        <f t="shared" si="226"/>
        <v/>
      </c>
      <c r="BN372" s="136" t="str">
        <f t="shared" si="227"/>
        <v/>
      </c>
      <c r="BO372" s="136" t="str">
        <f t="shared" si="228"/>
        <v/>
      </c>
      <c r="BP372" s="136" t="str">
        <f t="shared" si="229"/>
        <v/>
      </c>
      <c r="BQ372" s="136" t="str">
        <f t="shared" si="230"/>
        <v/>
      </c>
      <c r="BR372" s="136" t="str">
        <f t="shared" si="231"/>
        <v/>
      </c>
      <c r="BS372" s="136" t="str">
        <f t="shared" si="232"/>
        <v/>
      </c>
      <c r="BT372" s="136" t="str">
        <f t="shared" si="233"/>
        <v/>
      </c>
      <c r="BU372" s="136" t="str">
        <f t="shared" si="234"/>
        <v/>
      </c>
      <c r="BV372" s="136" t="str">
        <f t="shared" si="235"/>
        <v/>
      </c>
      <c r="BW372" s="136" t="str">
        <f t="shared" si="236"/>
        <v/>
      </c>
      <c r="BX372" s="136" t="str">
        <f t="shared" si="237"/>
        <v/>
      </c>
      <c r="BY372" s="136" t="str">
        <f t="shared" si="238"/>
        <v/>
      </c>
      <c r="BZ372" s="136" t="str">
        <f t="shared" si="239"/>
        <v/>
      </c>
      <c r="CA372" s="137" t="str">
        <f t="shared" si="240"/>
        <v/>
      </c>
      <c r="CB372" s="135" t="str">
        <f t="shared" si="241"/>
        <v/>
      </c>
      <c r="CC372" s="136" t="str">
        <f t="shared" si="242"/>
        <v/>
      </c>
      <c r="CD372" s="136" t="str">
        <f t="shared" si="243"/>
        <v/>
      </c>
      <c r="CE372" s="136" t="str">
        <f t="shared" si="244"/>
        <v/>
      </c>
      <c r="CF372" s="136" t="str">
        <f t="shared" si="245"/>
        <v/>
      </c>
      <c r="CG372" s="136" t="str">
        <f t="shared" si="246"/>
        <v/>
      </c>
      <c r="CH372" s="136" t="str">
        <f t="shared" si="247"/>
        <v/>
      </c>
      <c r="CI372" s="136" t="str">
        <f t="shared" si="248"/>
        <v/>
      </c>
      <c r="CJ372" s="136" t="str">
        <f t="shared" si="249"/>
        <v/>
      </c>
      <c r="CK372" s="137" t="str">
        <f t="shared" si="250"/>
        <v/>
      </c>
      <c r="CL372" s="135" t="str">
        <f t="shared" si="251"/>
        <v/>
      </c>
      <c r="CM372" s="136" t="str">
        <f t="shared" si="252"/>
        <v/>
      </c>
      <c r="CN372" s="136" t="str">
        <f t="shared" si="253"/>
        <v/>
      </c>
      <c r="CO372" s="137" t="str">
        <f t="shared" si="254"/>
        <v/>
      </c>
      <c r="CP372" s="120"/>
      <c r="CQ372" s="120"/>
      <c r="CR372" s="120"/>
      <c r="CS372" s="120"/>
      <c r="CT372" s="120"/>
      <c r="CU372" s="120"/>
      <c r="CV372" s="120"/>
      <c r="CW372" s="120"/>
      <c r="CX372" s="120"/>
      <c r="CY372" s="120"/>
      <c r="CZ372" s="120"/>
      <c r="DA372" s="120"/>
      <c r="DB372" s="120"/>
    </row>
    <row r="373" spans="1:106" ht="17.399999999999999" thickTop="1" thickBot="1" x14ac:dyDescent="0.45">
      <c r="A373" s="7">
        <v>368</v>
      </c>
      <c r="B373" s="10"/>
      <c r="C373" s="11"/>
      <c r="D373" s="11"/>
      <c r="E373" s="11"/>
      <c r="F373" s="11"/>
      <c r="G373" s="11"/>
      <c r="H373" s="11"/>
      <c r="I373" s="11"/>
      <c r="J373" s="11"/>
      <c r="K373" s="11"/>
      <c r="L373" s="10"/>
      <c r="M373" s="10"/>
      <c r="N373" s="10"/>
      <c r="O373" s="209" t="str">
        <f xml:space="preserve"> IF(ISBLANK(L373),"",VLOOKUP(L373,ComboValue!$E$3:$I$15,5,FALSE))</f>
        <v/>
      </c>
      <c r="P373" s="10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35" t="str">
        <f xml:space="preserve"> IF(ISBLANK(C373),"",VLOOKUP(C373,ComboValue!$B$2:$C$11,2,FALSE) &amp; ",") &amp; IF(ISBLANK(D373),"",VLOOKUP(D373,ComboValue!$B$2:$C$11,2,FALSE) &amp; ",") &amp; IF(ISBLANK(E373),"",VLOOKUP(E373,ComboValue!$B$2:$C$11,2,FALSE) &amp; ",") &amp; IF(ISBLANK(F373),"",VLOOKUP(F373,ComboValue!$B$2:$C$11,2,FALSE) &amp; ",") &amp; IF(ISBLANK(G373),"",VLOOKUP(G373,ComboValue!$B$2:$C$11,2,FALSE) &amp; ",") &amp; IF(ISBLANK(H373),"",VLOOKUP(H373,ComboValue!$B$2:$C$11,2,FALSE) &amp; ",") &amp; IF(ISBLANK(I373),"",VLOOKUP(I373,ComboValue!$B$2:$C$11,2,FALSE) &amp; ",") &amp; IF(ISBLANK(J373),"",VLOOKUP(J373,ComboValue!$B$2:$C$11,2,FALSE) &amp; ",") &amp; IF(ISBLANK(K373),"",VLOOKUP(K373,ComboValue!$B$2:$C$11,2,FALSE) &amp; ",")</f>
        <v/>
      </c>
      <c r="AV373" s="136" t="str">
        <f t="shared" si="213"/>
        <v>Tous_Nl</v>
      </c>
      <c r="AW373" s="136" t="str">
        <f>IF(ISBLANK(L373),"",VLOOKUP(L373,ComboValue!$E$2:$G$15,3,FALSE))</f>
        <v/>
      </c>
      <c r="AX373" s="136" t="str">
        <f>IF(ISBLANK(M373),"",VLOOKUP(M373,ComboValue!$K$2:$L$5,2,FALSE))</f>
        <v/>
      </c>
      <c r="AY373" s="161" t="str">
        <f>IF(ISBLANK(Q373),"",VLOOKUP(Q373,ComboValue!$N$2:$O$68,2,FALSE) &amp; ",") &amp; IF(ISBLANK(R373),"",VLOOKUP(R373,ComboValue!$N$2:$O$68,2,FALSE) &amp; ",") &amp; IF(ISBLANK(S373),"",VLOOKUP(S373,ComboValue!$N$2:$O$68,2,FALSE) &amp; ",") &amp; IF(ISBLANK(T373),"",VLOOKUP(T373,ComboValue!$N$2:$O$68,2,FALSE) &amp; ",") &amp; IF(ISBLANK(U373),"",VLOOKUP(U373,ComboValue!$N$2:$O$68,2,FALSE) &amp; ",") &amp; IF(ISBLANK(V373),"",VLOOKUP(V373,ComboValue!$N$2:$O$68,2,FALSE) &amp; ",") &amp; IF(ISBLANK(W373),"",VLOOKUP(W373,ComboValue!$N$2:$O$68,2,FALSE) &amp; ",") &amp; IF(ISBLANK(X373),"",VLOOKUP(X373,ComboValue!$N$2:$O$68,2,FALSE) &amp; ",") &amp; IF(ISBLANK(Y373),"",VLOOKUP(Y373,ComboValue!$N$2:$O$68,2,FALSE) &amp; ",") &amp; IF(ISBLANK(Z373),"",VLOOKUP(Z373,ComboValue!$N$2:$O$68,2,FALSE) &amp; ",") &amp; IF(ISBLANK(AA373),"",VLOOKUP(AA373,ComboValue!$N$2:$O$68,2,FALSE) &amp; ",") &amp; IF(ISBLANK(AB373),"",VLOOKUP(AB373,ComboValue!$N$2:$O$68,2,FALSE) &amp; ",") &amp; IF(ISBLANK(AC373),"",VLOOKUP(AC373,ComboValue!$N$2:$O$68,2,FALSE) &amp; ",") &amp; IF(ISBLANK(AD373),"",VLOOKUP(AD373,ComboValue!$N$2:$O$68,2,FALSE) &amp; ",") &amp; IF(ISBLANK(AE373),"",VLOOKUP(AE373,ComboValue!$N$2:$O$68,2,FALSE) &amp; ",") &amp; IF(ISBLANK(AF373),"",VLOOKUP(AF373,ComboValue!$N$2:$O$68,2,FALSE) &amp; ",") &amp; IF(ISBLANK(AG373),"",VLOOKUP(AG373,ComboValue!$N$2:$O$68,2,FALSE) &amp; ",") &amp; IF(ISBLANK(AH373),"",VLOOKUP(AH373,ComboValue!$N$2:$O$68,2,FALSE) &amp; ",") &amp; IF(ISBLANK(AI373),"",VLOOKUP(AI373,ComboValue!$N$2:$O$68,2,FALSE) &amp; ",") &amp; IF(ISBLANK(AJ373),"",VLOOKUP(AJ373,ComboValue!$N$2:$O$68,2,FALSE) &amp; ",") &amp; IF(ISBLANK(AK373),"",VLOOKUP(AK373,ComboValue!$N$2:$O$68,2,FALSE) &amp; ",") &amp; IF(ISBLANK(AL373),"",VLOOKUP(AL373,ComboValue!$N$2:$O$68,2,FALSE) &amp; ",") &amp; IF(ISBLANK(AM373),"",VLOOKUP(AM373,ComboValue!$N$2:$O$68,2,FALSE) &amp; ",") &amp; IF(ISBLANK(AN373),"",VLOOKUP(AN373,ComboValue!$N$2:$O$68,2,FALSE) &amp; ",") &amp; IF(ISBLANK(AO373),"",VLOOKUP(AO373,ComboValue!$N$2:$O$68,2,FALSE) &amp; ",") &amp; IF(ISBLANK(AP373),"",VLOOKUP(AP373,ComboValue!$N$2:$O$68,2,FALSE) &amp; ",") &amp; IF(ISBLANK(AQ373),"",VLOOKUP(AQ373,ComboValue!$N$2:$O$68,2,FALSE) &amp; ",") &amp; IF(ISBLANK(AR373),"",VLOOKUP(AR373,ComboValue!$N$2:$O$68,2,FALSE) &amp; ",") &amp; IF(ISBLANK(AS373),"",VLOOKUP(AS373,ComboValue!$N$2:$O$68,2,FALSE) &amp; ",") &amp; IF(ISBLANK(AT373),"",VLOOKUP(AT373,ComboValue!$N$2:$O$68,2,FALSE) &amp; ",")</f>
        <v/>
      </c>
      <c r="AZ373" s="162" t="str">
        <f t="shared" si="214"/>
        <v/>
      </c>
      <c r="BA373" s="120"/>
      <c r="BB373" s="135" t="str">
        <f t="shared" si="215"/>
        <v/>
      </c>
      <c r="BC373" s="136" t="str">
        <f t="shared" si="216"/>
        <v/>
      </c>
      <c r="BD373" s="136" t="str">
        <f t="shared" si="217"/>
        <v/>
      </c>
      <c r="BE373" s="136" t="str">
        <f t="shared" si="218"/>
        <v/>
      </c>
      <c r="BF373" s="136" t="str">
        <f t="shared" si="219"/>
        <v/>
      </c>
      <c r="BG373" s="136" t="str">
        <f t="shared" si="220"/>
        <v/>
      </c>
      <c r="BH373" s="136" t="str">
        <f t="shared" si="221"/>
        <v/>
      </c>
      <c r="BI373" s="136" t="str">
        <f t="shared" si="222"/>
        <v/>
      </c>
      <c r="BJ373" s="136" t="str">
        <f t="shared" si="223"/>
        <v/>
      </c>
      <c r="BK373" s="136" t="str">
        <f t="shared" si="224"/>
        <v/>
      </c>
      <c r="BL373" s="136" t="str">
        <f t="shared" si="225"/>
        <v/>
      </c>
      <c r="BM373" s="136" t="str">
        <f t="shared" si="226"/>
        <v/>
      </c>
      <c r="BN373" s="136" t="str">
        <f t="shared" si="227"/>
        <v/>
      </c>
      <c r="BO373" s="136" t="str">
        <f t="shared" si="228"/>
        <v/>
      </c>
      <c r="BP373" s="136" t="str">
        <f t="shared" si="229"/>
        <v/>
      </c>
      <c r="BQ373" s="136" t="str">
        <f t="shared" si="230"/>
        <v/>
      </c>
      <c r="BR373" s="136" t="str">
        <f t="shared" si="231"/>
        <v/>
      </c>
      <c r="BS373" s="136" t="str">
        <f t="shared" si="232"/>
        <v/>
      </c>
      <c r="BT373" s="136" t="str">
        <f t="shared" si="233"/>
        <v/>
      </c>
      <c r="BU373" s="136" t="str">
        <f t="shared" si="234"/>
        <v/>
      </c>
      <c r="BV373" s="136" t="str">
        <f t="shared" si="235"/>
        <v/>
      </c>
      <c r="BW373" s="136" t="str">
        <f t="shared" si="236"/>
        <v/>
      </c>
      <c r="BX373" s="136" t="str">
        <f t="shared" si="237"/>
        <v/>
      </c>
      <c r="BY373" s="136" t="str">
        <f t="shared" si="238"/>
        <v/>
      </c>
      <c r="BZ373" s="136" t="str">
        <f t="shared" si="239"/>
        <v/>
      </c>
      <c r="CA373" s="137" t="str">
        <f t="shared" si="240"/>
        <v/>
      </c>
      <c r="CB373" s="135" t="str">
        <f t="shared" si="241"/>
        <v/>
      </c>
      <c r="CC373" s="136" t="str">
        <f t="shared" si="242"/>
        <v/>
      </c>
      <c r="CD373" s="136" t="str">
        <f t="shared" si="243"/>
        <v/>
      </c>
      <c r="CE373" s="136" t="str">
        <f t="shared" si="244"/>
        <v/>
      </c>
      <c r="CF373" s="136" t="str">
        <f t="shared" si="245"/>
        <v/>
      </c>
      <c r="CG373" s="136" t="str">
        <f t="shared" si="246"/>
        <v/>
      </c>
      <c r="CH373" s="136" t="str">
        <f t="shared" si="247"/>
        <v/>
      </c>
      <c r="CI373" s="136" t="str">
        <f t="shared" si="248"/>
        <v/>
      </c>
      <c r="CJ373" s="136" t="str">
        <f t="shared" si="249"/>
        <v/>
      </c>
      <c r="CK373" s="137" t="str">
        <f t="shared" si="250"/>
        <v/>
      </c>
      <c r="CL373" s="135" t="str">
        <f t="shared" si="251"/>
        <v/>
      </c>
      <c r="CM373" s="136" t="str">
        <f t="shared" si="252"/>
        <v/>
      </c>
      <c r="CN373" s="136" t="str">
        <f t="shared" si="253"/>
        <v/>
      </c>
      <c r="CO373" s="137" t="str">
        <f t="shared" si="254"/>
        <v/>
      </c>
      <c r="CP373" s="120"/>
      <c r="CQ373" s="120"/>
      <c r="CR373" s="120"/>
      <c r="CS373" s="120"/>
      <c r="CT373" s="120"/>
      <c r="CU373" s="120"/>
      <c r="CV373" s="120"/>
      <c r="CW373" s="120"/>
      <c r="CX373" s="120"/>
      <c r="CY373" s="120"/>
      <c r="CZ373" s="120"/>
      <c r="DA373" s="120"/>
      <c r="DB373" s="120"/>
    </row>
    <row r="374" spans="1:106" ht="17.399999999999999" thickTop="1" thickBot="1" x14ac:dyDescent="0.45">
      <c r="A374" s="7">
        <v>369</v>
      </c>
      <c r="B374" s="10"/>
      <c r="C374" s="11"/>
      <c r="D374" s="11"/>
      <c r="E374" s="11"/>
      <c r="F374" s="11"/>
      <c r="G374" s="11"/>
      <c r="H374" s="11"/>
      <c r="I374" s="11"/>
      <c r="J374" s="11"/>
      <c r="K374" s="11"/>
      <c r="L374" s="10"/>
      <c r="M374" s="10"/>
      <c r="N374" s="10"/>
      <c r="O374" s="209" t="str">
        <f xml:space="preserve"> IF(ISBLANK(L374),"",VLOOKUP(L374,ComboValue!$E$3:$I$15,5,FALSE))</f>
        <v/>
      </c>
      <c r="P374" s="10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35" t="str">
        <f xml:space="preserve"> IF(ISBLANK(C374),"",VLOOKUP(C374,ComboValue!$B$2:$C$11,2,FALSE) &amp; ",") &amp; IF(ISBLANK(D374),"",VLOOKUP(D374,ComboValue!$B$2:$C$11,2,FALSE) &amp; ",") &amp; IF(ISBLANK(E374),"",VLOOKUP(E374,ComboValue!$B$2:$C$11,2,FALSE) &amp; ",") &amp; IF(ISBLANK(F374),"",VLOOKUP(F374,ComboValue!$B$2:$C$11,2,FALSE) &amp; ",") &amp; IF(ISBLANK(G374),"",VLOOKUP(G374,ComboValue!$B$2:$C$11,2,FALSE) &amp; ",") &amp; IF(ISBLANK(H374),"",VLOOKUP(H374,ComboValue!$B$2:$C$11,2,FALSE) &amp; ",") &amp; IF(ISBLANK(I374),"",VLOOKUP(I374,ComboValue!$B$2:$C$11,2,FALSE) &amp; ",") &amp; IF(ISBLANK(J374),"",VLOOKUP(J374,ComboValue!$B$2:$C$11,2,FALSE) &amp; ",") &amp; IF(ISBLANK(K374),"",VLOOKUP(K374,ComboValue!$B$2:$C$11,2,FALSE) &amp; ",")</f>
        <v/>
      </c>
      <c r="AV374" s="136" t="str">
        <f t="shared" si="213"/>
        <v>Tous_Nl</v>
      </c>
      <c r="AW374" s="136" t="str">
        <f>IF(ISBLANK(L374),"",VLOOKUP(L374,ComboValue!$E$2:$G$15,3,FALSE))</f>
        <v/>
      </c>
      <c r="AX374" s="136" t="str">
        <f>IF(ISBLANK(M374),"",VLOOKUP(M374,ComboValue!$K$2:$L$5,2,FALSE))</f>
        <v/>
      </c>
      <c r="AY374" s="161" t="str">
        <f>IF(ISBLANK(Q374),"",VLOOKUP(Q374,ComboValue!$N$2:$O$68,2,FALSE) &amp; ",") &amp; IF(ISBLANK(R374),"",VLOOKUP(R374,ComboValue!$N$2:$O$68,2,FALSE) &amp; ",") &amp; IF(ISBLANK(S374),"",VLOOKUP(S374,ComboValue!$N$2:$O$68,2,FALSE) &amp; ",") &amp; IF(ISBLANK(T374),"",VLOOKUP(T374,ComboValue!$N$2:$O$68,2,FALSE) &amp; ",") &amp; IF(ISBLANK(U374),"",VLOOKUP(U374,ComboValue!$N$2:$O$68,2,FALSE) &amp; ",") &amp; IF(ISBLANK(V374),"",VLOOKUP(V374,ComboValue!$N$2:$O$68,2,FALSE) &amp; ",") &amp; IF(ISBLANK(W374),"",VLOOKUP(W374,ComboValue!$N$2:$O$68,2,FALSE) &amp; ",") &amp; IF(ISBLANK(X374),"",VLOOKUP(X374,ComboValue!$N$2:$O$68,2,FALSE) &amp; ",") &amp; IF(ISBLANK(Y374),"",VLOOKUP(Y374,ComboValue!$N$2:$O$68,2,FALSE) &amp; ",") &amp; IF(ISBLANK(Z374),"",VLOOKUP(Z374,ComboValue!$N$2:$O$68,2,FALSE) &amp; ",") &amp; IF(ISBLANK(AA374),"",VLOOKUP(AA374,ComboValue!$N$2:$O$68,2,FALSE) &amp; ",") &amp; IF(ISBLANK(AB374),"",VLOOKUP(AB374,ComboValue!$N$2:$O$68,2,FALSE) &amp; ",") &amp; IF(ISBLANK(AC374),"",VLOOKUP(AC374,ComboValue!$N$2:$O$68,2,FALSE) &amp; ",") &amp; IF(ISBLANK(AD374),"",VLOOKUP(AD374,ComboValue!$N$2:$O$68,2,FALSE) &amp; ",") &amp; IF(ISBLANK(AE374),"",VLOOKUP(AE374,ComboValue!$N$2:$O$68,2,FALSE) &amp; ",") &amp; IF(ISBLANK(AF374),"",VLOOKUP(AF374,ComboValue!$N$2:$O$68,2,FALSE) &amp; ",") &amp; IF(ISBLANK(AG374),"",VLOOKUP(AG374,ComboValue!$N$2:$O$68,2,FALSE) &amp; ",") &amp; IF(ISBLANK(AH374),"",VLOOKUP(AH374,ComboValue!$N$2:$O$68,2,FALSE) &amp; ",") &amp; IF(ISBLANK(AI374),"",VLOOKUP(AI374,ComboValue!$N$2:$O$68,2,FALSE) &amp; ",") &amp; IF(ISBLANK(AJ374),"",VLOOKUP(AJ374,ComboValue!$N$2:$O$68,2,FALSE) &amp; ",") &amp; IF(ISBLANK(AK374),"",VLOOKUP(AK374,ComboValue!$N$2:$O$68,2,FALSE) &amp; ",") &amp; IF(ISBLANK(AL374),"",VLOOKUP(AL374,ComboValue!$N$2:$O$68,2,FALSE) &amp; ",") &amp; IF(ISBLANK(AM374),"",VLOOKUP(AM374,ComboValue!$N$2:$O$68,2,FALSE) &amp; ",") &amp; IF(ISBLANK(AN374),"",VLOOKUP(AN374,ComboValue!$N$2:$O$68,2,FALSE) &amp; ",") &amp; IF(ISBLANK(AO374),"",VLOOKUP(AO374,ComboValue!$N$2:$O$68,2,FALSE) &amp; ",") &amp; IF(ISBLANK(AP374),"",VLOOKUP(AP374,ComboValue!$N$2:$O$68,2,FALSE) &amp; ",") &amp; IF(ISBLANK(AQ374),"",VLOOKUP(AQ374,ComboValue!$N$2:$O$68,2,FALSE) &amp; ",") &amp; IF(ISBLANK(AR374),"",VLOOKUP(AR374,ComboValue!$N$2:$O$68,2,FALSE) &amp; ",") &amp; IF(ISBLANK(AS374),"",VLOOKUP(AS374,ComboValue!$N$2:$O$68,2,FALSE) &amp; ",") &amp; IF(ISBLANK(AT374),"",VLOOKUP(AT374,ComboValue!$N$2:$O$68,2,FALSE) &amp; ",")</f>
        <v/>
      </c>
      <c r="AZ374" s="162" t="str">
        <f t="shared" si="214"/>
        <v/>
      </c>
      <c r="BA374" s="120"/>
      <c r="BB374" s="135" t="str">
        <f t="shared" si="215"/>
        <v/>
      </c>
      <c r="BC374" s="136" t="str">
        <f t="shared" si="216"/>
        <v/>
      </c>
      <c r="BD374" s="136" t="str">
        <f t="shared" si="217"/>
        <v/>
      </c>
      <c r="BE374" s="136" t="str">
        <f t="shared" si="218"/>
        <v/>
      </c>
      <c r="BF374" s="136" t="str">
        <f t="shared" si="219"/>
        <v/>
      </c>
      <c r="BG374" s="136" t="str">
        <f t="shared" si="220"/>
        <v/>
      </c>
      <c r="BH374" s="136" t="str">
        <f t="shared" si="221"/>
        <v/>
      </c>
      <c r="BI374" s="136" t="str">
        <f t="shared" si="222"/>
        <v/>
      </c>
      <c r="BJ374" s="136" t="str">
        <f t="shared" si="223"/>
        <v/>
      </c>
      <c r="BK374" s="136" t="str">
        <f t="shared" si="224"/>
        <v/>
      </c>
      <c r="BL374" s="136" t="str">
        <f t="shared" si="225"/>
        <v/>
      </c>
      <c r="BM374" s="136" t="str">
        <f t="shared" si="226"/>
        <v/>
      </c>
      <c r="BN374" s="136" t="str">
        <f t="shared" si="227"/>
        <v/>
      </c>
      <c r="BO374" s="136" t="str">
        <f t="shared" si="228"/>
        <v/>
      </c>
      <c r="BP374" s="136" t="str">
        <f t="shared" si="229"/>
        <v/>
      </c>
      <c r="BQ374" s="136" t="str">
        <f t="shared" si="230"/>
        <v/>
      </c>
      <c r="BR374" s="136" t="str">
        <f t="shared" si="231"/>
        <v/>
      </c>
      <c r="BS374" s="136" t="str">
        <f t="shared" si="232"/>
        <v/>
      </c>
      <c r="BT374" s="136" t="str">
        <f t="shared" si="233"/>
        <v/>
      </c>
      <c r="BU374" s="136" t="str">
        <f t="shared" si="234"/>
        <v/>
      </c>
      <c r="BV374" s="136" t="str">
        <f t="shared" si="235"/>
        <v/>
      </c>
      <c r="BW374" s="136" t="str">
        <f t="shared" si="236"/>
        <v/>
      </c>
      <c r="BX374" s="136" t="str">
        <f t="shared" si="237"/>
        <v/>
      </c>
      <c r="BY374" s="136" t="str">
        <f t="shared" si="238"/>
        <v/>
      </c>
      <c r="BZ374" s="136" t="str">
        <f t="shared" si="239"/>
        <v/>
      </c>
      <c r="CA374" s="137" t="str">
        <f t="shared" si="240"/>
        <v/>
      </c>
      <c r="CB374" s="135" t="str">
        <f t="shared" si="241"/>
        <v/>
      </c>
      <c r="CC374" s="136" t="str">
        <f t="shared" si="242"/>
        <v/>
      </c>
      <c r="CD374" s="136" t="str">
        <f t="shared" si="243"/>
        <v/>
      </c>
      <c r="CE374" s="136" t="str">
        <f t="shared" si="244"/>
        <v/>
      </c>
      <c r="CF374" s="136" t="str">
        <f t="shared" si="245"/>
        <v/>
      </c>
      <c r="CG374" s="136" t="str">
        <f t="shared" si="246"/>
        <v/>
      </c>
      <c r="CH374" s="136" t="str">
        <f t="shared" si="247"/>
        <v/>
      </c>
      <c r="CI374" s="136" t="str">
        <f t="shared" si="248"/>
        <v/>
      </c>
      <c r="CJ374" s="136" t="str">
        <f t="shared" si="249"/>
        <v/>
      </c>
      <c r="CK374" s="137" t="str">
        <f t="shared" si="250"/>
        <v/>
      </c>
      <c r="CL374" s="135" t="str">
        <f t="shared" si="251"/>
        <v/>
      </c>
      <c r="CM374" s="136" t="str">
        <f t="shared" si="252"/>
        <v/>
      </c>
      <c r="CN374" s="136" t="str">
        <f t="shared" si="253"/>
        <v/>
      </c>
      <c r="CO374" s="137" t="str">
        <f t="shared" si="254"/>
        <v/>
      </c>
      <c r="CP374" s="120"/>
      <c r="CQ374" s="120"/>
      <c r="CR374" s="120"/>
      <c r="CS374" s="120"/>
      <c r="CT374" s="120"/>
      <c r="CU374" s="120"/>
      <c r="CV374" s="120"/>
      <c r="CW374" s="120"/>
      <c r="CX374" s="120"/>
      <c r="CY374" s="120"/>
      <c r="CZ374" s="120"/>
      <c r="DA374" s="120"/>
      <c r="DB374" s="120"/>
    </row>
    <row r="375" spans="1:106" ht="17.399999999999999" thickTop="1" thickBot="1" x14ac:dyDescent="0.45">
      <c r="A375" s="7">
        <v>370</v>
      </c>
      <c r="B375" s="10"/>
      <c r="C375" s="11"/>
      <c r="D375" s="11"/>
      <c r="E375" s="11"/>
      <c r="F375" s="11"/>
      <c r="G375" s="11"/>
      <c r="H375" s="11"/>
      <c r="I375" s="11"/>
      <c r="J375" s="11"/>
      <c r="K375" s="11"/>
      <c r="L375" s="10"/>
      <c r="M375" s="10"/>
      <c r="N375" s="10"/>
      <c r="O375" s="209" t="str">
        <f xml:space="preserve"> IF(ISBLANK(L375),"",VLOOKUP(L375,ComboValue!$E$3:$I$15,5,FALSE))</f>
        <v/>
      </c>
      <c r="P375" s="10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35" t="str">
        <f xml:space="preserve"> IF(ISBLANK(C375),"",VLOOKUP(C375,ComboValue!$B$2:$C$11,2,FALSE) &amp; ",") &amp; IF(ISBLANK(D375),"",VLOOKUP(D375,ComboValue!$B$2:$C$11,2,FALSE) &amp; ",") &amp; IF(ISBLANK(E375),"",VLOOKUP(E375,ComboValue!$B$2:$C$11,2,FALSE) &amp; ",") &amp; IF(ISBLANK(F375),"",VLOOKUP(F375,ComboValue!$B$2:$C$11,2,FALSE) &amp; ",") &amp; IF(ISBLANK(G375),"",VLOOKUP(G375,ComboValue!$B$2:$C$11,2,FALSE) &amp; ",") &amp; IF(ISBLANK(H375),"",VLOOKUP(H375,ComboValue!$B$2:$C$11,2,FALSE) &amp; ",") &amp; IF(ISBLANK(I375),"",VLOOKUP(I375,ComboValue!$B$2:$C$11,2,FALSE) &amp; ",") &amp; IF(ISBLANK(J375),"",VLOOKUP(J375,ComboValue!$B$2:$C$11,2,FALSE) &amp; ",") &amp; IF(ISBLANK(K375),"",VLOOKUP(K375,ComboValue!$B$2:$C$11,2,FALSE) &amp; ",")</f>
        <v/>
      </c>
      <c r="AV375" s="136" t="str">
        <f t="shared" si="213"/>
        <v>Tous_Nl</v>
      </c>
      <c r="AW375" s="136" t="str">
        <f>IF(ISBLANK(L375),"",VLOOKUP(L375,ComboValue!$E$2:$G$15,3,FALSE))</f>
        <v/>
      </c>
      <c r="AX375" s="136" t="str">
        <f>IF(ISBLANK(M375),"",VLOOKUP(M375,ComboValue!$K$2:$L$5,2,FALSE))</f>
        <v/>
      </c>
      <c r="AY375" s="161" t="str">
        <f>IF(ISBLANK(Q375),"",VLOOKUP(Q375,ComboValue!$N$2:$O$68,2,FALSE) &amp; ",") &amp; IF(ISBLANK(R375),"",VLOOKUP(R375,ComboValue!$N$2:$O$68,2,FALSE) &amp; ",") &amp; IF(ISBLANK(S375),"",VLOOKUP(S375,ComboValue!$N$2:$O$68,2,FALSE) &amp; ",") &amp; IF(ISBLANK(T375),"",VLOOKUP(T375,ComboValue!$N$2:$O$68,2,FALSE) &amp; ",") &amp; IF(ISBLANK(U375),"",VLOOKUP(U375,ComboValue!$N$2:$O$68,2,FALSE) &amp; ",") &amp; IF(ISBLANK(V375),"",VLOOKUP(V375,ComboValue!$N$2:$O$68,2,FALSE) &amp; ",") &amp; IF(ISBLANK(W375),"",VLOOKUP(W375,ComboValue!$N$2:$O$68,2,FALSE) &amp; ",") &amp; IF(ISBLANK(X375),"",VLOOKUP(X375,ComboValue!$N$2:$O$68,2,FALSE) &amp; ",") &amp; IF(ISBLANK(Y375),"",VLOOKUP(Y375,ComboValue!$N$2:$O$68,2,FALSE) &amp; ",") &amp; IF(ISBLANK(Z375),"",VLOOKUP(Z375,ComboValue!$N$2:$O$68,2,FALSE) &amp; ",") &amp; IF(ISBLANK(AA375),"",VLOOKUP(AA375,ComboValue!$N$2:$O$68,2,FALSE) &amp; ",") &amp; IF(ISBLANK(AB375),"",VLOOKUP(AB375,ComboValue!$N$2:$O$68,2,FALSE) &amp; ",") &amp; IF(ISBLANK(AC375),"",VLOOKUP(AC375,ComboValue!$N$2:$O$68,2,FALSE) &amp; ",") &amp; IF(ISBLANK(AD375),"",VLOOKUP(AD375,ComboValue!$N$2:$O$68,2,FALSE) &amp; ",") &amp; IF(ISBLANK(AE375),"",VLOOKUP(AE375,ComboValue!$N$2:$O$68,2,FALSE) &amp; ",") &amp; IF(ISBLANK(AF375),"",VLOOKUP(AF375,ComboValue!$N$2:$O$68,2,FALSE) &amp; ",") &amp; IF(ISBLANK(AG375),"",VLOOKUP(AG375,ComboValue!$N$2:$O$68,2,FALSE) &amp; ",") &amp; IF(ISBLANK(AH375),"",VLOOKUP(AH375,ComboValue!$N$2:$O$68,2,FALSE) &amp; ",") &amp; IF(ISBLANK(AI375),"",VLOOKUP(AI375,ComboValue!$N$2:$O$68,2,FALSE) &amp; ",") &amp; IF(ISBLANK(AJ375),"",VLOOKUP(AJ375,ComboValue!$N$2:$O$68,2,FALSE) &amp; ",") &amp; IF(ISBLANK(AK375),"",VLOOKUP(AK375,ComboValue!$N$2:$O$68,2,FALSE) &amp; ",") &amp; IF(ISBLANK(AL375),"",VLOOKUP(AL375,ComboValue!$N$2:$O$68,2,FALSE) &amp; ",") &amp; IF(ISBLANK(AM375),"",VLOOKUP(AM375,ComboValue!$N$2:$O$68,2,FALSE) &amp; ",") &amp; IF(ISBLANK(AN375),"",VLOOKUP(AN375,ComboValue!$N$2:$O$68,2,FALSE) &amp; ",") &amp; IF(ISBLANK(AO375),"",VLOOKUP(AO375,ComboValue!$N$2:$O$68,2,FALSE) &amp; ",") &amp; IF(ISBLANK(AP375),"",VLOOKUP(AP375,ComboValue!$N$2:$O$68,2,FALSE) &amp; ",") &amp; IF(ISBLANK(AQ375),"",VLOOKUP(AQ375,ComboValue!$N$2:$O$68,2,FALSE) &amp; ",") &amp; IF(ISBLANK(AR375),"",VLOOKUP(AR375,ComboValue!$N$2:$O$68,2,FALSE) &amp; ",") &amp; IF(ISBLANK(AS375),"",VLOOKUP(AS375,ComboValue!$N$2:$O$68,2,FALSE) &amp; ",") &amp; IF(ISBLANK(AT375),"",VLOOKUP(AT375,ComboValue!$N$2:$O$68,2,FALSE) &amp; ",")</f>
        <v/>
      </c>
      <c r="AZ375" s="162" t="str">
        <f t="shared" si="214"/>
        <v/>
      </c>
      <c r="BA375" s="120"/>
      <c r="BB375" s="135" t="str">
        <f t="shared" si="215"/>
        <v/>
      </c>
      <c r="BC375" s="136" t="str">
        <f t="shared" si="216"/>
        <v/>
      </c>
      <c r="BD375" s="136" t="str">
        <f t="shared" si="217"/>
        <v/>
      </c>
      <c r="BE375" s="136" t="str">
        <f t="shared" si="218"/>
        <v/>
      </c>
      <c r="BF375" s="136" t="str">
        <f t="shared" si="219"/>
        <v/>
      </c>
      <c r="BG375" s="136" t="str">
        <f t="shared" si="220"/>
        <v/>
      </c>
      <c r="BH375" s="136" t="str">
        <f t="shared" si="221"/>
        <v/>
      </c>
      <c r="BI375" s="136" t="str">
        <f t="shared" si="222"/>
        <v/>
      </c>
      <c r="BJ375" s="136" t="str">
        <f t="shared" si="223"/>
        <v/>
      </c>
      <c r="BK375" s="136" t="str">
        <f t="shared" si="224"/>
        <v/>
      </c>
      <c r="BL375" s="136" t="str">
        <f t="shared" si="225"/>
        <v/>
      </c>
      <c r="BM375" s="136" t="str">
        <f t="shared" si="226"/>
        <v/>
      </c>
      <c r="BN375" s="136" t="str">
        <f t="shared" si="227"/>
        <v/>
      </c>
      <c r="BO375" s="136" t="str">
        <f t="shared" si="228"/>
        <v/>
      </c>
      <c r="BP375" s="136" t="str">
        <f t="shared" si="229"/>
        <v/>
      </c>
      <c r="BQ375" s="136" t="str">
        <f t="shared" si="230"/>
        <v/>
      </c>
      <c r="BR375" s="136" t="str">
        <f t="shared" si="231"/>
        <v/>
      </c>
      <c r="BS375" s="136" t="str">
        <f t="shared" si="232"/>
        <v/>
      </c>
      <c r="BT375" s="136" t="str">
        <f t="shared" si="233"/>
        <v/>
      </c>
      <c r="BU375" s="136" t="str">
        <f t="shared" si="234"/>
        <v/>
      </c>
      <c r="BV375" s="136" t="str">
        <f t="shared" si="235"/>
        <v/>
      </c>
      <c r="BW375" s="136" t="str">
        <f t="shared" si="236"/>
        <v/>
      </c>
      <c r="BX375" s="136" t="str">
        <f t="shared" si="237"/>
        <v/>
      </c>
      <c r="BY375" s="136" t="str">
        <f t="shared" si="238"/>
        <v/>
      </c>
      <c r="BZ375" s="136" t="str">
        <f t="shared" si="239"/>
        <v/>
      </c>
      <c r="CA375" s="137" t="str">
        <f t="shared" si="240"/>
        <v/>
      </c>
      <c r="CB375" s="135" t="str">
        <f t="shared" si="241"/>
        <v/>
      </c>
      <c r="CC375" s="136" t="str">
        <f t="shared" si="242"/>
        <v/>
      </c>
      <c r="CD375" s="136" t="str">
        <f t="shared" si="243"/>
        <v/>
      </c>
      <c r="CE375" s="136" t="str">
        <f t="shared" si="244"/>
        <v/>
      </c>
      <c r="CF375" s="136" t="str">
        <f t="shared" si="245"/>
        <v/>
      </c>
      <c r="CG375" s="136" t="str">
        <f t="shared" si="246"/>
        <v/>
      </c>
      <c r="CH375" s="136" t="str">
        <f t="shared" si="247"/>
        <v/>
      </c>
      <c r="CI375" s="136" t="str">
        <f t="shared" si="248"/>
        <v/>
      </c>
      <c r="CJ375" s="136" t="str">
        <f t="shared" si="249"/>
        <v/>
      </c>
      <c r="CK375" s="137" t="str">
        <f t="shared" si="250"/>
        <v/>
      </c>
      <c r="CL375" s="135" t="str">
        <f t="shared" si="251"/>
        <v/>
      </c>
      <c r="CM375" s="136" t="str">
        <f t="shared" si="252"/>
        <v/>
      </c>
      <c r="CN375" s="136" t="str">
        <f t="shared" si="253"/>
        <v/>
      </c>
      <c r="CO375" s="137" t="str">
        <f t="shared" si="254"/>
        <v/>
      </c>
      <c r="CP375" s="120"/>
      <c r="CQ375" s="120"/>
      <c r="CR375" s="120"/>
      <c r="CS375" s="120"/>
      <c r="CT375" s="120"/>
      <c r="CU375" s="120"/>
      <c r="CV375" s="120"/>
      <c r="CW375" s="120"/>
      <c r="CX375" s="120"/>
      <c r="CY375" s="120"/>
      <c r="CZ375" s="120"/>
      <c r="DA375" s="120"/>
      <c r="DB375" s="120"/>
    </row>
    <row r="376" spans="1:106" ht="17.399999999999999" thickTop="1" thickBot="1" x14ac:dyDescent="0.45">
      <c r="A376" s="7">
        <v>371</v>
      </c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10"/>
      <c r="M376" s="10"/>
      <c r="N376" s="10"/>
      <c r="O376" s="209" t="str">
        <f xml:space="preserve"> IF(ISBLANK(L376),"",VLOOKUP(L376,ComboValue!$E$3:$I$15,5,FALSE))</f>
        <v/>
      </c>
      <c r="P376" s="10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35" t="str">
        <f xml:space="preserve"> IF(ISBLANK(C376),"",VLOOKUP(C376,ComboValue!$B$2:$C$11,2,FALSE) &amp; ",") &amp; IF(ISBLANK(D376),"",VLOOKUP(D376,ComboValue!$B$2:$C$11,2,FALSE) &amp; ",") &amp; IF(ISBLANK(E376),"",VLOOKUP(E376,ComboValue!$B$2:$C$11,2,FALSE) &amp; ",") &amp; IF(ISBLANK(F376),"",VLOOKUP(F376,ComboValue!$B$2:$C$11,2,FALSE) &amp; ",") &amp; IF(ISBLANK(G376),"",VLOOKUP(G376,ComboValue!$B$2:$C$11,2,FALSE) &amp; ",") &amp; IF(ISBLANK(H376),"",VLOOKUP(H376,ComboValue!$B$2:$C$11,2,FALSE) &amp; ",") &amp; IF(ISBLANK(I376),"",VLOOKUP(I376,ComboValue!$B$2:$C$11,2,FALSE) &amp; ",") &amp; IF(ISBLANK(J376),"",VLOOKUP(J376,ComboValue!$B$2:$C$11,2,FALSE) &amp; ",") &amp; IF(ISBLANK(K376),"",VLOOKUP(K376,ComboValue!$B$2:$C$11,2,FALSE) &amp; ",")</f>
        <v/>
      </c>
      <c r="AV376" s="136" t="str">
        <f t="shared" si="213"/>
        <v>Tous_Nl</v>
      </c>
      <c r="AW376" s="136" t="str">
        <f>IF(ISBLANK(L376),"",VLOOKUP(L376,ComboValue!$E$2:$G$15,3,FALSE))</f>
        <v/>
      </c>
      <c r="AX376" s="136" t="str">
        <f>IF(ISBLANK(M376),"",VLOOKUP(M376,ComboValue!$K$2:$L$5,2,FALSE))</f>
        <v/>
      </c>
      <c r="AY376" s="161" t="str">
        <f>IF(ISBLANK(Q376),"",VLOOKUP(Q376,ComboValue!$N$2:$O$68,2,FALSE) &amp; ",") &amp; IF(ISBLANK(R376),"",VLOOKUP(R376,ComboValue!$N$2:$O$68,2,FALSE) &amp; ",") &amp; IF(ISBLANK(S376),"",VLOOKUP(S376,ComboValue!$N$2:$O$68,2,FALSE) &amp; ",") &amp; IF(ISBLANK(T376),"",VLOOKUP(T376,ComboValue!$N$2:$O$68,2,FALSE) &amp; ",") &amp; IF(ISBLANK(U376),"",VLOOKUP(U376,ComboValue!$N$2:$O$68,2,FALSE) &amp; ",") &amp; IF(ISBLANK(V376),"",VLOOKUP(V376,ComboValue!$N$2:$O$68,2,FALSE) &amp; ",") &amp; IF(ISBLANK(W376),"",VLOOKUP(W376,ComboValue!$N$2:$O$68,2,FALSE) &amp; ",") &amp; IF(ISBLANK(X376),"",VLOOKUP(X376,ComboValue!$N$2:$O$68,2,FALSE) &amp; ",") &amp; IF(ISBLANK(Y376),"",VLOOKUP(Y376,ComboValue!$N$2:$O$68,2,FALSE) &amp; ",") &amp; IF(ISBLANK(Z376),"",VLOOKUP(Z376,ComboValue!$N$2:$O$68,2,FALSE) &amp; ",") &amp; IF(ISBLANK(AA376),"",VLOOKUP(AA376,ComboValue!$N$2:$O$68,2,FALSE) &amp; ",") &amp; IF(ISBLANK(AB376),"",VLOOKUP(AB376,ComboValue!$N$2:$O$68,2,FALSE) &amp; ",") &amp; IF(ISBLANK(AC376),"",VLOOKUP(AC376,ComboValue!$N$2:$O$68,2,FALSE) &amp; ",") &amp; IF(ISBLANK(AD376),"",VLOOKUP(AD376,ComboValue!$N$2:$O$68,2,FALSE) &amp; ",") &amp; IF(ISBLANK(AE376),"",VLOOKUP(AE376,ComboValue!$N$2:$O$68,2,FALSE) &amp; ",") &amp; IF(ISBLANK(AF376),"",VLOOKUP(AF376,ComboValue!$N$2:$O$68,2,FALSE) &amp; ",") &amp; IF(ISBLANK(AG376),"",VLOOKUP(AG376,ComboValue!$N$2:$O$68,2,FALSE) &amp; ",") &amp; IF(ISBLANK(AH376),"",VLOOKUP(AH376,ComboValue!$N$2:$O$68,2,FALSE) &amp; ",") &amp; IF(ISBLANK(AI376),"",VLOOKUP(AI376,ComboValue!$N$2:$O$68,2,FALSE) &amp; ",") &amp; IF(ISBLANK(AJ376),"",VLOOKUP(AJ376,ComboValue!$N$2:$O$68,2,FALSE) &amp; ",") &amp; IF(ISBLANK(AK376),"",VLOOKUP(AK376,ComboValue!$N$2:$O$68,2,FALSE) &amp; ",") &amp; IF(ISBLANK(AL376),"",VLOOKUP(AL376,ComboValue!$N$2:$O$68,2,FALSE) &amp; ",") &amp; IF(ISBLANK(AM376),"",VLOOKUP(AM376,ComboValue!$N$2:$O$68,2,FALSE) &amp; ",") &amp; IF(ISBLANK(AN376),"",VLOOKUP(AN376,ComboValue!$N$2:$O$68,2,FALSE) &amp; ",") &amp; IF(ISBLANK(AO376),"",VLOOKUP(AO376,ComboValue!$N$2:$O$68,2,FALSE) &amp; ",") &amp; IF(ISBLANK(AP376),"",VLOOKUP(AP376,ComboValue!$N$2:$O$68,2,FALSE) &amp; ",") &amp; IF(ISBLANK(AQ376),"",VLOOKUP(AQ376,ComboValue!$N$2:$O$68,2,FALSE) &amp; ",") &amp; IF(ISBLANK(AR376),"",VLOOKUP(AR376,ComboValue!$N$2:$O$68,2,FALSE) &amp; ",") &amp; IF(ISBLANK(AS376),"",VLOOKUP(AS376,ComboValue!$N$2:$O$68,2,FALSE) &amp; ",") &amp; IF(ISBLANK(AT376),"",VLOOKUP(AT376,ComboValue!$N$2:$O$68,2,FALSE) &amp; ",")</f>
        <v/>
      </c>
      <c r="AZ376" s="162" t="str">
        <f t="shared" si="214"/>
        <v/>
      </c>
      <c r="BA376" s="120"/>
      <c r="BB376" s="135" t="str">
        <f t="shared" si="215"/>
        <v/>
      </c>
      <c r="BC376" s="136" t="str">
        <f t="shared" si="216"/>
        <v/>
      </c>
      <c r="BD376" s="136" t="str">
        <f t="shared" si="217"/>
        <v/>
      </c>
      <c r="BE376" s="136" t="str">
        <f t="shared" si="218"/>
        <v/>
      </c>
      <c r="BF376" s="136" t="str">
        <f t="shared" si="219"/>
        <v/>
      </c>
      <c r="BG376" s="136" t="str">
        <f t="shared" si="220"/>
        <v/>
      </c>
      <c r="BH376" s="136" t="str">
        <f t="shared" si="221"/>
        <v/>
      </c>
      <c r="BI376" s="136" t="str">
        <f t="shared" si="222"/>
        <v/>
      </c>
      <c r="BJ376" s="136" t="str">
        <f t="shared" si="223"/>
        <v/>
      </c>
      <c r="BK376" s="136" t="str">
        <f t="shared" si="224"/>
        <v/>
      </c>
      <c r="BL376" s="136" t="str">
        <f t="shared" si="225"/>
        <v/>
      </c>
      <c r="BM376" s="136" t="str">
        <f t="shared" si="226"/>
        <v/>
      </c>
      <c r="BN376" s="136" t="str">
        <f t="shared" si="227"/>
        <v/>
      </c>
      <c r="BO376" s="136" t="str">
        <f t="shared" si="228"/>
        <v/>
      </c>
      <c r="BP376" s="136" t="str">
        <f t="shared" si="229"/>
        <v/>
      </c>
      <c r="BQ376" s="136" t="str">
        <f t="shared" si="230"/>
        <v/>
      </c>
      <c r="BR376" s="136" t="str">
        <f t="shared" si="231"/>
        <v/>
      </c>
      <c r="BS376" s="136" t="str">
        <f t="shared" si="232"/>
        <v/>
      </c>
      <c r="BT376" s="136" t="str">
        <f t="shared" si="233"/>
        <v/>
      </c>
      <c r="BU376" s="136" t="str">
        <f t="shared" si="234"/>
        <v/>
      </c>
      <c r="BV376" s="136" t="str">
        <f t="shared" si="235"/>
        <v/>
      </c>
      <c r="BW376" s="136" t="str">
        <f t="shared" si="236"/>
        <v/>
      </c>
      <c r="BX376" s="136" t="str">
        <f t="shared" si="237"/>
        <v/>
      </c>
      <c r="BY376" s="136" t="str">
        <f t="shared" si="238"/>
        <v/>
      </c>
      <c r="BZ376" s="136" t="str">
        <f t="shared" si="239"/>
        <v/>
      </c>
      <c r="CA376" s="137" t="str">
        <f t="shared" si="240"/>
        <v/>
      </c>
      <c r="CB376" s="135" t="str">
        <f t="shared" si="241"/>
        <v/>
      </c>
      <c r="CC376" s="136" t="str">
        <f t="shared" si="242"/>
        <v/>
      </c>
      <c r="CD376" s="136" t="str">
        <f t="shared" si="243"/>
        <v/>
      </c>
      <c r="CE376" s="136" t="str">
        <f t="shared" si="244"/>
        <v/>
      </c>
      <c r="CF376" s="136" t="str">
        <f t="shared" si="245"/>
        <v/>
      </c>
      <c r="CG376" s="136" t="str">
        <f t="shared" si="246"/>
        <v/>
      </c>
      <c r="CH376" s="136" t="str">
        <f t="shared" si="247"/>
        <v/>
      </c>
      <c r="CI376" s="136" t="str">
        <f t="shared" si="248"/>
        <v/>
      </c>
      <c r="CJ376" s="136" t="str">
        <f t="shared" si="249"/>
        <v/>
      </c>
      <c r="CK376" s="137" t="str">
        <f t="shared" si="250"/>
        <v/>
      </c>
      <c r="CL376" s="135" t="str">
        <f t="shared" si="251"/>
        <v/>
      </c>
      <c r="CM376" s="136" t="str">
        <f t="shared" si="252"/>
        <v/>
      </c>
      <c r="CN376" s="136" t="str">
        <f t="shared" si="253"/>
        <v/>
      </c>
      <c r="CO376" s="137" t="str">
        <f t="shared" si="254"/>
        <v/>
      </c>
      <c r="CP376" s="120"/>
      <c r="CQ376" s="120"/>
      <c r="CR376" s="120"/>
      <c r="CS376" s="120"/>
      <c r="CT376" s="120"/>
      <c r="CU376" s="120"/>
      <c r="CV376" s="120"/>
      <c r="CW376" s="120"/>
      <c r="CX376" s="120"/>
      <c r="CY376" s="120"/>
      <c r="CZ376" s="120"/>
      <c r="DA376" s="120"/>
      <c r="DB376" s="120"/>
    </row>
    <row r="377" spans="1:106" ht="17.399999999999999" thickTop="1" thickBot="1" x14ac:dyDescent="0.45">
      <c r="A377" s="7">
        <v>372</v>
      </c>
      <c r="B377" s="10"/>
      <c r="C377" s="11"/>
      <c r="D377" s="11"/>
      <c r="E377" s="11"/>
      <c r="F377" s="11"/>
      <c r="G377" s="11"/>
      <c r="H377" s="11"/>
      <c r="I377" s="11"/>
      <c r="J377" s="11"/>
      <c r="K377" s="11"/>
      <c r="L377" s="10"/>
      <c r="M377" s="10"/>
      <c r="N377" s="10"/>
      <c r="O377" s="209" t="str">
        <f xml:space="preserve"> IF(ISBLANK(L377),"",VLOOKUP(L377,ComboValue!$E$3:$I$15,5,FALSE))</f>
        <v/>
      </c>
      <c r="P377" s="10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35" t="str">
        <f xml:space="preserve"> IF(ISBLANK(C377),"",VLOOKUP(C377,ComboValue!$B$2:$C$11,2,FALSE) &amp; ",") &amp; IF(ISBLANK(D377),"",VLOOKUP(D377,ComboValue!$B$2:$C$11,2,FALSE) &amp; ",") &amp; IF(ISBLANK(E377),"",VLOOKUP(E377,ComboValue!$B$2:$C$11,2,FALSE) &amp; ",") &amp; IF(ISBLANK(F377),"",VLOOKUP(F377,ComboValue!$B$2:$C$11,2,FALSE) &amp; ",") &amp; IF(ISBLANK(G377),"",VLOOKUP(G377,ComboValue!$B$2:$C$11,2,FALSE) &amp; ",") &amp; IF(ISBLANK(H377),"",VLOOKUP(H377,ComboValue!$B$2:$C$11,2,FALSE) &amp; ",") &amp; IF(ISBLANK(I377),"",VLOOKUP(I377,ComboValue!$B$2:$C$11,2,FALSE) &amp; ",") &amp; IF(ISBLANK(J377),"",VLOOKUP(J377,ComboValue!$B$2:$C$11,2,FALSE) &amp; ",") &amp; IF(ISBLANK(K377),"",VLOOKUP(K377,ComboValue!$B$2:$C$11,2,FALSE) &amp; ",")</f>
        <v/>
      </c>
      <c r="AV377" s="136" t="str">
        <f t="shared" si="213"/>
        <v>Tous_Nl</v>
      </c>
      <c r="AW377" s="136" t="str">
        <f>IF(ISBLANK(L377),"",VLOOKUP(L377,ComboValue!$E$2:$G$15,3,FALSE))</f>
        <v/>
      </c>
      <c r="AX377" s="136" t="str">
        <f>IF(ISBLANK(M377),"",VLOOKUP(M377,ComboValue!$K$2:$L$5,2,FALSE))</f>
        <v/>
      </c>
      <c r="AY377" s="161" t="str">
        <f>IF(ISBLANK(Q377),"",VLOOKUP(Q377,ComboValue!$N$2:$O$68,2,FALSE) &amp; ",") &amp; IF(ISBLANK(R377),"",VLOOKUP(R377,ComboValue!$N$2:$O$68,2,FALSE) &amp; ",") &amp; IF(ISBLANK(S377),"",VLOOKUP(S377,ComboValue!$N$2:$O$68,2,FALSE) &amp; ",") &amp; IF(ISBLANK(T377),"",VLOOKUP(T377,ComboValue!$N$2:$O$68,2,FALSE) &amp; ",") &amp; IF(ISBLANK(U377),"",VLOOKUP(U377,ComboValue!$N$2:$O$68,2,FALSE) &amp; ",") &amp; IF(ISBLANK(V377),"",VLOOKUP(V377,ComboValue!$N$2:$O$68,2,FALSE) &amp; ",") &amp; IF(ISBLANK(W377),"",VLOOKUP(W377,ComboValue!$N$2:$O$68,2,FALSE) &amp; ",") &amp; IF(ISBLANK(X377),"",VLOOKUP(X377,ComboValue!$N$2:$O$68,2,FALSE) &amp; ",") &amp; IF(ISBLANK(Y377),"",VLOOKUP(Y377,ComboValue!$N$2:$O$68,2,FALSE) &amp; ",") &amp; IF(ISBLANK(Z377),"",VLOOKUP(Z377,ComboValue!$N$2:$O$68,2,FALSE) &amp; ",") &amp; IF(ISBLANK(AA377),"",VLOOKUP(AA377,ComboValue!$N$2:$O$68,2,FALSE) &amp; ",") &amp; IF(ISBLANK(AB377),"",VLOOKUP(AB377,ComboValue!$N$2:$O$68,2,FALSE) &amp; ",") &amp; IF(ISBLANK(AC377),"",VLOOKUP(AC377,ComboValue!$N$2:$O$68,2,FALSE) &amp; ",") &amp; IF(ISBLANK(AD377),"",VLOOKUP(AD377,ComboValue!$N$2:$O$68,2,FALSE) &amp; ",") &amp; IF(ISBLANK(AE377),"",VLOOKUP(AE377,ComboValue!$N$2:$O$68,2,FALSE) &amp; ",") &amp; IF(ISBLANK(AF377),"",VLOOKUP(AF377,ComboValue!$N$2:$O$68,2,FALSE) &amp; ",") &amp; IF(ISBLANK(AG377),"",VLOOKUP(AG377,ComboValue!$N$2:$O$68,2,FALSE) &amp; ",") &amp; IF(ISBLANK(AH377),"",VLOOKUP(AH377,ComboValue!$N$2:$O$68,2,FALSE) &amp; ",") &amp; IF(ISBLANK(AI377),"",VLOOKUP(AI377,ComboValue!$N$2:$O$68,2,FALSE) &amp; ",") &amp; IF(ISBLANK(AJ377),"",VLOOKUP(AJ377,ComboValue!$N$2:$O$68,2,FALSE) &amp; ",") &amp; IF(ISBLANK(AK377),"",VLOOKUP(AK377,ComboValue!$N$2:$O$68,2,FALSE) &amp; ",") &amp; IF(ISBLANK(AL377),"",VLOOKUP(AL377,ComboValue!$N$2:$O$68,2,FALSE) &amp; ",") &amp; IF(ISBLANK(AM377),"",VLOOKUP(AM377,ComboValue!$N$2:$O$68,2,FALSE) &amp; ",") &amp; IF(ISBLANK(AN377),"",VLOOKUP(AN377,ComboValue!$N$2:$O$68,2,FALSE) &amp; ",") &amp; IF(ISBLANK(AO377),"",VLOOKUP(AO377,ComboValue!$N$2:$O$68,2,FALSE) &amp; ",") &amp; IF(ISBLANK(AP377),"",VLOOKUP(AP377,ComboValue!$N$2:$O$68,2,FALSE) &amp; ",") &amp; IF(ISBLANK(AQ377),"",VLOOKUP(AQ377,ComboValue!$N$2:$O$68,2,FALSE) &amp; ",") &amp; IF(ISBLANK(AR377),"",VLOOKUP(AR377,ComboValue!$N$2:$O$68,2,FALSE) &amp; ",") &amp; IF(ISBLANK(AS377),"",VLOOKUP(AS377,ComboValue!$N$2:$O$68,2,FALSE) &amp; ",") &amp; IF(ISBLANK(AT377),"",VLOOKUP(AT377,ComboValue!$N$2:$O$68,2,FALSE) &amp; ",")</f>
        <v/>
      </c>
      <c r="AZ377" s="162" t="str">
        <f t="shared" si="214"/>
        <v/>
      </c>
      <c r="BA377" s="120"/>
      <c r="BB377" s="135" t="str">
        <f t="shared" si="215"/>
        <v/>
      </c>
      <c r="BC377" s="136" t="str">
        <f t="shared" si="216"/>
        <v/>
      </c>
      <c r="BD377" s="136" t="str">
        <f t="shared" si="217"/>
        <v/>
      </c>
      <c r="BE377" s="136" t="str">
        <f t="shared" si="218"/>
        <v/>
      </c>
      <c r="BF377" s="136" t="str">
        <f t="shared" si="219"/>
        <v/>
      </c>
      <c r="BG377" s="136" t="str">
        <f t="shared" si="220"/>
        <v/>
      </c>
      <c r="BH377" s="136" t="str">
        <f t="shared" si="221"/>
        <v/>
      </c>
      <c r="BI377" s="136" t="str">
        <f t="shared" si="222"/>
        <v/>
      </c>
      <c r="BJ377" s="136" t="str">
        <f t="shared" si="223"/>
        <v/>
      </c>
      <c r="BK377" s="136" t="str">
        <f t="shared" si="224"/>
        <v/>
      </c>
      <c r="BL377" s="136" t="str">
        <f t="shared" si="225"/>
        <v/>
      </c>
      <c r="BM377" s="136" t="str">
        <f t="shared" si="226"/>
        <v/>
      </c>
      <c r="BN377" s="136" t="str">
        <f t="shared" si="227"/>
        <v/>
      </c>
      <c r="BO377" s="136" t="str">
        <f t="shared" si="228"/>
        <v/>
      </c>
      <c r="BP377" s="136" t="str">
        <f t="shared" si="229"/>
        <v/>
      </c>
      <c r="BQ377" s="136" t="str">
        <f t="shared" si="230"/>
        <v/>
      </c>
      <c r="BR377" s="136" t="str">
        <f t="shared" si="231"/>
        <v/>
      </c>
      <c r="BS377" s="136" t="str">
        <f t="shared" si="232"/>
        <v/>
      </c>
      <c r="BT377" s="136" t="str">
        <f t="shared" si="233"/>
        <v/>
      </c>
      <c r="BU377" s="136" t="str">
        <f t="shared" si="234"/>
        <v/>
      </c>
      <c r="BV377" s="136" t="str">
        <f t="shared" si="235"/>
        <v/>
      </c>
      <c r="BW377" s="136" t="str">
        <f t="shared" si="236"/>
        <v/>
      </c>
      <c r="BX377" s="136" t="str">
        <f t="shared" si="237"/>
        <v/>
      </c>
      <c r="BY377" s="136" t="str">
        <f t="shared" si="238"/>
        <v/>
      </c>
      <c r="BZ377" s="136" t="str">
        <f t="shared" si="239"/>
        <v/>
      </c>
      <c r="CA377" s="137" t="str">
        <f t="shared" si="240"/>
        <v/>
      </c>
      <c r="CB377" s="135" t="str">
        <f t="shared" si="241"/>
        <v/>
      </c>
      <c r="CC377" s="136" t="str">
        <f t="shared" si="242"/>
        <v/>
      </c>
      <c r="CD377" s="136" t="str">
        <f t="shared" si="243"/>
        <v/>
      </c>
      <c r="CE377" s="136" t="str">
        <f t="shared" si="244"/>
        <v/>
      </c>
      <c r="CF377" s="136" t="str">
        <f t="shared" si="245"/>
        <v/>
      </c>
      <c r="CG377" s="136" t="str">
        <f t="shared" si="246"/>
        <v/>
      </c>
      <c r="CH377" s="136" t="str">
        <f t="shared" si="247"/>
        <v/>
      </c>
      <c r="CI377" s="136" t="str">
        <f t="shared" si="248"/>
        <v/>
      </c>
      <c r="CJ377" s="136" t="str">
        <f t="shared" si="249"/>
        <v/>
      </c>
      <c r="CK377" s="137" t="str">
        <f t="shared" si="250"/>
        <v/>
      </c>
      <c r="CL377" s="135" t="str">
        <f t="shared" si="251"/>
        <v/>
      </c>
      <c r="CM377" s="136" t="str">
        <f t="shared" si="252"/>
        <v/>
      </c>
      <c r="CN377" s="136" t="str">
        <f t="shared" si="253"/>
        <v/>
      </c>
      <c r="CO377" s="137" t="str">
        <f t="shared" si="254"/>
        <v/>
      </c>
      <c r="CP377" s="120"/>
      <c r="CQ377" s="120"/>
      <c r="CR377" s="120"/>
      <c r="CS377" s="120"/>
      <c r="CT377" s="120"/>
      <c r="CU377" s="120"/>
      <c r="CV377" s="120"/>
      <c r="CW377" s="120"/>
      <c r="CX377" s="120"/>
      <c r="CY377" s="120"/>
      <c r="CZ377" s="120"/>
      <c r="DA377" s="120"/>
      <c r="DB377" s="120"/>
    </row>
    <row r="378" spans="1:106" ht="17.399999999999999" thickTop="1" thickBot="1" x14ac:dyDescent="0.45">
      <c r="A378" s="7">
        <v>373</v>
      </c>
      <c r="B378" s="10"/>
      <c r="C378" s="11"/>
      <c r="D378" s="11"/>
      <c r="E378" s="11"/>
      <c r="F378" s="11"/>
      <c r="G378" s="11"/>
      <c r="H378" s="11"/>
      <c r="I378" s="11"/>
      <c r="J378" s="11"/>
      <c r="K378" s="11"/>
      <c r="L378" s="10"/>
      <c r="M378" s="10"/>
      <c r="N378" s="10"/>
      <c r="O378" s="209" t="str">
        <f xml:space="preserve"> IF(ISBLANK(L378),"",VLOOKUP(L378,ComboValue!$E$3:$I$15,5,FALSE))</f>
        <v/>
      </c>
      <c r="P378" s="10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35" t="str">
        <f xml:space="preserve"> IF(ISBLANK(C378),"",VLOOKUP(C378,ComboValue!$B$2:$C$11,2,FALSE) &amp; ",") &amp; IF(ISBLANK(D378),"",VLOOKUP(D378,ComboValue!$B$2:$C$11,2,FALSE) &amp; ",") &amp; IF(ISBLANK(E378),"",VLOOKUP(E378,ComboValue!$B$2:$C$11,2,FALSE) &amp; ",") &amp; IF(ISBLANK(F378),"",VLOOKUP(F378,ComboValue!$B$2:$C$11,2,FALSE) &amp; ",") &amp; IF(ISBLANK(G378),"",VLOOKUP(G378,ComboValue!$B$2:$C$11,2,FALSE) &amp; ",") &amp; IF(ISBLANK(H378),"",VLOOKUP(H378,ComboValue!$B$2:$C$11,2,FALSE) &amp; ",") &amp; IF(ISBLANK(I378),"",VLOOKUP(I378,ComboValue!$B$2:$C$11,2,FALSE) &amp; ",") &amp; IF(ISBLANK(J378),"",VLOOKUP(J378,ComboValue!$B$2:$C$11,2,FALSE) &amp; ",") &amp; IF(ISBLANK(K378),"",VLOOKUP(K378,ComboValue!$B$2:$C$11,2,FALSE) &amp; ",")</f>
        <v/>
      </c>
      <c r="AV378" s="136" t="str">
        <f t="shared" si="213"/>
        <v>Tous_Nl</v>
      </c>
      <c r="AW378" s="136" t="str">
        <f>IF(ISBLANK(L378),"",VLOOKUP(L378,ComboValue!$E$2:$G$15,3,FALSE))</f>
        <v/>
      </c>
      <c r="AX378" s="136" t="str">
        <f>IF(ISBLANK(M378),"",VLOOKUP(M378,ComboValue!$K$2:$L$5,2,FALSE))</f>
        <v/>
      </c>
      <c r="AY378" s="161" t="str">
        <f>IF(ISBLANK(Q378),"",VLOOKUP(Q378,ComboValue!$N$2:$O$68,2,FALSE) &amp; ",") &amp; IF(ISBLANK(R378),"",VLOOKUP(R378,ComboValue!$N$2:$O$68,2,FALSE) &amp; ",") &amp; IF(ISBLANK(S378),"",VLOOKUP(S378,ComboValue!$N$2:$O$68,2,FALSE) &amp; ",") &amp; IF(ISBLANK(T378),"",VLOOKUP(T378,ComboValue!$N$2:$O$68,2,FALSE) &amp; ",") &amp; IF(ISBLANK(U378),"",VLOOKUP(U378,ComboValue!$N$2:$O$68,2,FALSE) &amp; ",") &amp; IF(ISBLANK(V378),"",VLOOKUP(V378,ComboValue!$N$2:$O$68,2,FALSE) &amp; ",") &amp; IF(ISBLANK(W378),"",VLOOKUP(W378,ComboValue!$N$2:$O$68,2,FALSE) &amp; ",") &amp; IF(ISBLANK(X378),"",VLOOKUP(X378,ComboValue!$N$2:$O$68,2,FALSE) &amp; ",") &amp; IF(ISBLANK(Y378),"",VLOOKUP(Y378,ComboValue!$N$2:$O$68,2,FALSE) &amp; ",") &amp; IF(ISBLANK(Z378),"",VLOOKUP(Z378,ComboValue!$N$2:$O$68,2,FALSE) &amp; ",") &amp; IF(ISBLANK(AA378),"",VLOOKUP(AA378,ComboValue!$N$2:$O$68,2,FALSE) &amp; ",") &amp; IF(ISBLANK(AB378),"",VLOOKUP(AB378,ComboValue!$N$2:$O$68,2,FALSE) &amp; ",") &amp; IF(ISBLANK(AC378),"",VLOOKUP(AC378,ComboValue!$N$2:$O$68,2,FALSE) &amp; ",") &amp; IF(ISBLANK(AD378),"",VLOOKUP(AD378,ComboValue!$N$2:$O$68,2,FALSE) &amp; ",") &amp; IF(ISBLANK(AE378),"",VLOOKUP(AE378,ComboValue!$N$2:$O$68,2,FALSE) &amp; ",") &amp; IF(ISBLANK(AF378),"",VLOOKUP(AF378,ComboValue!$N$2:$O$68,2,FALSE) &amp; ",") &amp; IF(ISBLANK(AG378),"",VLOOKUP(AG378,ComboValue!$N$2:$O$68,2,FALSE) &amp; ",") &amp; IF(ISBLANK(AH378),"",VLOOKUP(AH378,ComboValue!$N$2:$O$68,2,FALSE) &amp; ",") &amp; IF(ISBLANK(AI378),"",VLOOKUP(AI378,ComboValue!$N$2:$O$68,2,FALSE) &amp; ",") &amp; IF(ISBLANK(AJ378),"",VLOOKUP(AJ378,ComboValue!$N$2:$O$68,2,FALSE) &amp; ",") &amp; IF(ISBLANK(AK378),"",VLOOKUP(AK378,ComboValue!$N$2:$O$68,2,FALSE) &amp; ",") &amp; IF(ISBLANK(AL378),"",VLOOKUP(AL378,ComboValue!$N$2:$O$68,2,FALSE) &amp; ",") &amp; IF(ISBLANK(AM378),"",VLOOKUP(AM378,ComboValue!$N$2:$O$68,2,FALSE) &amp; ",") &amp; IF(ISBLANK(AN378),"",VLOOKUP(AN378,ComboValue!$N$2:$O$68,2,FALSE) &amp; ",") &amp; IF(ISBLANK(AO378),"",VLOOKUP(AO378,ComboValue!$N$2:$O$68,2,FALSE) &amp; ",") &amp; IF(ISBLANK(AP378),"",VLOOKUP(AP378,ComboValue!$N$2:$O$68,2,FALSE) &amp; ",") &amp; IF(ISBLANK(AQ378),"",VLOOKUP(AQ378,ComboValue!$N$2:$O$68,2,FALSE) &amp; ",") &amp; IF(ISBLANK(AR378),"",VLOOKUP(AR378,ComboValue!$N$2:$O$68,2,FALSE) &amp; ",") &amp; IF(ISBLANK(AS378),"",VLOOKUP(AS378,ComboValue!$N$2:$O$68,2,FALSE) &amp; ",") &amp; IF(ISBLANK(AT378),"",VLOOKUP(AT378,ComboValue!$N$2:$O$68,2,FALSE) &amp; ",")</f>
        <v/>
      </c>
      <c r="AZ378" s="162" t="str">
        <f t="shared" si="214"/>
        <v/>
      </c>
      <c r="BA378" s="120"/>
      <c r="BB378" s="135" t="str">
        <f t="shared" si="215"/>
        <v/>
      </c>
      <c r="BC378" s="136" t="str">
        <f t="shared" si="216"/>
        <v/>
      </c>
      <c r="BD378" s="136" t="str">
        <f t="shared" si="217"/>
        <v/>
      </c>
      <c r="BE378" s="136" t="str">
        <f t="shared" si="218"/>
        <v/>
      </c>
      <c r="BF378" s="136" t="str">
        <f t="shared" si="219"/>
        <v/>
      </c>
      <c r="BG378" s="136" t="str">
        <f t="shared" si="220"/>
        <v/>
      </c>
      <c r="BH378" s="136" t="str">
        <f t="shared" si="221"/>
        <v/>
      </c>
      <c r="BI378" s="136" t="str">
        <f t="shared" si="222"/>
        <v/>
      </c>
      <c r="BJ378" s="136" t="str">
        <f t="shared" si="223"/>
        <v/>
      </c>
      <c r="BK378" s="136" t="str">
        <f t="shared" si="224"/>
        <v/>
      </c>
      <c r="BL378" s="136" t="str">
        <f t="shared" si="225"/>
        <v/>
      </c>
      <c r="BM378" s="136" t="str">
        <f t="shared" si="226"/>
        <v/>
      </c>
      <c r="BN378" s="136" t="str">
        <f t="shared" si="227"/>
        <v/>
      </c>
      <c r="BO378" s="136" t="str">
        <f t="shared" si="228"/>
        <v/>
      </c>
      <c r="BP378" s="136" t="str">
        <f t="shared" si="229"/>
        <v/>
      </c>
      <c r="BQ378" s="136" t="str">
        <f t="shared" si="230"/>
        <v/>
      </c>
      <c r="BR378" s="136" t="str">
        <f t="shared" si="231"/>
        <v/>
      </c>
      <c r="BS378" s="136" t="str">
        <f t="shared" si="232"/>
        <v/>
      </c>
      <c r="BT378" s="136" t="str">
        <f t="shared" si="233"/>
        <v/>
      </c>
      <c r="BU378" s="136" t="str">
        <f t="shared" si="234"/>
        <v/>
      </c>
      <c r="BV378" s="136" t="str">
        <f t="shared" si="235"/>
        <v/>
      </c>
      <c r="BW378" s="136" t="str">
        <f t="shared" si="236"/>
        <v/>
      </c>
      <c r="BX378" s="136" t="str">
        <f t="shared" si="237"/>
        <v/>
      </c>
      <c r="BY378" s="136" t="str">
        <f t="shared" si="238"/>
        <v/>
      </c>
      <c r="BZ378" s="136" t="str">
        <f t="shared" si="239"/>
        <v/>
      </c>
      <c r="CA378" s="137" t="str">
        <f t="shared" si="240"/>
        <v/>
      </c>
      <c r="CB378" s="135" t="str">
        <f t="shared" si="241"/>
        <v/>
      </c>
      <c r="CC378" s="136" t="str">
        <f t="shared" si="242"/>
        <v/>
      </c>
      <c r="CD378" s="136" t="str">
        <f t="shared" si="243"/>
        <v/>
      </c>
      <c r="CE378" s="136" t="str">
        <f t="shared" si="244"/>
        <v/>
      </c>
      <c r="CF378" s="136" t="str">
        <f t="shared" si="245"/>
        <v/>
      </c>
      <c r="CG378" s="136" t="str">
        <f t="shared" si="246"/>
        <v/>
      </c>
      <c r="CH378" s="136" t="str">
        <f t="shared" si="247"/>
        <v/>
      </c>
      <c r="CI378" s="136" t="str">
        <f t="shared" si="248"/>
        <v/>
      </c>
      <c r="CJ378" s="136" t="str">
        <f t="shared" si="249"/>
        <v/>
      </c>
      <c r="CK378" s="137" t="str">
        <f t="shared" si="250"/>
        <v/>
      </c>
      <c r="CL378" s="135" t="str">
        <f t="shared" si="251"/>
        <v/>
      </c>
      <c r="CM378" s="136" t="str">
        <f t="shared" si="252"/>
        <v/>
      </c>
      <c r="CN378" s="136" t="str">
        <f t="shared" si="253"/>
        <v/>
      </c>
      <c r="CO378" s="137" t="str">
        <f t="shared" si="254"/>
        <v/>
      </c>
      <c r="CP378" s="120"/>
      <c r="CQ378" s="120"/>
      <c r="CR378" s="120"/>
      <c r="CS378" s="120"/>
      <c r="CT378" s="120"/>
      <c r="CU378" s="120"/>
      <c r="CV378" s="120"/>
      <c r="CW378" s="120"/>
      <c r="CX378" s="120"/>
      <c r="CY378" s="120"/>
      <c r="CZ378" s="120"/>
      <c r="DA378" s="120"/>
      <c r="DB378" s="120"/>
    </row>
    <row r="379" spans="1:106" ht="17.399999999999999" thickTop="1" thickBot="1" x14ac:dyDescent="0.45">
      <c r="A379" s="7">
        <v>374</v>
      </c>
      <c r="B379" s="10"/>
      <c r="C379" s="11"/>
      <c r="D379" s="11"/>
      <c r="E379" s="11"/>
      <c r="F379" s="11"/>
      <c r="G379" s="11"/>
      <c r="H379" s="11"/>
      <c r="I379" s="11"/>
      <c r="J379" s="11"/>
      <c r="K379" s="11"/>
      <c r="L379" s="10"/>
      <c r="M379" s="10"/>
      <c r="N379" s="10"/>
      <c r="O379" s="209" t="str">
        <f xml:space="preserve"> IF(ISBLANK(L379),"",VLOOKUP(L379,ComboValue!$E$3:$I$15,5,FALSE))</f>
        <v/>
      </c>
      <c r="P379" s="10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35" t="str">
        <f xml:space="preserve"> IF(ISBLANK(C379),"",VLOOKUP(C379,ComboValue!$B$2:$C$11,2,FALSE) &amp; ",") &amp; IF(ISBLANK(D379),"",VLOOKUP(D379,ComboValue!$B$2:$C$11,2,FALSE) &amp; ",") &amp; IF(ISBLANK(E379),"",VLOOKUP(E379,ComboValue!$B$2:$C$11,2,FALSE) &amp; ",") &amp; IF(ISBLANK(F379),"",VLOOKUP(F379,ComboValue!$B$2:$C$11,2,FALSE) &amp; ",") &amp; IF(ISBLANK(G379),"",VLOOKUP(G379,ComboValue!$B$2:$C$11,2,FALSE) &amp; ",") &amp; IF(ISBLANK(H379),"",VLOOKUP(H379,ComboValue!$B$2:$C$11,2,FALSE) &amp; ",") &amp; IF(ISBLANK(I379),"",VLOOKUP(I379,ComboValue!$B$2:$C$11,2,FALSE) &amp; ",") &amp; IF(ISBLANK(J379),"",VLOOKUP(J379,ComboValue!$B$2:$C$11,2,FALSE) &amp; ",") &amp; IF(ISBLANK(K379),"",VLOOKUP(K379,ComboValue!$B$2:$C$11,2,FALSE) &amp; ",")</f>
        <v/>
      </c>
      <c r="AV379" s="136" t="str">
        <f t="shared" si="213"/>
        <v>Tous_Nl</v>
      </c>
      <c r="AW379" s="136" t="str">
        <f>IF(ISBLANK(L379),"",VLOOKUP(L379,ComboValue!$E$2:$G$15,3,FALSE))</f>
        <v/>
      </c>
      <c r="AX379" s="136" t="str">
        <f>IF(ISBLANK(M379),"",VLOOKUP(M379,ComboValue!$K$2:$L$5,2,FALSE))</f>
        <v/>
      </c>
      <c r="AY379" s="161" t="str">
        <f>IF(ISBLANK(Q379),"",VLOOKUP(Q379,ComboValue!$N$2:$O$68,2,FALSE) &amp; ",") &amp; IF(ISBLANK(R379),"",VLOOKUP(R379,ComboValue!$N$2:$O$68,2,FALSE) &amp; ",") &amp; IF(ISBLANK(S379),"",VLOOKUP(S379,ComboValue!$N$2:$O$68,2,FALSE) &amp; ",") &amp; IF(ISBLANK(T379),"",VLOOKUP(T379,ComboValue!$N$2:$O$68,2,FALSE) &amp; ",") &amp; IF(ISBLANK(U379),"",VLOOKUP(U379,ComboValue!$N$2:$O$68,2,FALSE) &amp; ",") &amp; IF(ISBLANK(V379),"",VLOOKUP(V379,ComboValue!$N$2:$O$68,2,FALSE) &amp; ",") &amp; IF(ISBLANK(W379),"",VLOOKUP(W379,ComboValue!$N$2:$O$68,2,FALSE) &amp; ",") &amp; IF(ISBLANK(X379),"",VLOOKUP(X379,ComboValue!$N$2:$O$68,2,FALSE) &amp; ",") &amp; IF(ISBLANK(Y379),"",VLOOKUP(Y379,ComboValue!$N$2:$O$68,2,FALSE) &amp; ",") &amp; IF(ISBLANK(Z379),"",VLOOKUP(Z379,ComboValue!$N$2:$O$68,2,FALSE) &amp; ",") &amp; IF(ISBLANK(AA379),"",VLOOKUP(AA379,ComboValue!$N$2:$O$68,2,FALSE) &amp; ",") &amp; IF(ISBLANK(AB379),"",VLOOKUP(AB379,ComboValue!$N$2:$O$68,2,FALSE) &amp; ",") &amp; IF(ISBLANK(AC379),"",VLOOKUP(AC379,ComboValue!$N$2:$O$68,2,FALSE) &amp; ",") &amp; IF(ISBLANK(AD379),"",VLOOKUP(AD379,ComboValue!$N$2:$O$68,2,FALSE) &amp; ",") &amp; IF(ISBLANK(AE379),"",VLOOKUP(AE379,ComboValue!$N$2:$O$68,2,FALSE) &amp; ",") &amp; IF(ISBLANK(AF379),"",VLOOKUP(AF379,ComboValue!$N$2:$O$68,2,FALSE) &amp; ",") &amp; IF(ISBLANK(AG379),"",VLOOKUP(AG379,ComboValue!$N$2:$O$68,2,FALSE) &amp; ",") &amp; IF(ISBLANK(AH379),"",VLOOKUP(AH379,ComboValue!$N$2:$O$68,2,FALSE) &amp; ",") &amp; IF(ISBLANK(AI379),"",VLOOKUP(AI379,ComboValue!$N$2:$O$68,2,FALSE) &amp; ",") &amp; IF(ISBLANK(AJ379),"",VLOOKUP(AJ379,ComboValue!$N$2:$O$68,2,FALSE) &amp; ",") &amp; IF(ISBLANK(AK379),"",VLOOKUP(AK379,ComboValue!$N$2:$O$68,2,FALSE) &amp; ",") &amp; IF(ISBLANK(AL379),"",VLOOKUP(AL379,ComboValue!$N$2:$O$68,2,FALSE) &amp; ",") &amp; IF(ISBLANK(AM379),"",VLOOKUP(AM379,ComboValue!$N$2:$O$68,2,FALSE) &amp; ",") &amp; IF(ISBLANK(AN379),"",VLOOKUP(AN379,ComboValue!$N$2:$O$68,2,FALSE) &amp; ",") &amp; IF(ISBLANK(AO379),"",VLOOKUP(AO379,ComboValue!$N$2:$O$68,2,FALSE) &amp; ",") &amp; IF(ISBLANK(AP379),"",VLOOKUP(AP379,ComboValue!$N$2:$O$68,2,FALSE) &amp; ",") &amp; IF(ISBLANK(AQ379),"",VLOOKUP(AQ379,ComboValue!$N$2:$O$68,2,FALSE) &amp; ",") &amp; IF(ISBLANK(AR379),"",VLOOKUP(AR379,ComboValue!$N$2:$O$68,2,FALSE) &amp; ",") &amp; IF(ISBLANK(AS379),"",VLOOKUP(AS379,ComboValue!$N$2:$O$68,2,FALSE) &amp; ",") &amp; IF(ISBLANK(AT379),"",VLOOKUP(AT379,ComboValue!$N$2:$O$68,2,FALSE) &amp; ",")</f>
        <v/>
      </c>
      <c r="AZ379" s="162" t="str">
        <f t="shared" si="214"/>
        <v/>
      </c>
      <c r="BA379" s="120"/>
      <c r="BB379" s="135" t="str">
        <f t="shared" si="215"/>
        <v/>
      </c>
      <c r="BC379" s="136" t="str">
        <f t="shared" si="216"/>
        <v/>
      </c>
      <c r="BD379" s="136" t="str">
        <f t="shared" si="217"/>
        <v/>
      </c>
      <c r="BE379" s="136" t="str">
        <f t="shared" si="218"/>
        <v/>
      </c>
      <c r="BF379" s="136" t="str">
        <f t="shared" si="219"/>
        <v/>
      </c>
      <c r="BG379" s="136" t="str">
        <f t="shared" si="220"/>
        <v/>
      </c>
      <c r="BH379" s="136" t="str">
        <f t="shared" si="221"/>
        <v/>
      </c>
      <c r="BI379" s="136" t="str">
        <f t="shared" si="222"/>
        <v/>
      </c>
      <c r="BJ379" s="136" t="str">
        <f t="shared" si="223"/>
        <v/>
      </c>
      <c r="BK379" s="136" t="str">
        <f t="shared" si="224"/>
        <v/>
      </c>
      <c r="BL379" s="136" t="str">
        <f t="shared" si="225"/>
        <v/>
      </c>
      <c r="BM379" s="136" t="str">
        <f t="shared" si="226"/>
        <v/>
      </c>
      <c r="BN379" s="136" t="str">
        <f t="shared" si="227"/>
        <v/>
      </c>
      <c r="BO379" s="136" t="str">
        <f t="shared" si="228"/>
        <v/>
      </c>
      <c r="BP379" s="136" t="str">
        <f t="shared" si="229"/>
        <v/>
      </c>
      <c r="BQ379" s="136" t="str">
        <f t="shared" si="230"/>
        <v/>
      </c>
      <c r="BR379" s="136" t="str">
        <f t="shared" si="231"/>
        <v/>
      </c>
      <c r="BS379" s="136" t="str">
        <f t="shared" si="232"/>
        <v/>
      </c>
      <c r="BT379" s="136" t="str">
        <f t="shared" si="233"/>
        <v/>
      </c>
      <c r="BU379" s="136" t="str">
        <f t="shared" si="234"/>
        <v/>
      </c>
      <c r="BV379" s="136" t="str">
        <f t="shared" si="235"/>
        <v/>
      </c>
      <c r="BW379" s="136" t="str">
        <f t="shared" si="236"/>
        <v/>
      </c>
      <c r="BX379" s="136" t="str">
        <f t="shared" si="237"/>
        <v/>
      </c>
      <c r="BY379" s="136" t="str">
        <f t="shared" si="238"/>
        <v/>
      </c>
      <c r="BZ379" s="136" t="str">
        <f t="shared" si="239"/>
        <v/>
      </c>
      <c r="CA379" s="137" t="str">
        <f t="shared" si="240"/>
        <v/>
      </c>
      <c r="CB379" s="135" t="str">
        <f t="shared" si="241"/>
        <v/>
      </c>
      <c r="CC379" s="136" t="str">
        <f t="shared" si="242"/>
        <v/>
      </c>
      <c r="CD379" s="136" t="str">
        <f t="shared" si="243"/>
        <v/>
      </c>
      <c r="CE379" s="136" t="str">
        <f t="shared" si="244"/>
        <v/>
      </c>
      <c r="CF379" s="136" t="str">
        <f t="shared" si="245"/>
        <v/>
      </c>
      <c r="CG379" s="136" t="str">
        <f t="shared" si="246"/>
        <v/>
      </c>
      <c r="CH379" s="136" t="str">
        <f t="shared" si="247"/>
        <v/>
      </c>
      <c r="CI379" s="136" t="str">
        <f t="shared" si="248"/>
        <v/>
      </c>
      <c r="CJ379" s="136" t="str">
        <f t="shared" si="249"/>
        <v/>
      </c>
      <c r="CK379" s="137" t="str">
        <f t="shared" si="250"/>
        <v/>
      </c>
      <c r="CL379" s="135" t="str">
        <f t="shared" si="251"/>
        <v/>
      </c>
      <c r="CM379" s="136" t="str">
        <f t="shared" si="252"/>
        <v/>
      </c>
      <c r="CN379" s="136" t="str">
        <f t="shared" si="253"/>
        <v/>
      </c>
      <c r="CO379" s="137" t="str">
        <f t="shared" si="254"/>
        <v/>
      </c>
      <c r="CP379" s="120"/>
      <c r="CQ379" s="120"/>
      <c r="CR379" s="120"/>
      <c r="CS379" s="120"/>
      <c r="CT379" s="120"/>
      <c r="CU379" s="120"/>
      <c r="CV379" s="120"/>
      <c r="CW379" s="120"/>
      <c r="CX379" s="120"/>
      <c r="CY379" s="120"/>
      <c r="CZ379" s="120"/>
      <c r="DA379" s="120"/>
      <c r="DB379" s="120"/>
    </row>
    <row r="380" spans="1:106" ht="17.399999999999999" thickTop="1" thickBot="1" x14ac:dyDescent="0.45">
      <c r="A380" s="7">
        <v>375</v>
      </c>
      <c r="B380" s="10"/>
      <c r="C380" s="11"/>
      <c r="D380" s="11"/>
      <c r="E380" s="11"/>
      <c r="F380" s="11"/>
      <c r="G380" s="11"/>
      <c r="H380" s="11"/>
      <c r="I380" s="11"/>
      <c r="J380" s="11"/>
      <c r="K380" s="11"/>
      <c r="L380" s="10"/>
      <c r="M380" s="10"/>
      <c r="N380" s="10"/>
      <c r="O380" s="209" t="str">
        <f xml:space="preserve"> IF(ISBLANK(L380),"",VLOOKUP(L380,ComboValue!$E$3:$I$15,5,FALSE))</f>
        <v/>
      </c>
      <c r="P380" s="10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35" t="str">
        <f xml:space="preserve"> IF(ISBLANK(C380),"",VLOOKUP(C380,ComboValue!$B$2:$C$11,2,FALSE) &amp; ",") &amp; IF(ISBLANK(D380),"",VLOOKUP(D380,ComboValue!$B$2:$C$11,2,FALSE) &amp; ",") &amp; IF(ISBLANK(E380),"",VLOOKUP(E380,ComboValue!$B$2:$C$11,2,FALSE) &amp; ",") &amp; IF(ISBLANK(F380),"",VLOOKUP(F380,ComboValue!$B$2:$C$11,2,FALSE) &amp; ",") &amp; IF(ISBLANK(G380),"",VLOOKUP(G380,ComboValue!$B$2:$C$11,2,FALSE) &amp; ",") &amp; IF(ISBLANK(H380),"",VLOOKUP(H380,ComboValue!$B$2:$C$11,2,FALSE) &amp; ",") &amp; IF(ISBLANK(I380),"",VLOOKUP(I380,ComboValue!$B$2:$C$11,2,FALSE) &amp; ",") &amp; IF(ISBLANK(J380),"",VLOOKUP(J380,ComboValue!$B$2:$C$11,2,FALSE) &amp; ",") &amp; IF(ISBLANK(K380),"",VLOOKUP(K380,ComboValue!$B$2:$C$11,2,FALSE) &amp; ",")</f>
        <v/>
      </c>
      <c r="AV380" s="136" t="str">
        <f t="shared" si="213"/>
        <v>Tous_Nl</v>
      </c>
      <c r="AW380" s="136" t="str">
        <f>IF(ISBLANK(L380),"",VLOOKUP(L380,ComboValue!$E$2:$G$15,3,FALSE))</f>
        <v/>
      </c>
      <c r="AX380" s="136" t="str">
        <f>IF(ISBLANK(M380),"",VLOOKUP(M380,ComboValue!$K$2:$L$5,2,FALSE))</f>
        <v/>
      </c>
      <c r="AY380" s="161" t="str">
        <f>IF(ISBLANK(Q380),"",VLOOKUP(Q380,ComboValue!$N$2:$O$68,2,FALSE) &amp; ",") &amp; IF(ISBLANK(R380),"",VLOOKUP(R380,ComboValue!$N$2:$O$68,2,FALSE) &amp; ",") &amp; IF(ISBLANK(S380),"",VLOOKUP(S380,ComboValue!$N$2:$O$68,2,FALSE) &amp; ",") &amp; IF(ISBLANK(T380),"",VLOOKUP(T380,ComboValue!$N$2:$O$68,2,FALSE) &amp; ",") &amp; IF(ISBLANK(U380),"",VLOOKUP(U380,ComboValue!$N$2:$O$68,2,FALSE) &amp; ",") &amp; IF(ISBLANK(V380),"",VLOOKUP(V380,ComboValue!$N$2:$O$68,2,FALSE) &amp; ",") &amp; IF(ISBLANK(W380),"",VLOOKUP(W380,ComboValue!$N$2:$O$68,2,FALSE) &amp; ",") &amp; IF(ISBLANK(X380),"",VLOOKUP(X380,ComboValue!$N$2:$O$68,2,FALSE) &amp; ",") &amp; IF(ISBLANK(Y380),"",VLOOKUP(Y380,ComboValue!$N$2:$O$68,2,FALSE) &amp; ",") &amp; IF(ISBLANK(Z380),"",VLOOKUP(Z380,ComboValue!$N$2:$O$68,2,FALSE) &amp; ",") &amp; IF(ISBLANK(AA380),"",VLOOKUP(AA380,ComboValue!$N$2:$O$68,2,FALSE) &amp; ",") &amp; IF(ISBLANK(AB380),"",VLOOKUP(AB380,ComboValue!$N$2:$O$68,2,FALSE) &amp; ",") &amp; IF(ISBLANK(AC380),"",VLOOKUP(AC380,ComboValue!$N$2:$O$68,2,FALSE) &amp; ",") &amp; IF(ISBLANK(AD380),"",VLOOKUP(AD380,ComboValue!$N$2:$O$68,2,FALSE) &amp; ",") &amp; IF(ISBLANK(AE380),"",VLOOKUP(AE380,ComboValue!$N$2:$O$68,2,FALSE) &amp; ",") &amp; IF(ISBLANK(AF380),"",VLOOKUP(AF380,ComboValue!$N$2:$O$68,2,FALSE) &amp; ",") &amp; IF(ISBLANK(AG380),"",VLOOKUP(AG380,ComboValue!$N$2:$O$68,2,FALSE) &amp; ",") &amp; IF(ISBLANK(AH380),"",VLOOKUP(AH380,ComboValue!$N$2:$O$68,2,FALSE) &amp; ",") &amp; IF(ISBLANK(AI380),"",VLOOKUP(AI380,ComboValue!$N$2:$O$68,2,FALSE) &amp; ",") &amp; IF(ISBLANK(AJ380),"",VLOOKUP(AJ380,ComboValue!$N$2:$O$68,2,FALSE) &amp; ",") &amp; IF(ISBLANK(AK380),"",VLOOKUP(AK380,ComboValue!$N$2:$O$68,2,FALSE) &amp; ",") &amp; IF(ISBLANK(AL380),"",VLOOKUP(AL380,ComboValue!$N$2:$O$68,2,FALSE) &amp; ",") &amp; IF(ISBLANK(AM380),"",VLOOKUP(AM380,ComboValue!$N$2:$O$68,2,FALSE) &amp; ",") &amp; IF(ISBLANK(AN380),"",VLOOKUP(AN380,ComboValue!$N$2:$O$68,2,FALSE) &amp; ",") &amp; IF(ISBLANK(AO380),"",VLOOKUP(AO380,ComboValue!$N$2:$O$68,2,FALSE) &amp; ",") &amp; IF(ISBLANK(AP380),"",VLOOKUP(AP380,ComboValue!$N$2:$O$68,2,FALSE) &amp; ",") &amp; IF(ISBLANK(AQ380),"",VLOOKUP(AQ380,ComboValue!$N$2:$O$68,2,FALSE) &amp; ",") &amp; IF(ISBLANK(AR380),"",VLOOKUP(AR380,ComboValue!$N$2:$O$68,2,FALSE) &amp; ",") &amp; IF(ISBLANK(AS380),"",VLOOKUP(AS380,ComboValue!$N$2:$O$68,2,FALSE) &amp; ",") &amp; IF(ISBLANK(AT380),"",VLOOKUP(AT380,ComboValue!$N$2:$O$68,2,FALSE) &amp; ",")</f>
        <v/>
      </c>
      <c r="AZ380" s="162" t="str">
        <f t="shared" si="214"/>
        <v/>
      </c>
      <c r="BA380" s="120"/>
      <c r="BB380" s="135" t="str">
        <f t="shared" si="215"/>
        <v/>
      </c>
      <c r="BC380" s="136" t="str">
        <f t="shared" si="216"/>
        <v/>
      </c>
      <c r="BD380" s="136" t="str">
        <f t="shared" si="217"/>
        <v/>
      </c>
      <c r="BE380" s="136" t="str">
        <f t="shared" si="218"/>
        <v/>
      </c>
      <c r="BF380" s="136" t="str">
        <f t="shared" si="219"/>
        <v/>
      </c>
      <c r="BG380" s="136" t="str">
        <f t="shared" si="220"/>
        <v/>
      </c>
      <c r="BH380" s="136" t="str">
        <f t="shared" si="221"/>
        <v/>
      </c>
      <c r="BI380" s="136" t="str">
        <f t="shared" si="222"/>
        <v/>
      </c>
      <c r="BJ380" s="136" t="str">
        <f t="shared" si="223"/>
        <v/>
      </c>
      <c r="BK380" s="136" t="str">
        <f t="shared" si="224"/>
        <v/>
      </c>
      <c r="BL380" s="136" t="str">
        <f t="shared" si="225"/>
        <v/>
      </c>
      <c r="BM380" s="136" t="str">
        <f t="shared" si="226"/>
        <v/>
      </c>
      <c r="BN380" s="136" t="str">
        <f t="shared" si="227"/>
        <v/>
      </c>
      <c r="BO380" s="136" t="str">
        <f t="shared" si="228"/>
        <v/>
      </c>
      <c r="BP380" s="136" t="str">
        <f t="shared" si="229"/>
        <v/>
      </c>
      <c r="BQ380" s="136" t="str">
        <f t="shared" si="230"/>
        <v/>
      </c>
      <c r="BR380" s="136" t="str">
        <f t="shared" si="231"/>
        <v/>
      </c>
      <c r="BS380" s="136" t="str">
        <f t="shared" si="232"/>
        <v/>
      </c>
      <c r="BT380" s="136" t="str">
        <f t="shared" si="233"/>
        <v/>
      </c>
      <c r="BU380" s="136" t="str">
        <f t="shared" si="234"/>
        <v/>
      </c>
      <c r="BV380" s="136" t="str">
        <f t="shared" si="235"/>
        <v/>
      </c>
      <c r="BW380" s="136" t="str">
        <f t="shared" si="236"/>
        <v/>
      </c>
      <c r="BX380" s="136" t="str">
        <f t="shared" si="237"/>
        <v/>
      </c>
      <c r="BY380" s="136" t="str">
        <f t="shared" si="238"/>
        <v/>
      </c>
      <c r="BZ380" s="136" t="str">
        <f t="shared" si="239"/>
        <v/>
      </c>
      <c r="CA380" s="137" t="str">
        <f t="shared" si="240"/>
        <v/>
      </c>
      <c r="CB380" s="135" t="str">
        <f t="shared" si="241"/>
        <v/>
      </c>
      <c r="CC380" s="136" t="str">
        <f t="shared" si="242"/>
        <v/>
      </c>
      <c r="CD380" s="136" t="str">
        <f t="shared" si="243"/>
        <v/>
      </c>
      <c r="CE380" s="136" t="str">
        <f t="shared" si="244"/>
        <v/>
      </c>
      <c r="CF380" s="136" t="str">
        <f t="shared" si="245"/>
        <v/>
      </c>
      <c r="CG380" s="136" t="str">
        <f t="shared" si="246"/>
        <v/>
      </c>
      <c r="CH380" s="136" t="str">
        <f t="shared" si="247"/>
        <v/>
      </c>
      <c r="CI380" s="136" t="str">
        <f t="shared" si="248"/>
        <v/>
      </c>
      <c r="CJ380" s="136" t="str">
        <f t="shared" si="249"/>
        <v/>
      </c>
      <c r="CK380" s="137" t="str">
        <f t="shared" si="250"/>
        <v/>
      </c>
      <c r="CL380" s="135" t="str">
        <f t="shared" si="251"/>
        <v/>
      </c>
      <c r="CM380" s="136" t="str">
        <f t="shared" si="252"/>
        <v/>
      </c>
      <c r="CN380" s="136" t="str">
        <f t="shared" si="253"/>
        <v/>
      </c>
      <c r="CO380" s="137" t="str">
        <f t="shared" si="254"/>
        <v/>
      </c>
      <c r="CP380" s="120"/>
      <c r="CQ380" s="120"/>
      <c r="CR380" s="120"/>
      <c r="CS380" s="120"/>
      <c r="CT380" s="120"/>
      <c r="CU380" s="120"/>
      <c r="CV380" s="120"/>
      <c r="CW380" s="120"/>
      <c r="CX380" s="120"/>
      <c r="CY380" s="120"/>
      <c r="CZ380" s="120"/>
      <c r="DA380" s="120"/>
      <c r="DB380" s="120"/>
    </row>
    <row r="381" spans="1:106" ht="17.399999999999999" thickTop="1" thickBot="1" x14ac:dyDescent="0.45">
      <c r="A381" s="7">
        <v>376</v>
      </c>
      <c r="B381" s="10"/>
      <c r="C381" s="11"/>
      <c r="D381" s="11"/>
      <c r="E381" s="11"/>
      <c r="F381" s="11"/>
      <c r="G381" s="11"/>
      <c r="H381" s="11"/>
      <c r="I381" s="11"/>
      <c r="J381" s="11"/>
      <c r="K381" s="11"/>
      <c r="L381" s="10"/>
      <c r="M381" s="10"/>
      <c r="N381" s="10"/>
      <c r="O381" s="209" t="str">
        <f xml:space="preserve"> IF(ISBLANK(L381),"",VLOOKUP(L381,ComboValue!$E$3:$I$15,5,FALSE))</f>
        <v/>
      </c>
      <c r="P381" s="10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35" t="str">
        <f xml:space="preserve"> IF(ISBLANK(C381),"",VLOOKUP(C381,ComboValue!$B$2:$C$11,2,FALSE) &amp; ",") &amp; IF(ISBLANK(D381),"",VLOOKUP(D381,ComboValue!$B$2:$C$11,2,FALSE) &amp; ",") &amp; IF(ISBLANK(E381),"",VLOOKUP(E381,ComboValue!$B$2:$C$11,2,FALSE) &amp; ",") &amp; IF(ISBLANK(F381),"",VLOOKUP(F381,ComboValue!$B$2:$C$11,2,FALSE) &amp; ",") &amp; IF(ISBLANK(G381),"",VLOOKUP(G381,ComboValue!$B$2:$C$11,2,FALSE) &amp; ",") &amp; IF(ISBLANK(H381),"",VLOOKUP(H381,ComboValue!$B$2:$C$11,2,FALSE) &amp; ",") &amp; IF(ISBLANK(I381),"",VLOOKUP(I381,ComboValue!$B$2:$C$11,2,FALSE) &amp; ",") &amp; IF(ISBLANK(J381),"",VLOOKUP(J381,ComboValue!$B$2:$C$11,2,FALSE) &amp; ",") &amp; IF(ISBLANK(K381),"",VLOOKUP(K381,ComboValue!$B$2:$C$11,2,FALSE) &amp; ",")</f>
        <v/>
      </c>
      <c r="AV381" s="136" t="str">
        <f t="shared" si="213"/>
        <v>Tous_Nl</v>
      </c>
      <c r="AW381" s="136" t="str">
        <f>IF(ISBLANK(L381),"",VLOOKUP(L381,ComboValue!$E$2:$G$15,3,FALSE))</f>
        <v/>
      </c>
      <c r="AX381" s="136" t="str">
        <f>IF(ISBLANK(M381),"",VLOOKUP(M381,ComboValue!$K$2:$L$5,2,FALSE))</f>
        <v/>
      </c>
      <c r="AY381" s="161" t="str">
        <f>IF(ISBLANK(Q381),"",VLOOKUP(Q381,ComboValue!$N$2:$O$68,2,FALSE) &amp; ",") &amp; IF(ISBLANK(R381),"",VLOOKUP(R381,ComboValue!$N$2:$O$68,2,FALSE) &amp; ",") &amp; IF(ISBLANK(S381),"",VLOOKUP(S381,ComboValue!$N$2:$O$68,2,FALSE) &amp; ",") &amp; IF(ISBLANK(T381),"",VLOOKUP(T381,ComboValue!$N$2:$O$68,2,FALSE) &amp; ",") &amp; IF(ISBLANK(U381),"",VLOOKUP(U381,ComboValue!$N$2:$O$68,2,FALSE) &amp; ",") &amp; IF(ISBLANK(V381),"",VLOOKUP(V381,ComboValue!$N$2:$O$68,2,FALSE) &amp; ",") &amp; IF(ISBLANK(W381),"",VLOOKUP(W381,ComboValue!$N$2:$O$68,2,FALSE) &amp; ",") &amp; IF(ISBLANK(X381),"",VLOOKUP(X381,ComboValue!$N$2:$O$68,2,FALSE) &amp; ",") &amp; IF(ISBLANK(Y381),"",VLOOKUP(Y381,ComboValue!$N$2:$O$68,2,FALSE) &amp; ",") &amp; IF(ISBLANK(Z381),"",VLOOKUP(Z381,ComboValue!$N$2:$O$68,2,FALSE) &amp; ",") &amp; IF(ISBLANK(AA381),"",VLOOKUP(AA381,ComboValue!$N$2:$O$68,2,FALSE) &amp; ",") &amp; IF(ISBLANK(AB381),"",VLOOKUP(AB381,ComboValue!$N$2:$O$68,2,FALSE) &amp; ",") &amp; IF(ISBLANK(AC381),"",VLOOKUP(AC381,ComboValue!$N$2:$O$68,2,FALSE) &amp; ",") &amp; IF(ISBLANK(AD381),"",VLOOKUP(AD381,ComboValue!$N$2:$O$68,2,FALSE) &amp; ",") &amp; IF(ISBLANK(AE381),"",VLOOKUP(AE381,ComboValue!$N$2:$O$68,2,FALSE) &amp; ",") &amp; IF(ISBLANK(AF381),"",VLOOKUP(AF381,ComboValue!$N$2:$O$68,2,FALSE) &amp; ",") &amp; IF(ISBLANK(AG381),"",VLOOKUP(AG381,ComboValue!$N$2:$O$68,2,FALSE) &amp; ",") &amp; IF(ISBLANK(AH381),"",VLOOKUP(AH381,ComboValue!$N$2:$O$68,2,FALSE) &amp; ",") &amp; IF(ISBLANK(AI381),"",VLOOKUP(AI381,ComboValue!$N$2:$O$68,2,FALSE) &amp; ",") &amp; IF(ISBLANK(AJ381),"",VLOOKUP(AJ381,ComboValue!$N$2:$O$68,2,FALSE) &amp; ",") &amp; IF(ISBLANK(AK381),"",VLOOKUP(AK381,ComboValue!$N$2:$O$68,2,FALSE) &amp; ",") &amp; IF(ISBLANK(AL381),"",VLOOKUP(AL381,ComboValue!$N$2:$O$68,2,FALSE) &amp; ",") &amp; IF(ISBLANK(AM381),"",VLOOKUP(AM381,ComboValue!$N$2:$O$68,2,FALSE) &amp; ",") &amp; IF(ISBLANK(AN381),"",VLOOKUP(AN381,ComboValue!$N$2:$O$68,2,FALSE) &amp; ",") &amp; IF(ISBLANK(AO381),"",VLOOKUP(AO381,ComboValue!$N$2:$O$68,2,FALSE) &amp; ",") &amp; IF(ISBLANK(AP381),"",VLOOKUP(AP381,ComboValue!$N$2:$O$68,2,FALSE) &amp; ",") &amp; IF(ISBLANK(AQ381),"",VLOOKUP(AQ381,ComboValue!$N$2:$O$68,2,FALSE) &amp; ",") &amp; IF(ISBLANK(AR381),"",VLOOKUP(AR381,ComboValue!$N$2:$O$68,2,FALSE) &amp; ",") &amp; IF(ISBLANK(AS381),"",VLOOKUP(AS381,ComboValue!$N$2:$O$68,2,FALSE) &amp; ",") &amp; IF(ISBLANK(AT381),"",VLOOKUP(AT381,ComboValue!$N$2:$O$68,2,FALSE) &amp; ",")</f>
        <v/>
      </c>
      <c r="AZ381" s="162" t="str">
        <f t="shared" si="214"/>
        <v/>
      </c>
      <c r="BA381" s="120"/>
      <c r="BB381" s="135" t="str">
        <f t="shared" si="215"/>
        <v/>
      </c>
      <c r="BC381" s="136" t="str">
        <f t="shared" si="216"/>
        <v/>
      </c>
      <c r="BD381" s="136" t="str">
        <f t="shared" si="217"/>
        <v/>
      </c>
      <c r="BE381" s="136" t="str">
        <f t="shared" si="218"/>
        <v/>
      </c>
      <c r="BF381" s="136" t="str">
        <f t="shared" si="219"/>
        <v/>
      </c>
      <c r="BG381" s="136" t="str">
        <f t="shared" si="220"/>
        <v/>
      </c>
      <c r="BH381" s="136" t="str">
        <f t="shared" si="221"/>
        <v/>
      </c>
      <c r="BI381" s="136" t="str">
        <f t="shared" si="222"/>
        <v/>
      </c>
      <c r="BJ381" s="136" t="str">
        <f t="shared" si="223"/>
        <v/>
      </c>
      <c r="BK381" s="136" t="str">
        <f t="shared" si="224"/>
        <v/>
      </c>
      <c r="BL381" s="136" t="str">
        <f t="shared" si="225"/>
        <v/>
      </c>
      <c r="BM381" s="136" t="str">
        <f t="shared" si="226"/>
        <v/>
      </c>
      <c r="BN381" s="136" t="str">
        <f t="shared" si="227"/>
        <v/>
      </c>
      <c r="BO381" s="136" t="str">
        <f t="shared" si="228"/>
        <v/>
      </c>
      <c r="BP381" s="136" t="str">
        <f t="shared" si="229"/>
        <v/>
      </c>
      <c r="BQ381" s="136" t="str">
        <f t="shared" si="230"/>
        <v/>
      </c>
      <c r="BR381" s="136" t="str">
        <f t="shared" si="231"/>
        <v/>
      </c>
      <c r="BS381" s="136" t="str">
        <f t="shared" si="232"/>
        <v/>
      </c>
      <c r="BT381" s="136" t="str">
        <f t="shared" si="233"/>
        <v/>
      </c>
      <c r="BU381" s="136" t="str">
        <f t="shared" si="234"/>
        <v/>
      </c>
      <c r="BV381" s="136" t="str">
        <f t="shared" si="235"/>
        <v/>
      </c>
      <c r="BW381" s="136" t="str">
        <f t="shared" si="236"/>
        <v/>
      </c>
      <c r="BX381" s="136" t="str">
        <f t="shared" si="237"/>
        <v/>
      </c>
      <c r="BY381" s="136" t="str">
        <f t="shared" si="238"/>
        <v/>
      </c>
      <c r="BZ381" s="136" t="str">
        <f t="shared" si="239"/>
        <v/>
      </c>
      <c r="CA381" s="137" t="str">
        <f t="shared" si="240"/>
        <v/>
      </c>
      <c r="CB381" s="135" t="str">
        <f t="shared" si="241"/>
        <v/>
      </c>
      <c r="CC381" s="136" t="str">
        <f t="shared" si="242"/>
        <v/>
      </c>
      <c r="CD381" s="136" t="str">
        <f t="shared" si="243"/>
        <v/>
      </c>
      <c r="CE381" s="136" t="str">
        <f t="shared" si="244"/>
        <v/>
      </c>
      <c r="CF381" s="136" t="str">
        <f t="shared" si="245"/>
        <v/>
      </c>
      <c r="CG381" s="136" t="str">
        <f t="shared" si="246"/>
        <v/>
      </c>
      <c r="CH381" s="136" t="str">
        <f t="shared" si="247"/>
        <v/>
      </c>
      <c r="CI381" s="136" t="str">
        <f t="shared" si="248"/>
        <v/>
      </c>
      <c r="CJ381" s="136" t="str">
        <f t="shared" si="249"/>
        <v/>
      </c>
      <c r="CK381" s="137" t="str">
        <f t="shared" si="250"/>
        <v/>
      </c>
      <c r="CL381" s="135" t="str">
        <f t="shared" si="251"/>
        <v/>
      </c>
      <c r="CM381" s="136" t="str">
        <f t="shared" si="252"/>
        <v/>
      </c>
      <c r="CN381" s="136" t="str">
        <f t="shared" si="253"/>
        <v/>
      </c>
      <c r="CO381" s="137" t="str">
        <f t="shared" si="254"/>
        <v/>
      </c>
      <c r="CP381" s="120"/>
      <c r="CQ381" s="120"/>
      <c r="CR381" s="120"/>
      <c r="CS381" s="120"/>
      <c r="CT381" s="120"/>
      <c r="CU381" s="120"/>
      <c r="CV381" s="120"/>
      <c r="CW381" s="120"/>
      <c r="CX381" s="120"/>
      <c r="CY381" s="120"/>
      <c r="CZ381" s="120"/>
      <c r="DA381" s="120"/>
      <c r="DB381" s="120"/>
    </row>
    <row r="382" spans="1:106" ht="17.399999999999999" thickTop="1" thickBot="1" x14ac:dyDescent="0.45">
      <c r="A382" s="7">
        <v>377</v>
      </c>
      <c r="B382" s="10"/>
      <c r="C382" s="11"/>
      <c r="D382" s="11"/>
      <c r="E382" s="11"/>
      <c r="F382" s="11"/>
      <c r="G382" s="11"/>
      <c r="H382" s="11"/>
      <c r="I382" s="11"/>
      <c r="J382" s="11"/>
      <c r="K382" s="11"/>
      <c r="L382" s="10"/>
      <c r="M382" s="10"/>
      <c r="N382" s="10"/>
      <c r="O382" s="209" t="str">
        <f xml:space="preserve"> IF(ISBLANK(L382),"",VLOOKUP(L382,ComboValue!$E$3:$I$15,5,FALSE))</f>
        <v/>
      </c>
      <c r="P382" s="10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35" t="str">
        <f xml:space="preserve"> IF(ISBLANK(C382),"",VLOOKUP(C382,ComboValue!$B$2:$C$11,2,FALSE) &amp; ",") &amp; IF(ISBLANK(D382),"",VLOOKUP(D382,ComboValue!$B$2:$C$11,2,FALSE) &amp; ",") &amp; IF(ISBLANK(E382),"",VLOOKUP(E382,ComboValue!$B$2:$C$11,2,FALSE) &amp; ",") &amp; IF(ISBLANK(F382),"",VLOOKUP(F382,ComboValue!$B$2:$C$11,2,FALSE) &amp; ",") &amp; IF(ISBLANK(G382),"",VLOOKUP(G382,ComboValue!$B$2:$C$11,2,FALSE) &amp; ",") &amp; IF(ISBLANK(H382),"",VLOOKUP(H382,ComboValue!$B$2:$C$11,2,FALSE) &amp; ",") &amp; IF(ISBLANK(I382),"",VLOOKUP(I382,ComboValue!$B$2:$C$11,2,FALSE) &amp; ",") &amp; IF(ISBLANK(J382),"",VLOOKUP(J382,ComboValue!$B$2:$C$11,2,FALSE) &amp; ",") &amp; IF(ISBLANK(K382),"",VLOOKUP(K382,ComboValue!$B$2:$C$11,2,FALSE) &amp; ",")</f>
        <v/>
      </c>
      <c r="AV382" s="136" t="str">
        <f t="shared" si="213"/>
        <v>Tous_Nl</v>
      </c>
      <c r="AW382" s="136" t="str">
        <f>IF(ISBLANK(L382),"",VLOOKUP(L382,ComboValue!$E$2:$G$15,3,FALSE))</f>
        <v/>
      </c>
      <c r="AX382" s="136" t="str">
        <f>IF(ISBLANK(M382),"",VLOOKUP(M382,ComboValue!$K$2:$L$5,2,FALSE))</f>
        <v/>
      </c>
      <c r="AY382" s="161" t="str">
        <f>IF(ISBLANK(Q382),"",VLOOKUP(Q382,ComboValue!$N$2:$O$68,2,FALSE) &amp; ",") &amp; IF(ISBLANK(R382),"",VLOOKUP(R382,ComboValue!$N$2:$O$68,2,FALSE) &amp; ",") &amp; IF(ISBLANK(S382),"",VLOOKUP(S382,ComboValue!$N$2:$O$68,2,FALSE) &amp; ",") &amp; IF(ISBLANK(T382),"",VLOOKUP(T382,ComboValue!$N$2:$O$68,2,FALSE) &amp; ",") &amp; IF(ISBLANK(U382),"",VLOOKUP(U382,ComboValue!$N$2:$O$68,2,FALSE) &amp; ",") &amp; IF(ISBLANK(V382),"",VLOOKUP(V382,ComboValue!$N$2:$O$68,2,FALSE) &amp; ",") &amp; IF(ISBLANK(W382),"",VLOOKUP(W382,ComboValue!$N$2:$O$68,2,FALSE) &amp; ",") &amp; IF(ISBLANK(X382),"",VLOOKUP(X382,ComboValue!$N$2:$O$68,2,FALSE) &amp; ",") &amp; IF(ISBLANK(Y382),"",VLOOKUP(Y382,ComboValue!$N$2:$O$68,2,FALSE) &amp; ",") &amp; IF(ISBLANK(Z382),"",VLOOKUP(Z382,ComboValue!$N$2:$O$68,2,FALSE) &amp; ",") &amp; IF(ISBLANK(AA382),"",VLOOKUP(AA382,ComboValue!$N$2:$O$68,2,FALSE) &amp; ",") &amp; IF(ISBLANK(AB382),"",VLOOKUP(AB382,ComboValue!$N$2:$O$68,2,FALSE) &amp; ",") &amp; IF(ISBLANK(AC382),"",VLOOKUP(AC382,ComboValue!$N$2:$O$68,2,FALSE) &amp; ",") &amp; IF(ISBLANK(AD382),"",VLOOKUP(AD382,ComboValue!$N$2:$O$68,2,FALSE) &amp; ",") &amp; IF(ISBLANK(AE382),"",VLOOKUP(AE382,ComboValue!$N$2:$O$68,2,FALSE) &amp; ",") &amp; IF(ISBLANK(AF382),"",VLOOKUP(AF382,ComboValue!$N$2:$O$68,2,FALSE) &amp; ",") &amp; IF(ISBLANK(AG382),"",VLOOKUP(AG382,ComboValue!$N$2:$O$68,2,FALSE) &amp; ",") &amp; IF(ISBLANK(AH382),"",VLOOKUP(AH382,ComboValue!$N$2:$O$68,2,FALSE) &amp; ",") &amp; IF(ISBLANK(AI382),"",VLOOKUP(AI382,ComboValue!$N$2:$O$68,2,FALSE) &amp; ",") &amp; IF(ISBLANK(AJ382),"",VLOOKUP(AJ382,ComboValue!$N$2:$O$68,2,FALSE) &amp; ",") &amp; IF(ISBLANK(AK382),"",VLOOKUP(AK382,ComboValue!$N$2:$O$68,2,FALSE) &amp; ",") &amp; IF(ISBLANK(AL382),"",VLOOKUP(AL382,ComboValue!$N$2:$O$68,2,FALSE) &amp; ",") &amp; IF(ISBLANK(AM382),"",VLOOKUP(AM382,ComboValue!$N$2:$O$68,2,FALSE) &amp; ",") &amp; IF(ISBLANK(AN382),"",VLOOKUP(AN382,ComboValue!$N$2:$O$68,2,FALSE) &amp; ",") &amp; IF(ISBLANK(AO382),"",VLOOKUP(AO382,ComboValue!$N$2:$O$68,2,FALSE) &amp; ",") &amp; IF(ISBLANK(AP382),"",VLOOKUP(AP382,ComboValue!$N$2:$O$68,2,FALSE) &amp; ",") &amp; IF(ISBLANK(AQ382),"",VLOOKUP(AQ382,ComboValue!$N$2:$O$68,2,FALSE) &amp; ",") &amp; IF(ISBLANK(AR382),"",VLOOKUP(AR382,ComboValue!$N$2:$O$68,2,FALSE) &amp; ",") &amp; IF(ISBLANK(AS382),"",VLOOKUP(AS382,ComboValue!$N$2:$O$68,2,FALSE) &amp; ",") &amp; IF(ISBLANK(AT382),"",VLOOKUP(AT382,ComboValue!$N$2:$O$68,2,FALSE) &amp; ",")</f>
        <v/>
      </c>
      <c r="AZ382" s="162" t="str">
        <f t="shared" si="214"/>
        <v/>
      </c>
      <c r="BA382" s="120"/>
      <c r="BB382" s="135" t="str">
        <f t="shared" si="215"/>
        <v/>
      </c>
      <c r="BC382" s="136" t="str">
        <f t="shared" si="216"/>
        <v/>
      </c>
      <c r="BD382" s="136" t="str">
        <f t="shared" si="217"/>
        <v/>
      </c>
      <c r="BE382" s="136" t="str">
        <f t="shared" si="218"/>
        <v/>
      </c>
      <c r="BF382" s="136" t="str">
        <f t="shared" si="219"/>
        <v/>
      </c>
      <c r="BG382" s="136" t="str">
        <f t="shared" si="220"/>
        <v/>
      </c>
      <c r="BH382" s="136" t="str">
        <f t="shared" si="221"/>
        <v/>
      </c>
      <c r="BI382" s="136" t="str">
        <f t="shared" si="222"/>
        <v/>
      </c>
      <c r="BJ382" s="136" t="str">
        <f t="shared" si="223"/>
        <v/>
      </c>
      <c r="BK382" s="136" t="str">
        <f t="shared" si="224"/>
        <v/>
      </c>
      <c r="BL382" s="136" t="str">
        <f t="shared" si="225"/>
        <v/>
      </c>
      <c r="BM382" s="136" t="str">
        <f t="shared" si="226"/>
        <v/>
      </c>
      <c r="BN382" s="136" t="str">
        <f t="shared" si="227"/>
        <v/>
      </c>
      <c r="BO382" s="136" t="str">
        <f t="shared" si="228"/>
        <v/>
      </c>
      <c r="BP382" s="136" t="str">
        <f t="shared" si="229"/>
        <v/>
      </c>
      <c r="BQ382" s="136" t="str">
        <f t="shared" si="230"/>
        <v/>
      </c>
      <c r="BR382" s="136" t="str">
        <f t="shared" si="231"/>
        <v/>
      </c>
      <c r="BS382" s="136" t="str">
        <f t="shared" si="232"/>
        <v/>
      </c>
      <c r="BT382" s="136" t="str">
        <f t="shared" si="233"/>
        <v/>
      </c>
      <c r="BU382" s="136" t="str">
        <f t="shared" si="234"/>
        <v/>
      </c>
      <c r="BV382" s="136" t="str">
        <f t="shared" si="235"/>
        <v/>
      </c>
      <c r="BW382" s="136" t="str">
        <f t="shared" si="236"/>
        <v/>
      </c>
      <c r="BX382" s="136" t="str">
        <f t="shared" si="237"/>
        <v/>
      </c>
      <c r="BY382" s="136" t="str">
        <f t="shared" si="238"/>
        <v/>
      </c>
      <c r="BZ382" s="136" t="str">
        <f t="shared" si="239"/>
        <v/>
      </c>
      <c r="CA382" s="137" t="str">
        <f t="shared" si="240"/>
        <v/>
      </c>
      <c r="CB382" s="135" t="str">
        <f t="shared" si="241"/>
        <v/>
      </c>
      <c r="CC382" s="136" t="str">
        <f t="shared" si="242"/>
        <v/>
      </c>
      <c r="CD382" s="136" t="str">
        <f t="shared" si="243"/>
        <v/>
      </c>
      <c r="CE382" s="136" t="str">
        <f t="shared" si="244"/>
        <v/>
      </c>
      <c r="CF382" s="136" t="str">
        <f t="shared" si="245"/>
        <v/>
      </c>
      <c r="CG382" s="136" t="str">
        <f t="shared" si="246"/>
        <v/>
      </c>
      <c r="CH382" s="136" t="str">
        <f t="shared" si="247"/>
        <v/>
      </c>
      <c r="CI382" s="136" t="str">
        <f t="shared" si="248"/>
        <v/>
      </c>
      <c r="CJ382" s="136" t="str">
        <f t="shared" si="249"/>
        <v/>
      </c>
      <c r="CK382" s="137" t="str">
        <f t="shared" si="250"/>
        <v/>
      </c>
      <c r="CL382" s="135" t="str">
        <f t="shared" si="251"/>
        <v/>
      </c>
      <c r="CM382" s="136" t="str">
        <f t="shared" si="252"/>
        <v/>
      </c>
      <c r="CN382" s="136" t="str">
        <f t="shared" si="253"/>
        <v/>
      </c>
      <c r="CO382" s="137" t="str">
        <f t="shared" si="254"/>
        <v/>
      </c>
      <c r="CP382" s="120"/>
      <c r="CQ382" s="120"/>
      <c r="CR382" s="120"/>
      <c r="CS382" s="120"/>
      <c r="CT382" s="120"/>
      <c r="CU382" s="120"/>
      <c r="CV382" s="120"/>
      <c r="CW382" s="120"/>
      <c r="CX382" s="120"/>
      <c r="CY382" s="120"/>
      <c r="CZ382" s="120"/>
      <c r="DA382" s="120"/>
      <c r="DB382" s="120"/>
    </row>
    <row r="383" spans="1:106" ht="17.399999999999999" thickTop="1" thickBot="1" x14ac:dyDescent="0.45">
      <c r="A383" s="7">
        <v>378</v>
      </c>
      <c r="B383" s="10"/>
      <c r="C383" s="11"/>
      <c r="D383" s="11"/>
      <c r="E383" s="11"/>
      <c r="F383" s="11"/>
      <c r="G383" s="11"/>
      <c r="H383" s="11"/>
      <c r="I383" s="11"/>
      <c r="J383" s="11"/>
      <c r="K383" s="11"/>
      <c r="L383" s="10"/>
      <c r="M383" s="10"/>
      <c r="N383" s="10"/>
      <c r="O383" s="209" t="str">
        <f xml:space="preserve"> IF(ISBLANK(L383),"",VLOOKUP(L383,ComboValue!$E$3:$I$15,5,FALSE))</f>
        <v/>
      </c>
      <c r="P383" s="10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35" t="str">
        <f xml:space="preserve"> IF(ISBLANK(C383),"",VLOOKUP(C383,ComboValue!$B$2:$C$11,2,FALSE) &amp; ",") &amp; IF(ISBLANK(D383),"",VLOOKUP(D383,ComboValue!$B$2:$C$11,2,FALSE) &amp; ",") &amp; IF(ISBLANK(E383),"",VLOOKUP(E383,ComboValue!$B$2:$C$11,2,FALSE) &amp; ",") &amp; IF(ISBLANK(F383),"",VLOOKUP(F383,ComboValue!$B$2:$C$11,2,FALSE) &amp; ",") &amp; IF(ISBLANK(G383),"",VLOOKUP(G383,ComboValue!$B$2:$C$11,2,FALSE) &amp; ",") &amp; IF(ISBLANK(H383),"",VLOOKUP(H383,ComboValue!$B$2:$C$11,2,FALSE) &amp; ",") &amp; IF(ISBLANK(I383),"",VLOOKUP(I383,ComboValue!$B$2:$C$11,2,FALSE) &amp; ",") &amp; IF(ISBLANK(J383),"",VLOOKUP(J383,ComboValue!$B$2:$C$11,2,FALSE) &amp; ",") &amp; IF(ISBLANK(K383),"",VLOOKUP(K383,ComboValue!$B$2:$C$11,2,FALSE) &amp; ",")</f>
        <v/>
      </c>
      <c r="AV383" s="136" t="str">
        <f t="shared" si="213"/>
        <v>Tous_Nl</v>
      </c>
      <c r="AW383" s="136" t="str">
        <f>IF(ISBLANK(L383),"",VLOOKUP(L383,ComboValue!$E$2:$G$15,3,FALSE))</f>
        <v/>
      </c>
      <c r="AX383" s="136" t="str">
        <f>IF(ISBLANK(M383),"",VLOOKUP(M383,ComboValue!$K$2:$L$5,2,FALSE))</f>
        <v/>
      </c>
      <c r="AY383" s="161" t="str">
        <f>IF(ISBLANK(Q383),"",VLOOKUP(Q383,ComboValue!$N$2:$O$68,2,FALSE) &amp; ",") &amp; IF(ISBLANK(R383),"",VLOOKUP(R383,ComboValue!$N$2:$O$68,2,FALSE) &amp; ",") &amp; IF(ISBLANK(S383),"",VLOOKUP(S383,ComboValue!$N$2:$O$68,2,FALSE) &amp; ",") &amp; IF(ISBLANK(T383),"",VLOOKUP(T383,ComboValue!$N$2:$O$68,2,FALSE) &amp; ",") &amp; IF(ISBLANK(U383),"",VLOOKUP(U383,ComboValue!$N$2:$O$68,2,FALSE) &amp; ",") &amp; IF(ISBLANK(V383),"",VLOOKUP(V383,ComboValue!$N$2:$O$68,2,FALSE) &amp; ",") &amp; IF(ISBLANK(W383),"",VLOOKUP(W383,ComboValue!$N$2:$O$68,2,FALSE) &amp; ",") &amp; IF(ISBLANK(X383),"",VLOOKUP(X383,ComboValue!$N$2:$O$68,2,FALSE) &amp; ",") &amp; IF(ISBLANK(Y383),"",VLOOKUP(Y383,ComboValue!$N$2:$O$68,2,FALSE) &amp; ",") &amp; IF(ISBLANK(Z383),"",VLOOKUP(Z383,ComboValue!$N$2:$O$68,2,FALSE) &amp; ",") &amp; IF(ISBLANK(AA383),"",VLOOKUP(AA383,ComboValue!$N$2:$O$68,2,FALSE) &amp; ",") &amp; IF(ISBLANK(AB383),"",VLOOKUP(AB383,ComboValue!$N$2:$O$68,2,FALSE) &amp; ",") &amp; IF(ISBLANK(AC383),"",VLOOKUP(AC383,ComboValue!$N$2:$O$68,2,FALSE) &amp; ",") &amp; IF(ISBLANK(AD383),"",VLOOKUP(AD383,ComboValue!$N$2:$O$68,2,FALSE) &amp; ",") &amp; IF(ISBLANK(AE383),"",VLOOKUP(AE383,ComboValue!$N$2:$O$68,2,FALSE) &amp; ",") &amp; IF(ISBLANK(AF383),"",VLOOKUP(AF383,ComboValue!$N$2:$O$68,2,FALSE) &amp; ",") &amp; IF(ISBLANK(AG383),"",VLOOKUP(AG383,ComboValue!$N$2:$O$68,2,FALSE) &amp; ",") &amp; IF(ISBLANK(AH383),"",VLOOKUP(AH383,ComboValue!$N$2:$O$68,2,FALSE) &amp; ",") &amp; IF(ISBLANK(AI383),"",VLOOKUP(AI383,ComboValue!$N$2:$O$68,2,FALSE) &amp; ",") &amp; IF(ISBLANK(AJ383),"",VLOOKUP(AJ383,ComboValue!$N$2:$O$68,2,FALSE) &amp; ",") &amp; IF(ISBLANK(AK383),"",VLOOKUP(AK383,ComboValue!$N$2:$O$68,2,FALSE) &amp; ",") &amp; IF(ISBLANK(AL383),"",VLOOKUP(AL383,ComboValue!$N$2:$O$68,2,FALSE) &amp; ",") &amp; IF(ISBLANK(AM383),"",VLOOKUP(AM383,ComboValue!$N$2:$O$68,2,FALSE) &amp; ",") &amp; IF(ISBLANK(AN383),"",VLOOKUP(AN383,ComboValue!$N$2:$O$68,2,FALSE) &amp; ",") &amp; IF(ISBLANK(AO383),"",VLOOKUP(AO383,ComboValue!$N$2:$O$68,2,FALSE) &amp; ",") &amp; IF(ISBLANK(AP383),"",VLOOKUP(AP383,ComboValue!$N$2:$O$68,2,FALSE) &amp; ",") &amp; IF(ISBLANK(AQ383),"",VLOOKUP(AQ383,ComboValue!$N$2:$O$68,2,FALSE) &amp; ",") &amp; IF(ISBLANK(AR383),"",VLOOKUP(AR383,ComboValue!$N$2:$O$68,2,FALSE) &amp; ",") &amp; IF(ISBLANK(AS383),"",VLOOKUP(AS383,ComboValue!$N$2:$O$68,2,FALSE) &amp; ",") &amp; IF(ISBLANK(AT383),"",VLOOKUP(AT383,ComboValue!$N$2:$O$68,2,FALSE) &amp; ",")</f>
        <v/>
      </c>
      <c r="AZ383" s="162" t="str">
        <f t="shared" si="214"/>
        <v/>
      </c>
      <c r="BA383" s="120"/>
      <c r="BB383" s="135" t="str">
        <f t="shared" si="215"/>
        <v/>
      </c>
      <c r="BC383" s="136" t="str">
        <f t="shared" si="216"/>
        <v/>
      </c>
      <c r="BD383" s="136" t="str">
        <f t="shared" si="217"/>
        <v/>
      </c>
      <c r="BE383" s="136" t="str">
        <f t="shared" si="218"/>
        <v/>
      </c>
      <c r="BF383" s="136" t="str">
        <f t="shared" si="219"/>
        <v/>
      </c>
      <c r="BG383" s="136" t="str">
        <f t="shared" si="220"/>
        <v/>
      </c>
      <c r="BH383" s="136" t="str">
        <f t="shared" si="221"/>
        <v/>
      </c>
      <c r="BI383" s="136" t="str">
        <f t="shared" si="222"/>
        <v/>
      </c>
      <c r="BJ383" s="136" t="str">
        <f t="shared" si="223"/>
        <v/>
      </c>
      <c r="BK383" s="136" t="str">
        <f t="shared" si="224"/>
        <v/>
      </c>
      <c r="BL383" s="136" t="str">
        <f t="shared" si="225"/>
        <v/>
      </c>
      <c r="BM383" s="136" t="str">
        <f t="shared" si="226"/>
        <v/>
      </c>
      <c r="BN383" s="136" t="str">
        <f t="shared" si="227"/>
        <v/>
      </c>
      <c r="BO383" s="136" t="str">
        <f t="shared" si="228"/>
        <v/>
      </c>
      <c r="BP383" s="136" t="str">
        <f t="shared" si="229"/>
        <v/>
      </c>
      <c r="BQ383" s="136" t="str">
        <f t="shared" si="230"/>
        <v/>
      </c>
      <c r="BR383" s="136" t="str">
        <f t="shared" si="231"/>
        <v/>
      </c>
      <c r="BS383" s="136" t="str">
        <f t="shared" si="232"/>
        <v/>
      </c>
      <c r="BT383" s="136" t="str">
        <f t="shared" si="233"/>
        <v/>
      </c>
      <c r="BU383" s="136" t="str">
        <f t="shared" si="234"/>
        <v/>
      </c>
      <c r="BV383" s="136" t="str">
        <f t="shared" si="235"/>
        <v/>
      </c>
      <c r="BW383" s="136" t="str">
        <f t="shared" si="236"/>
        <v/>
      </c>
      <c r="BX383" s="136" t="str">
        <f t="shared" si="237"/>
        <v/>
      </c>
      <c r="BY383" s="136" t="str">
        <f t="shared" si="238"/>
        <v/>
      </c>
      <c r="BZ383" s="136" t="str">
        <f t="shared" si="239"/>
        <v/>
      </c>
      <c r="CA383" s="137" t="str">
        <f t="shared" si="240"/>
        <v/>
      </c>
      <c r="CB383" s="135" t="str">
        <f t="shared" si="241"/>
        <v/>
      </c>
      <c r="CC383" s="136" t="str">
        <f t="shared" si="242"/>
        <v/>
      </c>
      <c r="CD383" s="136" t="str">
        <f t="shared" si="243"/>
        <v/>
      </c>
      <c r="CE383" s="136" t="str">
        <f t="shared" si="244"/>
        <v/>
      </c>
      <c r="CF383" s="136" t="str">
        <f t="shared" si="245"/>
        <v/>
      </c>
      <c r="CG383" s="136" t="str">
        <f t="shared" si="246"/>
        <v/>
      </c>
      <c r="CH383" s="136" t="str">
        <f t="shared" si="247"/>
        <v/>
      </c>
      <c r="CI383" s="136" t="str">
        <f t="shared" si="248"/>
        <v/>
      </c>
      <c r="CJ383" s="136" t="str">
        <f t="shared" si="249"/>
        <v/>
      </c>
      <c r="CK383" s="137" t="str">
        <f t="shared" si="250"/>
        <v/>
      </c>
      <c r="CL383" s="135" t="str">
        <f t="shared" si="251"/>
        <v/>
      </c>
      <c r="CM383" s="136" t="str">
        <f t="shared" si="252"/>
        <v/>
      </c>
      <c r="CN383" s="136" t="str">
        <f t="shared" si="253"/>
        <v/>
      </c>
      <c r="CO383" s="137" t="str">
        <f t="shared" si="254"/>
        <v/>
      </c>
      <c r="CP383" s="120"/>
      <c r="CQ383" s="120"/>
      <c r="CR383" s="120"/>
      <c r="CS383" s="120"/>
      <c r="CT383" s="120"/>
      <c r="CU383" s="120"/>
      <c r="CV383" s="120"/>
      <c r="CW383" s="120"/>
      <c r="CX383" s="120"/>
      <c r="CY383" s="120"/>
      <c r="CZ383" s="120"/>
      <c r="DA383" s="120"/>
      <c r="DB383" s="120"/>
    </row>
    <row r="384" spans="1:106" ht="17.399999999999999" thickTop="1" thickBot="1" x14ac:dyDescent="0.45">
      <c r="A384" s="7">
        <v>379</v>
      </c>
      <c r="B384" s="10"/>
      <c r="C384" s="11"/>
      <c r="D384" s="11"/>
      <c r="E384" s="11"/>
      <c r="F384" s="11"/>
      <c r="G384" s="11"/>
      <c r="H384" s="11"/>
      <c r="I384" s="11"/>
      <c r="J384" s="11"/>
      <c r="K384" s="11"/>
      <c r="L384" s="10"/>
      <c r="M384" s="10"/>
      <c r="N384" s="10"/>
      <c r="O384" s="209" t="str">
        <f xml:space="preserve"> IF(ISBLANK(L384),"",VLOOKUP(L384,ComboValue!$E$3:$I$15,5,FALSE))</f>
        <v/>
      </c>
      <c r="P384" s="10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35" t="str">
        <f xml:space="preserve"> IF(ISBLANK(C384),"",VLOOKUP(C384,ComboValue!$B$2:$C$11,2,FALSE) &amp; ",") &amp; IF(ISBLANK(D384),"",VLOOKUP(D384,ComboValue!$B$2:$C$11,2,FALSE) &amp; ",") &amp; IF(ISBLANK(E384),"",VLOOKUP(E384,ComboValue!$B$2:$C$11,2,FALSE) &amp; ",") &amp; IF(ISBLANK(F384),"",VLOOKUP(F384,ComboValue!$B$2:$C$11,2,FALSE) &amp; ",") &amp; IF(ISBLANK(G384),"",VLOOKUP(G384,ComboValue!$B$2:$C$11,2,FALSE) &amp; ",") &amp; IF(ISBLANK(H384),"",VLOOKUP(H384,ComboValue!$B$2:$C$11,2,FALSE) &amp; ",") &amp; IF(ISBLANK(I384),"",VLOOKUP(I384,ComboValue!$B$2:$C$11,2,FALSE) &amp; ",") &amp; IF(ISBLANK(J384),"",VLOOKUP(J384,ComboValue!$B$2:$C$11,2,FALSE) &amp; ",") &amp; IF(ISBLANK(K384),"",VLOOKUP(K384,ComboValue!$B$2:$C$11,2,FALSE) &amp; ",")</f>
        <v/>
      </c>
      <c r="AV384" s="136" t="str">
        <f t="shared" si="213"/>
        <v>Tous_Nl</v>
      </c>
      <c r="AW384" s="136" t="str">
        <f>IF(ISBLANK(L384),"",VLOOKUP(L384,ComboValue!$E$2:$G$15,3,FALSE))</f>
        <v/>
      </c>
      <c r="AX384" s="136" t="str">
        <f>IF(ISBLANK(M384),"",VLOOKUP(M384,ComboValue!$K$2:$L$5,2,FALSE))</f>
        <v/>
      </c>
      <c r="AY384" s="161" t="str">
        <f>IF(ISBLANK(Q384),"",VLOOKUP(Q384,ComboValue!$N$2:$O$68,2,FALSE) &amp; ",") &amp; IF(ISBLANK(R384),"",VLOOKUP(R384,ComboValue!$N$2:$O$68,2,FALSE) &amp; ",") &amp; IF(ISBLANK(S384),"",VLOOKUP(S384,ComboValue!$N$2:$O$68,2,FALSE) &amp; ",") &amp; IF(ISBLANK(T384),"",VLOOKUP(T384,ComboValue!$N$2:$O$68,2,FALSE) &amp; ",") &amp; IF(ISBLANK(U384),"",VLOOKUP(U384,ComboValue!$N$2:$O$68,2,FALSE) &amp; ",") &amp; IF(ISBLANK(V384),"",VLOOKUP(V384,ComboValue!$N$2:$O$68,2,FALSE) &amp; ",") &amp; IF(ISBLANK(W384),"",VLOOKUP(W384,ComboValue!$N$2:$O$68,2,FALSE) &amp; ",") &amp; IF(ISBLANK(X384),"",VLOOKUP(X384,ComboValue!$N$2:$O$68,2,FALSE) &amp; ",") &amp; IF(ISBLANK(Y384),"",VLOOKUP(Y384,ComboValue!$N$2:$O$68,2,FALSE) &amp; ",") &amp; IF(ISBLANK(Z384),"",VLOOKUP(Z384,ComboValue!$N$2:$O$68,2,FALSE) &amp; ",") &amp; IF(ISBLANK(AA384),"",VLOOKUP(AA384,ComboValue!$N$2:$O$68,2,FALSE) &amp; ",") &amp; IF(ISBLANK(AB384),"",VLOOKUP(AB384,ComboValue!$N$2:$O$68,2,FALSE) &amp; ",") &amp; IF(ISBLANK(AC384),"",VLOOKUP(AC384,ComboValue!$N$2:$O$68,2,FALSE) &amp; ",") &amp; IF(ISBLANK(AD384),"",VLOOKUP(AD384,ComboValue!$N$2:$O$68,2,FALSE) &amp; ",") &amp; IF(ISBLANK(AE384),"",VLOOKUP(AE384,ComboValue!$N$2:$O$68,2,FALSE) &amp; ",") &amp; IF(ISBLANK(AF384),"",VLOOKUP(AF384,ComboValue!$N$2:$O$68,2,FALSE) &amp; ",") &amp; IF(ISBLANK(AG384),"",VLOOKUP(AG384,ComboValue!$N$2:$O$68,2,FALSE) &amp; ",") &amp; IF(ISBLANK(AH384),"",VLOOKUP(AH384,ComboValue!$N$2:$O$68,2,FALSE) &amp; ",") &amp; IF(ISBLANK(AI384),"",VLOOKUP(AI384,ComboValue!$N$2:$O$68,2,FALSE) &amp; ",") &amp; IF(ISBLANK(AJ384),"",VLOOKUP(AJ384,ComboValue!$N$2:$O$68,2,FALSE) &amp; ",") &amp; IF(ISBLANK(AK384),"",VLOOKUP(AK384,ComboValue!$N$2:$O$68,2,FALSE) &amp; ",") &amp; IF(ISBLANK(AL384),"",VLOOKUP(AL384,ComboValue!$N$2:$O$68,2,FALSE) &amp; ",") &amp; IF(ISBLANK(AM384),"",VLOOKUP(AM384,ComboValue!$N$2:$O$68,2,FALSE) &amp; ",") &amp; IF(ISBLANK(AN384),"",VLOOKUP(AN384,ComboValue!$N$2:$O$68,2,FALSE) &amp; ",") &amp; IF(ISBLANK(AO384),"",VLOOKUP(AO384,ComboValue!$N$2:$O$68,2,FALSE) &amp; ",") &amp; IF(ISBLANK(AP384),"",VLOOKUP(AP384,ComboValue!$N$2:$O$68,2,FALSE) &amp; ",") &amp; IF(ISBLANK(AQ384),"",VLOOKUP(AQ384,ComboValue!$N$2:$O$68,2,FALSE) &amp; ",") &amp; IF(ISBLANK(AR384),"",VLOOKUP(AR384,ComboValue!$N$2:$O$68,2,FALSE) &amp; ",") &amp; IF(ISBLANK(AS384),"",VLOOKUP(AS384,ComboValue!$N$2:$O$68,2,FALSE) &amp; ",") &amp; IF(ISBLANK(AT384),"",VLOOKUP(AT384,ComboValue!$N$2:$O$68,2,FALSE) &amp; ",")</f>
        <v/>
      </c>
      <c r="AZ384" s="162" t="str">
        <f t="shared" si="214"/>
        <v/>
      </c>
      <c r="BA384" s="120"/>
      <c r="BB384" s="135" t="str">
        <f t="shared" si="215"/>
        <v/>
      </c>
      <c r="BC384" s="136" t="str">
        <f t="shared" si="216"/>
        <v/>
      </c>
      <c r="BD384" s="136" t="str">
        <f t="shared" si="217"/>
        <v/>
      </c>
      <c r="BE384" s="136" t="str">
        <f t="shared" si="218"/>
        <v/>
      </c>
      <c r="BF384" s="136" t="str">
        <f t="shared" si="219"/>
        <v/>
      </c>
      <c r="BG384" s="136" t="str">
        <f t="shared" si="220"/>
        <v/>
      </c>
      <c r="BH384" s="136" t="str">
        <f t="shared" si="221"/>
        <v/>
      </c>
      <c r="BI384" s="136" t="str">
        <f t="shared" si="222"/>
        <v/>
      </c>
      <c r="BJ384" s="136" t="str">
        <f t="shared" si="223"/>
        <v/>
      </c>
      <c r="BK384" s="136" t="str">
        <f t="shared" si="224"/>
        <v/>
      </c>
      <c r="BL384" s="136" t="str">
        <f t="shared" si="225"/>
        <v/>
      </c>
      <c r="BM384" s="136" t="str">
        <f t="shared" si="226"/>
        <v/>
      </c>
      <c r="BN384" s="136" t="str">
        <f t="shared" si="227"/>
        <v/>
      </c>
      <c r="BO384" s="136" t="str">
        <f t="shared" si="228"/>
        <v/>
      </c>
      <c r="BP384" s="136" t="str">
        <f t="shared" si="229"/>
        <v/>
      </c>
      <c r="BQ384" s="136" t="str">
        <f t="shared" si="230"/>
        <v/>
      </c>
      <c r="BR384" s="136" t="str">
        <f t="shared" si="231"/>
        <v/>
      </c>
      <c r="BS384" s="136" t="str">
        <f t="shared" si="232"/>
        <v/>
      </c>
      <c r="BT384" s="136" t="str">
        <f t="shared" si="233"/>
        <v/>
      </c>
      <c r="BU384" s="136" t="str">
        <f t="shared" si="234"/>
        <v/>
      </c>
      <c r="BV384" s="136" t="str">
        <f t="shared" si="235"/>
        <v/>
      </c>
      <c r="BW384" s="136" t="str">
        <f t="shared" si="236"/>
        <v/>
      </c>
      <c r="BX384" s="136" t="str">
        <f t="shared" si="237"/>
        <v/>
      </c>
      <c r="BY384" s="136" t="str">
        <f t="shared" si="238"/>
        <v/>
      </c>
      <c r="BZ384" s="136" t="str">
        <f t="shared" si="239"/>
        <v/>
      </c>
      <c r="CA384" s="137" t="str">
        <f t="shared" si="240"/>
        <v/>
      </c>
      <c r="CB384" s="135" t="str">
        <f t="shared" si="241"/>
        <v/>
      </c>
      <c r="CC384" s="136" t="str">
        <f t="shared" si="242"/>
        <v/>
      </c>
      <c r="CD384" s="136" t="str">
        <f t="shared" si="243"/>
        <v/>
      </c>
      <c r="CE384" s="136" t="str">
        <f t="shared" si="244"/>
        <v/>
      </c>
      <c r="CF384" s="136" t="str">
        <f t="shared" si="245"/>
        <v/>
      </c>
      <c r="CG384" s="136" t="str">
        <f t="shared" si="246"/>
        <v/>
      </c>
      <c r="CH384" s="136" t="str">
        <f t="shared" si="247"/>
        <v/>
      </c>
      <c r="CI384" s="136" t="str">
        <f t="shared" si="248"/>
        <v/>
      </c>
      <c r="CJ384" s="136" t="str">
        <f t="shared" si="249"/>
        <v/>
      </c>
      <c r="CK384" s="137" t="str">
        <f t="shared" si="250"/>
        <v/>
      </c>
      <c r="CL384" s="135" t="str">
        <f t="shared" si="251"/>
        <v/>
      </c>
      <c r="CM384" s="136" t="str">
        <f t="shared" si="252"/>
        <v/>
      </c>
      <c r="CN384" s="136" t="str">
        <f t="shared" si="253"/>
        <v/>
      </c>
      <c r="CO384" s="137" t="str">
        <f t="shared" si="254"/>
        <v/>
      </c>
      <c r="CP384" s="120"/>
      <c r="CQ384" s="120"/>
      <c r="CR384" s="120"/>
      <c r="CS384" s="120"/>
      <c r="CT384" s="120"/>
      <c r="CU384" s="120"/>
      <c r="CV384" s="120"/>
      <c r="CW384" s="120"/>
      <c r="CX384" s="120"/>
      <c r="CY384" s="120"/>
      <c r="CZ384" s="120"/>
      <c r="DA384" s="120"/>
      <c r="DB384" s="120"/>
    </row>
    <row r="385" spans="1:106" ht="17.399999999999999" thickTop="1" thickBot="1" x14ac:dyDescent="0.45">
      <c r="A385" s="7">
        <v>380</v>
      </c>
      <c r="B385" s="10"/>
      <c r="C385" s="11"/>
      <c r="D385" s="11"/>
      <c r="E385" s="11"/>
      <c r="F385" s="11"/>
      <c r="G385" s="11"/>
      <c r="H385" s="11"/>
      <c r="I385" s="11"/>
      <c r="J385" s="11"/>
      <c r="K385" s="11"/>
      <c r="L385" s="10"/>
      <c r="M385" s="10"/>
      <c r="N385" s="10"/>
      <c r="O385" s="209" t="str">
        <f xml:space="preserve"> IF(ISBLANK(L385),"",VLOOKUP(L385,ComboValue!$E$3:$I$15,5,FALSE))</f>
        <v/>
      </c>
      <c r="P385" s="10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35" t="str">
        <f xml:space="preserve"> IF(ISBLANK(C385),"",VLOOKUP(C385,ComboValue!$B$2:$C$11,2,FALSE) &amp; ",") &amp; IF(ISBLANK(D385),"",VLOOKUP(D385,ComboValue!$B$2:$C$11,2,FALSE) &amp; ",") &amp; IF(ISBLANK(E385),"",VLOOKUP(E385,ComboValue!$B$2:$C$11,2,FALSE) &amp; ",") &amp; IF(ISBLANK(F385),"",VLOOKUP(F385,ComboValue!$B$2:$C$11,2,FALSE) &amp; ",") &amp; IF(ISBLANK(G385),"",VLOOKUP(G385,ComboValue!$B$2:$C$11,2,FALSE) &amp; ",") &amp; IF(ISBLANK(H385),"",VLOOKUP(H385,ComboValue!$B$2:$C$11,2,FALSE) &amp; ",") &amp; IF(ISBLANK(I385),"",VLOOKUP(I385,ComboValue!$B$2:$C$11,2,FALSE) &amp; ",") &amp; IF(ISBLANK(J385),"",VLOOKUP(J385,ComboValue!$B$2:$C$11,2,FALSE) &amp; ",") &amp; IF(ISBLANK(K385),"",VLOOKUP(K385,ComboValue!$B$2:$C$11,2,FALSE) &amp; ",")</f>
        <v/>
      </c>
      <c r="AV385" s="136" t="str">
        <f t="shared" si="213"/>
        <v>Tous_Nl</v>
      </c>
      <c r="AW385" s="136" t="str">
        <f>IF(ISBLANK(L385),"",VLOOKUP(L385,ComboValue!$E$2:$G$15,3,FALSE))</f>
        <v/>
      </c>
      <c r="AX385" s="136" t="str">
        <f>IF(ISBLANK(M385),"",VLOOKUP(M385,ComboValue!$K$2:$L$5,2,FALSE))</f>
        <v/>
      </c>
      <c r="AY385" s="161" t="str">
        <f>IF(ISBLANK(Q385),"",VLOOKUP(Q385,ComboValue!$N$2:$O$68,2,FALSE) &amp; ",") &amp; IF(ISBLANK(R385),"",VLOOKUP(R385,ComboValue!$N$2:$O$68,2,FALSE) &amp; ",") &amp; IF(ISBLANK(S385),"",VLOOKUP(S385,ComboValue!$N$2:$O$68,2,FALSE) &amp; ",") &amp; IF(ISBLANK(T385),"",VLOOKUP(T385,ComboValue!$N$2:$O$68,2,FALSE) &amp; ",") &amp; IF(ISBLANK(U385),"",VLOOKUP(U385,ComboValue!$N$2:$O$68,2,FALSE) &amp; ",") &amp; IF(ISBLANK(V385),"",VLOOKUP(V385,ComboValue!$N$2:$O$68,2,FALSE) &amp; ",") &amp; IF(ISBLANK(W385),"",VLOOKUP(W385,ComboValue!$N$2:$O$68,2,FALSE) &amp; ",") &amp; IF(ISBLANK(X385),"",VLOOKUP(X385,ComboValue!$N$2:$O$68,2,FALSE) &amp; ",") &amp; IF(ISBLANK(Y385),"",VLOOKUP(Y385,ComboValue!$N$2:$O$68,2,FALSE) &amp; ",") &amp; IF(ISBLANK(Z385),"",VLOOKUP(Z385,ComboValue!$N$2:$O$68,2,FALSE) &amp; ",") &amp; IF(ISBLANK(AA385),"",VLOOKUP(AA385,ComboValue!$N$2:$O$68,2,FALSE) &amp; ",") &amp; IF(ISBLANK(AB385),"",VLOOKUP(AB385,ComboValue!$N$2:$O$68,2,FALSE) &amp; ",") &amp; IF(ISBLANK(AC385),"",VLOOKUP(AC385,ComboValue!$N$2:$O$68,2,FALSE) &amp; ",") &amp; IF(ISBLANK(AD385),"",VLOOKUP(AD385,ComboValue!$N$2:$O$68,2,FALSE) &amp; ",") &amp; IF(ISBLANK(AE385),"",VLOOKUP(AE385,ComboValue!$N$2:$O$68,2,FALSE) &amp; ",") &amp; IF(ISBLANK(AF385),"",VLOOKUP(AF385,ComboValue!$N$2:$O$68,2,FALSE) &amp; ",") &amp; IF(ISBLANK(AG385),"",VLOOKUP(AG385,ComboValue!$N$2:$O$68,2,FALSE) &amp; ",") &amp; IF(ISBLANK(AH385),"",VLOOKUP(AH385,ComboValue!$N$2:$O$68,2,FALSE) &amp; ",") &amp; IF(ISBLANK(AI385),"",VLOOKUP(AI385,ComboValue!$N$2:$O$68,2,FALSE) &amp; ",") &amp; IF(ISBLANK(AJ385),"",VLOOKUP(AJ385,ComboValue!$N$2:$O$68,2,FALSE) &amp; ",") &amp; IF(ISBLANK(AK385),"",VLOOKUP(AK385,ComboValue!$N$2:$O$68,2,FALSE) &amp; ",") &amp; IF(ISBLANK(AL385),"",VLOOKUP(AL385,ComboValue!$N$2:$O$68,2,FALSE) &amp; ",") &amp; IF(ISBLANK(AM385),"",VLOOKUP(AM385,ComboValue!$N$2:$O$68,2,FALSE) &amp; ",") &amp; IF(ISBLANK(AN385),"",VLOOKUP(AN385,ComboValue!$N$2:$O$68,2,FALSE) &amp; ",") &amp; IF(ISBLANK(AO385),"",VLOOKUP(AO385,ComboValue!$N$2:$O$68,2,FALSE) &amp; ",") &amp; IF(ISBLANK(AP385),"",VLOOKUP(AP385,ComboValue!$N$2:$O$68,2,FALSE) &amp; ",") &amp; IF(ISBLANK(AQ385),"",VLOOKUP(AQ385,ComboValue!$N$2:$O$68,2,FALSE) &amp; ",") &amp; IF(ISBLANK(AR385),"",VLOOKUP(AR385,ComboValue!$N$2:$O$68,2,FALSE) &amp; ",") &amp; IF(ISBLANK(AS385),"",VLOOKUP(AS385,ComboValue!$N$2:$O$68,2,FALSE) &amp; ",") &amp; IF(ISBLANK(AT385),"",VLOOKUP(AT385,ComboValue!$N$2:$O$68,2,FALSE) &amp; ",")</f>
        <v/>
      </c>
      <c r="AZ385" s="162" t="str">
        <f t="shared" si="214"/>
        <v/>
      </c>
      <c r="BA385" s="120"/>
      <c r="BB385" s="135" t="str">
        <f t="shared" si="215"/>
        <v/>
      </c>
      <c r="BC385" s="136" t="str">
        <f t="shared" si="216"/>
        <v/>
      </c>
      <c r="BD385" s="136" t="str">
        <f t="shared" si="217"/>
        <v/>
      </c>
      <c r="BE385" s="136" t="str">
        <f t="shared" si="218"/>
        <v/>
      </c>
      <c r="BF385" s="136" t="str">
        <f t="shared" si="219"/>
        <v/>
      </c>
      <c r="BG385" s="136" t="str">
        <f t="shared" si="220"/>
        <v/>
      </c>
      <c r="BH385" s="136" t="str">
        <f t="shared" si="221"/>
        <v/>
      </c>
      <c r="BI385" s="136" t="str">
        <f t="shared" si="222"/>
        <v/>
      </c>
      <c r="BJ385" s="136" t="str">
        <f t="shared" si="223"/>
        <v/>
      </c>
      <c r="BK385" s="136" t="str">
        <f t="shared" si="224"/>
        <v/>
      </c>
      <c r="BL385" s="136" t="str">
        <f t="shared" si="225"/>
        <v/>
      </c>
      <c r="BM385" s="136" t="str">
        <f t="shared" si="226"/>
        <v/>
      </c>
      <c r="BN385" s="136" t="str">
        <f t="shared" si="227"/>
        <v/>
      </c>
      <c r="BO385" s="136" t="str">
        <f t="shared" si="228"/>
        <v/>
      </c>
      <c r="BP385" s="136" t="str">
        <f t="shared" si="229"/>
        <v/>
      </c>
      <c r="BQ385" s="136" t="str">
        <f t="shared" si="230"/>
        <v/>
      </c>
      <c r="BR385" s="136" t="str">
        <f t="shared" si="231"/>
        <v/>
      </c>
      <c r="BS385" s="136" t="str">
        <f t="shared" si="232"/>
        <v/>
      </c>
      <c r="BT385" s="136" t="str">
        <f t="shared" si="233"/>
        <v/>
      </c>
      <c r="BU385" s="136" t="str">
        <f t="shared" si="234"/>
        <v/>
      </c>
      <c r="BV385" s="136" t="str">
        <f t="shared" si="235"/>
        <v/>
      </c>
      <c r="BW385" s="136" t="str">
        <f t="shared" si="236"/>
        <v/>
      </c>
      <c r="BX385" s="136" t="str">
        <f t="shared" si="237"/>
        <v/>
      </c>
      <c r="BY385" s="136" t="str">
        <f t="shared" si="238"/>
        <v/>
      </c>
      <c r="BZ385" s="136" t="str">
        <f t="shared" si="239"/>
        <v/>
      </c>
      <c r="CA385" s="137" t="str">
        <f t="shared" si="240"/>
        <v/>
      </c>
      <c r="CB385" s="135" t="str">
        <f t="shared" si="241"/>
        <v/>
      </c>
      <c r="CC385" s="136" t="str">
        <f t="shared" si="242"/>
        <v/>
      </c>
      <c r="CD385" s="136" t="str">
        <f t="shared" si="243"/>
        <v/>
      </c>
      <c r="CE385" s="136" t="str">
        <f t="shared" si="244"/>
        <v/>
      </c>
      <c r="CF385" s="136" t="str">
        <f t="shared" si="245"/>
        <v/>
      </c>
      <c r="CG385" s="136" t="str">
        <f t="shared" si="246"/>
        <v/>
      </c>
      <c r="CH385" s="136" t="str">
        <f t="shared" si="247"/>
        <v/>
      </c>
      <c r="CI385" s="136" t="str">
        <f t="shared" si="248"/>
        <v/>
      </c>
      <c r="CJ385" s="136" t="str">
        <f t="shared" si="249"/>
        <v/>
      </c>
      <c r="CK385" s="137" t="str">
        <f t="shared" si="250"/>
        <v/>
      </c>
      <c r="CL385" s="135" t="str">
        <f t="shared" si="251"/>
        <v/>
      </c>
      <c r="CM385" s="136" t="str">
        <f t="shared" si="252"/>
        <v/>
      </c>
      <c r="CN385" s="136" t="str">
        <f t="shared" si="253"/>
        <v/>
      </c>
      <c r="CO385" s="137" t="str">
        <f t="shared" si="254"/>
        <v/>
      </c>
      <c r="CP385" s="120"/>
      <c r="CQ385" s="120"/>
      <c r="CR385" s="120"/>
      <c r="CS385" s="120"/>
      <c r="CT385" s="120"/>
      <c r="CU385" s="120"/>
      <c r="CV385" s="120"/>
      <c r="CW385" s="120"/>
      <c r="CX385" s="120"/>
      <c r="CY385" s="120"/>
      <c r="CZ385" s="120"/>
      <c r="DA385" s="120"/>
      <c r="DB385" s="120"/>
    </row>
    <row r="386" spans="1:106" ht="17.399999999999999" thickTop="1" thickBot="1" x14ac:dyDescent="0.45">
      <c r="A386" s="7">
        <v>381</v>
      </c>
      <c r="B386" s="10"/>
      <c r="C386" s="11"/>
      <c r="D386" s="11"/>
      <c r="E386" s="11"/>
      <c r="F386" s="11"/>
      <c r="G386" s="11"/>
      <c r="H386" s="11"/>
      <c r="I386" s="11"/>
      <c r="J386" s="11"/>
      <c r="K386" s="11"/>
      <c r="L386" s="10"/>
      <c r="M386" s="10"/>
      <c r="N386" s="10"/>
      <c r="O386" s="209" t="str">
        <f xml:space="preserve"> IF(ISBLANK(L386),"",VLOOKUP(L386,ComboValue!$E$3:$I$15,5,FALSE))</f>
        <v/>
      </c>
      <c r="P386" s="10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35" t="str">
        <f xml:space="preserve"> IF(ISBLANK(C386),"",VLOOKUP(C386,ComboValue!$B$2:$C$11,2,FALSE) &amp; ",") &amp; IF(ISBLANK(D386),"",VLOOKUP(D386,ComboValue!$B$2:$C$11,2,FALSE) &amp; ",") &amp; IF(ISBLANK(E386),"",VLOOKUP(E386,ComboValue!$B$2:$C$11,2,FALSE) &amp; ",") &amp; IF(ISBLANK(F386),"",VLOOKUP(F386,ComboValue!$B$2:$C$11,2,FALSE) &amp; ",") &amp; IF(ISBLANK(G386),"",VLOOKUP(G386,ComboValue!$B$2:$C$11,2,FALSE) &amp; ",") &amp; IF(ISBLANK(H386),"",VLOOKUP(H386,ComboValue!$B$2:$C$11,2,FALSE) &amp; ",") &amp; IF(ISBLANK(I386),"",VLOOKUP(I386,ComboValue!$B$2:$C$11,2,FALSE) &amp; ",") &amp; IF(ISBLANK(J386),"",VLOOKUP(J386,ComboValue!$B$2:$C$11,2,FALSE) &amp; ",") &amp; IF(ISBLANK(K386),"",VLOOKUP(K386,ComboValue!$B$2:$C$11,2,FALSE) &amp; ",")</f>
        <v/>
      </c>
      <c r="AV386" s="136" t="str">
        <f t="shared" si="213"/>
        <v>Tous_Nl</v>
      </c>
      <c r="AW386" s="136" t="str">
        <f>IF(ISBLANK(L386),"",VLOOKUP(L386,ComboValue!$E$2:$G$15,3,FALSE))</f>
        <v/>
      </c>
      <c r="AX386" s="136" t="str">
        <f>IF(ISBLANK(M386),"",VLOOKUP(M386,ComboValue!$K$2:$L$5,2,FALSE))</f>
        <v/>
      </c>
      <c r="AY386" s="161" t="str">
        <f>IF(ISBLANK(Q386),"",VLOOKUP(Q386,ComboValue!$N$2:$O$68,2,FALSE) &amp; ",") &amp; IF(ISBLANK(R386),"",VLOOKUP(R386,ComboValue!$N$2:$O$68,2,FALSE) &amp; ",") &amp; IF(ISBLANK(S386),"",VLOOKUP(S386,ComboValue!$N$2:$O$68,2,FALSE) &amp; ",") &amp; IF(ISBLANK(T386),"",VLOOKUP(T386,ComboValue!$N$2:$O$68,2,FALSE) &amp; ",") &amp; IF(ISBLANK(U386),"",VLOOKUP(U386,ComboValue!$N$2:$O$68,2,FALSE) &amp; ",") &amp; IF(ISBLANK(V386),"",VLOOKUP(V386,ComboValue!$N$2:$O$68,2,FALSE) &amp; ",") &amp; IF(ISBLANK(W386),"",VLOOKUP(W386,ComboValue!$N$2:$O$68,2,FALSE) &amp; ",") &amp; IF(ISBLANK(X386),"",VLOOKUP(X386,ComboValue!$N$2:$O$68,2,FALSE) &amp; ",") &amp; IF(ISBLANK(Y386),"",VLOOKUP(Y386,ComboValue!$N$2:$O$68,2,FALSE) &amp; ",") &amp; IF(ISBLANK(Z386),"",VLOOKUP(Z386,ComboValue!$N$2:$O$68,2,FALSE) &amp; ",") &amp; IF(ISBLANK(AA386),"",VLOOKUP(AA386,ComboValue!$N$2:$O$68,2,FALSE) &amp; ",") &amp; IF(ISBLANK(AB386),"",VLOOKUP(AB386,ComboValue!$N$2:$O$68,2,FALSE) &amp; ",") &amp; IF(ISBLANK(AC386),"",VLOOKUP(AC386,ComboValue!$N$2:$O$68,2,FALSE) &amp; ",") &amp; IF(ISBLANK(AD386),"",VLOOKUP(AD386,ComboValue!$N$2:$O$68,2,FALSE) &amp; ",") &amp; IF(ISBLANK(AE386),"",VLOOKUP(AE386,ComboValue!$N$2:$O$68,2,FALSE) &amp; ",") &amp; IF(ISBLANK(AF386),"",VLOOKUP(AF386,ComboValue!$N$2:$O$68,2,FALSE) &amp; ",") &amp; IF(ISBLANK(AG386),"",VLOOKUP(AG386,ComboValue!$N$2:$O$68,2,FALSE) &amp; ",") &amp; IF(ISBLANK(AH386),"",VLOOKUP(AH386,ComboValue!$N$2:$O$68,2,FALSE) &amp; ",") &amp; IF(ISBLANK(AI386),"",VLOOKUP(AI386,ComboValue!$N$2:$O$68,2,FALSE) &amp; ",") &amp; IF(ISBLANK(AJ386),"",VLOOKUP(AJ386,ComboValue!$N$2:$O$68,2,FALSE) &amp; ",") &amp; IF(ISBLANK(AK386),"",VLOOKUP(AK386,ComboValue!$N$2:$O$68,2,FALSE) &amp; ",") &amp; IF(ISBLANK(AL386),"",VLOOKUP(AL386,ComboValue!$N$2:$O$68,2,FALSE) &amp; ",") &amp; IF(ISBLANK(AM386),"",VLOOKUP(AM386,ComboValue!$N$2:$O$68,2,FALSE) &amp; ",") &amp; IF(ISBLANK(AN386),"",VLOOKUP(AN386,ComboValue!$N$2:$O$68,2,FALSE) &amp; ",") &amp; IF(ISBLANK(AO386),"",VLOOKUP(AO386,ComboValue!$N$2:$O$68,2,FALSE) &amp; ",") &amp; IF(ISBLANK(AP386),"",VLOOKUP(AP386,ComboValue!$N$2:$O$68,2,FALSE) &amp; ",") &amp; IF(ISBLANK(AQ386),"",VLOOKUP(AQ386,ComboValue!$N$2:$O$68,2,FALSE) &amp; ",") &amp; IF(ISBLANK(AR386),"",VLOOKUP(AR386,ComboValue!$N$2:$O$68,2,FALSE) &amp; ",") &amp; IF(ISBLANK(AS386),"",VLOOKUP(AS386,ComboValue!$N$2:$O$68,2,FALSE) &amp; ",") &amp; IF(ISBLANK(AT386),"",VLOOKUP(AT386,ComboValue!$N$2:$O$68,2,FALSE) &amp; ",")</f>
        <v/>
      </c>
      <c r="AZ386" s="162" t="str">
        <f t="shared" si="214"/>
        <v/>
      </c>
      <c r="BA386" s="120"/>
      <c r="BB386" s="135" t="str">
        <f t="shared" si="215"/>
        <v/>
      </c>
      <c r="BC386" s="136" t="str">
        <f t="shared" si="216"/>
        <v/>
      </c>
      <c r="BD386" s="136" t="str">
        <f t="shared" si="217"/>
        <v/>
      </c>
      <c r="BE386" s="136" t="str">
        <f t="shared" si="218"/>
        <v/>
      </c>
      <c r="BF386" s="136" t="str">
        <f t="shared" si="219"/>
        <v/>
      </c>
      <c r="BG386" s="136" t="str">
        <f t="shared" si="220"/>
        <v/>
      </c>
      <c r="BH386" s="136" t="str">
        <f t="shared" si="221"/>
        <v/>
      </c>
      <c r="BI386" s="136" t="str">
        <f t="shared" si="222"/>
        <v/>
      </c>
      <c r="BJ386" s="136" t="str">
        <f t="shared" si="223"/>
        <v/>
      </c>
      <c r="BK386" s="136" t="str">
        <f t="shared" si="224"/>
        <v/>
      </c>
      <c r="BL386" s="136" t="str">
        <f t="shared" si="225"/>
        <v/>
      </c>
      <c r="BM386" s="136" t="str">
        <f t="shared" si="226"/>
        <v/>
      </c>
      <c r="BN386" s="136" t="str">
        <f t="shared" si="227"/>
        <v/>
      </c>
      <c r="BO386" s="136" t="str">
        <f t="shared" si="228"/>
        <v/>
      </c>
      <c r="BP386" s="136" t="str">
        <f t="shared" si="229"/>
        <v/>
      </c>
      <c r="BQ386" s="136" t="str">
        <f t="shared" si="230"/>
        <v/>
      </c>
      <c r="BR386" s="136" t="str">
        <f t="shared" si="231"/>
        <v/>
      </c>
      <c r="BS386" s="136" t="str">
        <f t="shared" si="232"/>
        <v/>
      </c>
      <c r="BT386" s="136" t="str">
        <f t="shared" si="233"/>
        <v/>
      </c>
      <c r="BU386" s="136" t="str">
        <f t="shared" si="234"/>
        <v/>
      </c>
      <c r="BV386" s="136" t="str">
        <f t="shared" si="235"/>
        <v/>
      </c>
      <c r="BW386" s="136" t="str">
        <f t="shared" si="236"/>
        <v/>
      </c>
      <c r="BX386" s="136" t="str">
        <f t="shared" si="237"/>
        <v/>
      </c>
      <c r="BY386" s="136" t="str">
        <f t="shared" si="238"/>
        <v/>
      </c>
      <c r="BZ386" s="136" t="str">
        <f t="shared" si="239"/>
        <v/>
      </c>
      <c r="CA386" s="137" t="str">
        <f t="shared" si="240"/>
        <v/>
      </c>
      <c r="CB386" s="135" t="str">
        <f t="shared" si="241"/>
        <v/>
      </c>
      <c r="CC386" s="136" t="str">
        <f t="shared" si="242"/>
        <v/>
      </c>
      <c r="CD386" s="136" t="str">
        <f t="shared" si="243"/>
        <v/>
      </c>
      <c r="CE386" s="136" t="str">
        <f t="shared" si="244"/>
        <v/>
      </c>
      <c r="CF386" s="136" t="str">
        <f t="shared" si="245"/>
        <v/>
      </c>
      <c r="CG386" s="136" t="str">
        <f t="shared" si="246"/>
        <v/>
      </c>
      <c r="CH386" s="136" t="str">
        <f t="shared" si="247"/>
        <v/>
      </c>
      <c r="CI386" s="136" t="str">
        <f t="shared" si="248"/>
        <v/>
      </c>
      <c r="CJ386" s="136" t="str">
        <f t="shared" si="249"/>
        <v/>
      </c>
      <c r="CK386" s="137" t="str">
        <f t="shared" si="250"/>
        <v/>
      </c>
      <c r="CL386" s="135" t="str">
        <f t="shared" si="251"/>
        <v/>
      </c>
      <c r="CM386" s="136" t="str">
        <f t="shared" si="252"/>
        <v/>
      </c>
      <c r="CN386" s="136" t="str">
        <f t="shared" si="253"/>
        <v/>
      </c>
      <c r="CO386" s="137" t="str">
        <f t="shared" si="254"/>
        <v/>
      </c>
      <c r="CP386" s="120"/>
      <c r="CQ386" s="120"/>
      <c r="CR386" s="120"/>
      <c r="CS386" s="120"/>
      <c r="CT386" s="120"/>
      <c r="CU386" s="120"/>
      <c r="CV386" s="120"/>
      <c r="CW386" s="120"/>
      <c r="CX386" s="120"/>
      <c r="CY386" s="120"/>
      <c r="CZ386" s="120"/>
      <c r="DA386" s="120"/>
      <c r="DB386" s="120"/>
    </row>
    <row r="387" spans="1:106" ht="17.399999999999999" thickTop="1" thickBot="1" x14ac:dyDescent="0.45">
      <c r="A387" s="7">
        <v>382</v>
      </c>
      <c r="B387" s="10"/>
      <c r="C387" s="11"/>
      <c r="D387" s="11"/>
      <c r="E387" s="11"/>
      <c r="F387" s="11"/>
      <c r="G387" s="11"/>
      <c r="H387" s="11"/>
      <c r="I387" s="11"/>
      <c r="J387" s="11"/>
      <c r="K387" s="11"/>
      <c r="L387" s="10"/>
      <c r="M387" s="10"/>
      <c r="N387" s="10"/>
      <c r="O387" s="209" t="str">
        <f xml:space="preserve"> IF(ISBLANK(L387),"",VLOOKUP(L387,ComboValue!$E$3:$I$15,5,FALSE))</f>
        <v/>
      </c>
      <c r="P387" s="10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35" t="str">
        <f xml:space="preserve"> IF(ISBLANK(C387),"",VLOOKUP(C387,ComboValue!$B$2:$C$11,2,FALSE) &amp; ",") &amp; IF(ISBLANK(D387),"",VLOOKUP(D387,ComboValue!$B$2:$C$11,2,FALSE) &amp; ",") &amp; IF(ISBLANK(E387),"",VLOOKUP(E387,ComboValue!$B$2:$C$11,2,FALSE) &amp; ",") &amp; IF(ISBLANK(F387),"",VLOOKUP(F387,ComboValue!$B$2:$C$11,2,FALSE) &amp; ",") &amp; IF(ISBLANK(G387),"",VLOOKUP(G387,ComboValue!$B$2:$C$11,2,FALSE) &amp; ",") &amp; IF(ISBLANK(H387),"",VLOOKUP(H387,ComboValue!$B$2:$C$11,2,FALSE) &amp; ",") &amp; IF(ISBLANK(I387),"",VLOOKUP(I387,ComboValue!$B$2:$C$11,2,FALSE) &amp; ",") &amp; IF(ISBLANK(J387),"",VLOOKUP(J387,ComboValue!$B$2:$C$11,2,FALSE) &amp; ",") &amp; IF(ISBLANK(K387),"",VLOOKUP(K387,ComboValue!$B$2:$C$11,2,FALSE) &amp; ",")</f>
        <v/>
      </c>
      <c r="AV387" s="136" t="str">
        <f t="shared" si="213"/>
        <v>Tous_Nl</v>
      </c>
      <c r="AW387" s="136" t="str">
        <f>IF(ISBLANK(L387),"",VLOOKUP(L387,ComboValue!$E$2:$G$15,3,FALSE))</f>
        <v/>
      </c>
      <c r="AX387" s="136" t="str">
        <f>IF(ISBLANK(M387),"",VLOOKUP(M387,ComboValue!$K$2:$L$5,2,FALSE))</f>
        <v/>
      </c>
      <c r="AY387" s="161" t="str">
        <f>IF(ISBLANK(Q387),"",VLOOKUP(Q387,ComboValue!$N$2:$O$68,2,FALSE) &amp; ",") &amp; IF(ISBLANK(R387),"",VLOOKUP(R387,ComboValue!$N$2:$O$68,2,FALSE) &amp; ",") &amp; IF(ISBLANK(S387),"",VLOOKUP(S387,ComboValue!$N$2:$O$68,2,FALSE) &amp; ",") &amp; IF(ISBLANK(T387),"",VLOOKUP(T387,ComboValue!$N$2:$O$68,2,FALSE) &amp; ",") &amp; IF(ISBLANK(U387),"",VLOOKUP(U387,ComboValue!$N$2:$O$68,2,FALSE) &amp; ",") &amp; IF(ISBLANK(V387),"",VLOOKUP(V387,ComboValue!$N$2:$O$68,2,FALSE) &amp; ",") &amp; IF(ISBLANK(W387),"",VLOOKUP(W387,ComboValue!$N$2:$O$68,2,FALSE) &amp; ",") &amp; IF(ISBLANK(X387),"",VLOOKUP(X387,ComboValue!$N$2:$O$68,2,FALSE) &amp; ",") &amp; IF(ISBLANK(Y387),"",VLOOKUP(Y387,ComboValue!$N$2:$O$68,2,FALSE) &amp; ",") &amp; IF(ISBLANK(Z387),"",VLOOKUP(Z387,ComboValue!$N$2:$O$68,2,FALSE) &amp; ",") &amp; IF(ISBLANK(AA387),"",VLOOKUP(AA387,ComboValue!$N$2:$O$68,2,FALSE) &amp; ",") &amp; IF(ISBLANK(AB387),"",VLOOKUP(AB387,ComboValue!$N$2:$O$68,2,FALSE) &amp; ",") &amp; IF(ISBLANK(AC387),"",VLOOKUP(AC387,ComboValue!$N$2:$O$68,2,FALSE) &amp; ",") &amp; IF(ISBLANK(AD387),"",VLOOKUP(AD387,ComboValue!$N$2:$O$68,2,FALSE) &amp; ",") &amp; IF(ISBLANK(AE387),"",VLOOKUP(AE387,ComboValue!$N$2:$O$68,2,FALSE) &amp; ",") &amp; IF(ISBLANK(AF387),"",VLOOKUP(AF387,ComboValue!$N$2:$O$68,2,FALSE) &amp; ",") &amp; IF(ISBLANK(AG387),"",VLOOKUP(AG387,ComboValue!$N$2:$O$68,2,FALSE) &amp; ",") &amp; IF(ISBLANK(AH387),"",VLOOKUP(AH387,ComboValue!$N$2:$O$68,2,FALSE) &amp; ",") &amp; IF(ISBLANK(AI387),"",VLOOKUP(AI387,ComboValue!$N$2:$O$68,2,FALSE) &amp; ",") &amp; IF(ISBLANK(AJ387),"",VLOOKUP(AJ387,ComboValue!$N$2:$O$68,2,FALSE) &amp; ",") &amp; IF(ISBLANK(AK387),"",VLOOKUP(AK387,ComboValue!$N$2:$O$68,2,FALSE) &amp; ",") &amp; IF(ISBLANK(AL387),"",VLOOKUP(AL387,ComboValue!$N$2:$O$68,2,FALSE) &amp; ",") &amp; IF(ISBLANK(AM387),"",VLOOKUP(AM387,ComboValue!$N$2:$O$68,2,FALSE) &amp; ",") &amp; IF(ISBLANK(AN387),"",VLOOKUP(AN387,ComboValue!$N$2:$O$68,2,FALSE) &amp; ",") &amp; IF(ISBLANK(AO387),"",VLOOKUP(AO387,ComboValue!$N$2:$O$68,2,FALSE) &amp; ",") &amp; IF(ISBLANK(AP387),"",VLOOKUP(AP387,ComboValue!$N$2:$O$68,2,FALSE) &amp; ",") &amp; IF(ISBLANK(AQ387),"",VLOOKUP(AQ387,ComboValue!$N$2:$O$68,2,FALSE) &amp; ",") &amp; IF(ISBLANK(AR387),"",VLOOKUP(AR387,ComboValue!$N$2:$O$68,2,FALSE) &amp; ",") &amp; IF(ISBLANK(AS387),"",VLOOKUP(AS387,ComboValue!$N$2:$O$68,2,FALSE) &amp; ",") &amp; IF(ISBLANK(AT387),"",VLOOKUP(AT387,ComboValue!$N$2:$O$68,2,FALSE) &amp; ",")</f>
        <v/>
      </c>
      <c r="AZ387" s="162" t="str">
        <f t="shared" si="214"/>
        <v/>
      </c>
      <c r="BA387" s="120"/>
      <c r="BB387" s="135" t="str">
        <f t="shared" si="215"/>
        <v/>
      </c>
      <c r="BC387" s="136" t="str">
        <f t="shared" si="216"/>
        <v/>
      </c>
      <c r="BD387" s="136" t="str">
        <f t="shared" si="217"/>
        <v/>
      </c>
      <c r="BE387" s="136" t="str">
        <f t="shared" si="218"/>
        <v/>
      </c>
      <c r="BF387" s="136" t="str">
        <f t="shared" si="219"/>
        <v/>
      </c>
      <c r="BG387" s="136" t="str">
        <f t="shared" si="220"/>
        <v/>
      </c>
      <c r="BH387" s="136" t="str">
        <f t="shared" si="221"/>
        <v/>
      </c>
      <c r="BI387" s="136" t="str">
        <f t="shared" si="222"/>
        <v/>
      </c>
      <c r="BJ387" s="136" t="str">
        <f t="shared" si="223"/>
        <v/>
      </c>
      <c r="BK387" s="136" t="str">
        <f t="shared" si="224"/>
        <v/>
      </c>
      <c r="BL387" s="136" t="str">
        <f t="shared" si="225"/>
        <v/>
      </c>
      <c r="BM387" s="136" t="str">
        <f t="shared" si="226"/>
        <v/>
      </c>
      <c r="BN387" s="136" t="str">
        <f t="shared" si="227"/>
        <v/>
      </c>
      <c r="BO387" s="136" t="str">
        <f t="shared" si="228"/>
        <v/>
      </c>
      <c r="BP387" s="136" t="str">
        <f t="shared" si="229"/>
        <v/>
      </c>
      <c r="BQ387" s="136" t="str">
        <f t="shared" si="230"/>
        <v/>
      </c>
      <c r="BR387" s="136" t="str">
        <f t="shared" si="231"/>
        <v/>
      </c>
      <c r="BS387" s="136" t="str">
        <f t="shared" si="232"/>
        <v/>
      </c>
      <c r="BT387" s="136" t="str">
        <f t="shared" si="233"/>
        <v/>
      </c>
      <c r="BU387" s="136" t="str">
        <f t="shared" si="234"/>
        <v/>
      </c>
      <c r="BV387" s="136" t="str">
        <f t="shared" si="235"/>
        <v/>
      </c>
      <c r="BW387" s="136" t="str">
        <f t="shared" si="236"/>
        <v/>
      </c>
      <c r="BX387" s="136" t="str">
        <f t="shared" si="237"/>
        <v/>
      </c>
      <c r="BY387" s="136" t="str">
        <f t="shared" si="238"/>
        <v/>
      </c>
      <c r="BZ387" s="136" t="str">
        <f t="shared" si="239"/>
        <v/>
      </c>
      <c r="CA387" s="137" t="str">
        <f t="shared" si="240"/>
        <v/>
      </c>
      <c r="CB387" s="135" t="str">
        <f t="shared" si="241"/>
        <v/>
      </c>
      <c r="CC387" s="136" t="str">
        <f t="shared" si="242"/>
        <v/>
      </c>
      <c r="CD387" s="136" t="str">
        <f t="shared" si="243"/>
        <v/>
      </c>
      <c r="CE387" s="136" t="str">
        <f t="shared" si="244"/>
        <v/>
      </c>
      <c r="CF387" s="136" t="str">
        <f t="shared" si="245"/>
        <v/>
      </c>
      <c r="CG387" s="136" t="str">
        <f t="shared" si="246"/>
        <v/>
      </c>
      <c r="CH387" s="136" t="str">
        <f t="shared" si="247"/>
        <v/>
      </c>
      <c r="CI387" s="136" t="str">
        <f t="shared" si="248"/>
        <v/>
      </c>
      <c r="CJ387" s="136" t="str">
        <f t="shared" si="249"/>
        <v/>
      </c>
      <c r="CK387" s="137" t="str">
        <f t="shared" si="250"/>
        <v/>
      </c>
      <c r="CL387" s="135" t="str">
        <f t="shared" si="251"/>
        <v/>
      </c>
      <c r="CM387" s="136" t="str">
        <f t="shared" si="252"/>
        <v/>
      </c>
      <c r="CN387" s="136" t="str">
        <f t="shared" si="253"/>
        <v/>
      </c>
      <c r="CO387" s="137" t="str">
        <f t="shared" si="254"/>
        <v/>
      </c>
      <c r="CP387" s="120"/>
      <c r="CQ387" s="120"/>
      <c r="CR387" s="120"/>
      <c r="CS387" s="120"/>
      <c r="CT387" s="120"/>
      <c r="CU387" s="120"/>
      <c r="CV387" s="120"/>
      <c r="CW387" s="120"/>
      <c r="CX387" s="120"/>
      <c r="CY387" s="120"/>
      <c r="CZ387" s="120"/>
      <c r="DA387" s="120"/>
      <c r="DB387" s="120"/>
    </row>
    <row r="388" spans="1:106" ht="17.399999999999999" thickTop="1" thickBot="1" x14ac:dyDescent="0.45">
      <c r="A388" s="7">
        <v>383</v>
      </c>
      <c r="B388" s="10"/>
      <c r="C388" s="11"/>
      <c r="D388" s="11"/>
      <c r="E388" s="11"/>
      <c r="F388" s="11"/>
      <c r="G388" s="11"/>
      <c r="H388" s="11"/>
      <c r="I388" s="11"/>
      <c r="J388" s="11"/>
      <c r="K388" s="11"/>
      <c r="L388" s="10"/>
      <c r="M388" s="10"/>
      <c r="N388" s="10"/>
      <c r="O388" s="209" t="str">
        <f xml:space="preserve"> IF(ISBLANK(L388),"",VLOOKUP(L388,ComboValue!$E$3:$I$15,5,FALSE))</f>
        <v/>
      </c>
      <c r="P388" s="10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35" t="str">
        <f xml:space="preserve"> IF(ISBLANK(C388),"",VLOOKUP(C388,ComboValue!$B$2:$C$11,2,FALSE) &amp; ",") &amp; IF(ISBLANK(D388),"",VLOOKUP(D388,ComboValue!$B$2:$C$11,2,FALSE) &amp; ",") &amp; IF(ISBLANK(E388),"",VLOOKUP(E388,ComboValue!$B$2:$C$11,2,FALSE) &amp; ",") &amp; IF(ISBLANK(F388),"",VLOOKUP(F388,ComboValue!$B$2:$C$11,2,FALSE) &amp; ",") &amp; IF(ISBLANK(G388),"",VLOOKUP(G388,ComboValue!$B$2:$C$11,2,FALSE) &amp; ",") &amp; IF(ISBLANK(H388),"",VLOOKUP(H388,ComboValue!$B$2:$C$11,2,FALSE) &amp; ",") &amp; IF(ISBLANK(I388),"",VLOOKUP(I388,ComboValue!$B$2:$C$11,2,FALSE) &amp; ",") &amp; IF(ISBLANK(J388),"",VLOOKUP(J388,ComboValue!$B$2:$C$11,2,FALSE) &amp; ",") &amp; IF(ISBLANK(K388),"",VLOOKUP(K388,ComboValue!$B$2:$C$11,2,FALSE) &amp; ",")</f>
        <v/>
      </c>
      <c r="AV388" s="136" t="str">
        <f t="shared" si="213"/>
        <v>Tous_Nl</v>
      </c>
      <c r="AW388" s="136" t="str">
        <f>IF(ISBLANK(L388),"",VLOOKUP(L388,ComboValue!$E$2:$G$15,3,FALSE))</f>
        <v/>
      </c>
      <c r="AX388" s="136" t="str">
        <f>IF(ISBLANK(M388),"",VLOOKUP(M388,ComboValue!$K$2:$L$5,2,FALSE))</f>
        <v/>
      </c>
      <c r="AY388" s="161" t="str">
        <f>IF(ISBLANK(Q388),"",VLOOKUP(Q388,ComboValue!$N$2:$O$68,2,FALSE) &amp; ",") &amp; IF(ISBLANK(R388),"",VLOOKUP(R388,ComboValue!$N$2:$O$68,2,FALSE) &amp; ",") &amp; IF(ISBLANK(S388),"",VLOOKUP(S388,ComboValue!$N$2:$O$68,2,FALSE) &amp; ",") &amp; IF(ISBLANK(T388),"",VLOOKUP(T388,ComboValue!$N$2:$O$68,2,FALSE) &amp; ",") &amp; IF(ISBLANK(U388),"",VLOOKUP(U388,ComboValue!$N$2:$O$68,2,FALSE) &amp; ",") &amp; IF(ISBLANK(V388),"",VLOOKUP(V388,ComboValue!$N$2:$O$68,2,FALSE) &amp; ",") &amp; IF(ISBLANK(W388),"",VLOOKUP(W388,ComboValue!$N$2:$O$68,2,FALSE) &amp; ",") &amp; IF(ISBLANK(X388),"",VLOOKUP(X388,ComboValue!$N$2:$O$68,2,FALSE) &amp; ",") &amp; IF(ISBLANK(Y388),"",VLOOKUP(Y388,ComboValue!$N$2:$O$68,2,FALSE) &amp; ",") &amp; IF(ISBLANK(Z388),"",VLOOKUP(Z388,ComboValue!$N$2:$O$68,2,FALSE) &amp; ",") &amp; IF(ISBLANK(AA388),"",VLOOKUP(AA388,ComboValue!$N$2:$O$68,2,FALSE) &amp; ",") &amp; IF(ISBLANK(AB388),"",VLOOKUP(AB388,ComboValue!$N$2:$O$68,2,FALSE) &amp; ",") &amp; IF(ISBLANK(AC388),"",VLOOKUP(AC388,ComboValue!$N$2:$O$68,2,FALSE) &amp; ",") &amp; IF(ISBLANK(AD388),"",VLOOKUP(AD388,ComboValue!$N$2:$O$68,2,FALSE) &amp; ",") &amp; IF(ISBLANK(AE388),"",VLOOKUP(AE388,ComboValue!$N$2:$O$68,2,FALSE) &amp; ",") &amp; IF(ISBLANK(AF388),"",VLOOKUP(AF388,ComboValue!$N$2:$O$68,2,FALSE) &amp; ",") &amp; IF(ISBLANK(AG388),"",VLOOKUP(AG388,ComboValue!$N$2:$O$68,2,FALSE) &amp; ",") &amp; IF(ISBLANK(AH388),"",VLOOKUP(AH388,ComboValue!$N$2:$O$68,2,FALSE) &amp; ",") &amp; IF(ISBLANK(AI388),"",VLOOKUP(AI388,ComboValue!$N$2:$O$68,2,FALSE) &amp; ",") &amp; IF(ISBLANK(AJ388),"",VLOOKUP(AJ388,ComboValue!$N$2:$O$68,2,FALSE) &amp; ",") &amp; IF(ISBLANK(AK388),"",VLOOKUP(AK388,ComboValue!$N$2:$O$68,2,FALSE) &amp; ",") &amp; IF(ISBLANK(AL388),"",VLOOKUP(AL388,ComboValue!$N$2:$O$68,2,FALSE) &amp; ",") &amp; IF(ISBLANK(AM388),"",VLOOKUP(AM388,ComboValue!$N$2:$O$68,2,FALSE) &amp; ",") &amp; IF(ISBLANK(AN388),"",VLOOKUP(AN388,ComboValue!$N$2:$O$68,2,FALSE) &amp; ",") &amp; IF(ISBLANK(AO388),"",VLOOKUP(AO388,ComboValue!$N$2:$O$68,2,FALSE) &amp; ",") &amp; IF(ISBLANK(AP388),"",VLOOKUP(AP388,ComboValue!$N$2:$O$68,2,FALSE) &amp; ",") &amp; IF(ISBLANK(AQ388),"",VLOOKUP(AQ388,ComboValue!$N$2:$O$68,2,FALSE) &amp; ",") &amp; IF(ISBLANK(AR388),"",VLOOKUP(AR388,ComboValue!$N$2:$O$68,2,FALSE) &amp; ",") &amp; IF(ISBLANK(AS388),"",VLOOKUP(AS388,ComboValue!$N$2:$O$68,2,FALSE) &amp; ",") &amp; IF(ISBLANK(AT388),"",VLOOKUP(AT388,ComboValue!$N$2:$O$68,2,FALSE) &amp; ",")</f>
        <v/>
      </c>
      <c r="AZ388" s="162" t="str">
        <f t="shared" si="214"/>
        <v/>
      </c>
      <c r="BA388" s="120"/>
      <c r="BB388" s="135" t="str">
        <f t="shared" si="215"/>
        <v/>
      </c>
      <c r="BC388" s="136" t="str">
        <f t="shared" si="216"/>
        <v/>
      </c>
      <c r="BD388" s="136" t="str">
        <f t="shared" si="217"/>
        <v/>
      </c>
      <c r="BE388" s="136" t="str">
        <f t="shared" si="218"/>
        <v/>
      </c>
      <c r="BF388" s="136" t="str">
        <f t="shared" si="219"/>
        <v/>
      </c>
      <c r="BG388" s="136" t="str">
        <f t="shared" si="220"/>
        <v/>
      </c>
      <c r="BH388" s="136" t="str">
        <f t="shared" si="221"/>
        <v/>
      </c>
      <c r="BI388" s="136" t="str">
        <f t="shared" si="222"/>
        <v/>
      </c>
      <c r="BJ388" s="136" t="str">
        <f t="shared" si="223"/>
        <v/>
      </c>
      <c r="BK388" s="136" t="str">
        <f t="shared" si="224"/>
        <v/>
      </c>
      <c r="BL388" s="136" t="str">
        <f t="shared" si="225"/>
        <v/>
      </c>
      <c r="BM388" s="136" t="str">
        <f t="shared" si="226"/>
        <v/>
      </c>
      <c r="BN388" s="136" t="str">
        <f t="shared" si="227"/>
        <v/>
      </c>
      <c r="BO388" s="136" t="str">
        <f t="shared" si="228"/>
        <v/>
      </c>
      <c r="BP388" s="136" t="str">
        <f t="shared" si="229"/>
        <v/>
      </c>
      <c r="BQ388" s="136" t="str">
        <f t="shared" si="230"/>
        <v/>
      </c>
      <c r="BR388" s="136" t="str">
        <f t="shared" si="231"/>
        <v/>
      </c>
      <c r="BS388" s="136" t="str">
        <f t="shared" si="232"/>
        <v/>
      </c>
      <c r="BT388" s="136" t="str">
        <f t="shared" si="233"/>
        <v/>
      </c>
      <c r="BU388" s="136" t="str">
        <f t="shared" si="234"/>
        <v/>
      </c>
      <c r="BV388" s="136" t="str">
        <f t="shared" si="235"/>
        <v/>
      </c>
      <c r="BW388" s="136" t="str">
        <f t="shared" si="236"/>
        <v/>
      </c>
      <c r="BX388" s="136" t="str">
        <f t="shared" si="237"/>
        <v/>
      </c>
      <c r="BY388" s="136" t="str">
        <f t="shared" si="238"/>
        <v/>
      </c>
      <c r="BZ388" s="136" t="str">
        <f t="shared" si="239"/>
        <v/>
      </c>
      <c r="CA388" s="137" t="str">
        <f t="shared" si="240"/>
        <v/>
      </c>
      <c r="CB388" s="135" t="str">
        <f t="shared" si="241"/>
        <v/>
      </c>
      <c r="CC388" s="136" t="str">
        <f t="shared" si="242"/>
        <v/>
      </c>
      <c r="CD388" s="136" t="str">
        <f t="shared" si="243"/>
        <v/>
      </c>
      <c r="CE388" s="136" t="str">
        <f t="shared" si="244"/>
        <v/>
      </c>
      <c r="CF388" s="136" t="str">
        <f t="shared" si="245"/>
        <v/>
      </c>
      <c r="CG388" s="136" t="str">
        <f t="shared" si="246"/>
        <v/>
      </c>
      <c r="CH388" s="136" t="str">
        <f t="shared" si="247"/>
        <v/>
      </c>
      <c r="CI388" s="136" t="str">
        <f t="shared" si="248"/>
        <v/>
      </c>
      <c r="CJ388" s="136" t="str">
        <f t="shared" si="249"/>
        <v/>
      </c>
      <c r="CK388" s="137" t="str">
        <f t="shared" si="250"/>
        <v/>
      </c>
      <c r="CL388" s="135" t="str">
        <f t="shared" si="251"/>
        <v/>
      </c>
      <c r="CM388" s="136" t="str">
        <f t="shared" si="252"/>
        <v/>
      </c>
      <c r="CN388" s="136" t="str">
        <f t="shared" si="253"/>
        <v/>
      </c>
      <c r="CO388" s="137" t="str">
        <f t="shared" si="254"/>
        <v/>
      </c>
      <c r="CP388" s="120"/>
      <c r="CQ388" s="120"/>
      <c r="CR388" s="120"/>
      <c r="CS388" s="120"/>
      <c r="CT388" s="120"/>
      <c r="CU388" s="120"/>
      <c r="CV388" s="120"/>
      <c r="CW388" s="120"/>
      <c r="CX388" s="120"/>
      <c r="CY388" s="120"/>
      <c r="CZ388" s="120"/>
      <c r="DA388" s="120"/>
      <c r="DB388" s="120"/>
    </row>
    <row r="389" spans="1:106" ht="17.399999999999999" thickTop="1" thickBot="1" x14ac:dyDescent="0.45">
      <c r="A389" s="7">
        <v>384</v>
      </c>
      <c r="B389" s="10"/>
      <c r="C389" s="11"/>
      <c r="D389" s="11"/>
      <c r="E389" s="11"/>
      <c r="F389" s="11"/>
      <c r="G389" s="11"/>
      <c r="H389" s="11"/>
      <c r="I389" s="11"/>
      <c r="J389" s="11"/>
      <c r="K389" s="11"/>
      <c r="L389" s="10"/>
      <c r="M389" s="10"/>
      <c r="N389" s="10"/>
      <c r="O389" s="209" t="str">
        <f xml:space="preserve"> IF(ISBLANK(L389),"",VLOOKUP(L389,ComboValue!$E$3:$I$15,5,FALSE))</f>
        <v/>
      </c>
      <c r="P389" s="10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35" t="str">
        <f xml:space="preserve"> IF(ISBLANK(C389),"",VLOOKUP(C389,ComboValue!$B$2:$C$11,2,FALSE) &amp; ",") &amp; IF(ISBLANK(D389),"",VLOOKUP(D389,ComboValue!$B$2:$C$11,2,FALSE) &amp; ",") &amp; IF(ISBLANK(E389),"",VLOOKUP(E389,ComboValue!$B$2:$C$11,2,FALSE) &amp; ",") &amp; IF(ISBLANK(F389),"",VLOOKUP(F389,ComboValue!$B$2:$C$11,2,FALSE) &amp; ",") &amp; IF(ISBLANK(G389),"",VLOOKUP(G389,ComboValue!$B$2:$C$11,2,FALSE) &amp; ",") &amp; IF(ISBLANK(H389),"",VLOOKUP(H389,ComboValue!$B$2:$C$11,2,FALSE) &amp; ",") &amp; IF(ISBLANK(I389),"",VLOOKUP(I389,ComboValue!$B$2:$C$11,2,FALSE) &amp; ",") &amp; IF(ISBLANK(J389),"",VLOOKUP(J389,ComboValue!$B$2:$C$11,2,FALSE) &amp; ",") &amp; IF(ISBLANK(K389),"",VLOOKUP(K389,ComboValue!$B$2:$C$11,2,FALSE) &amp; ",")</f>
        <v/>
      </c>
      <c r="AV389" s="136" t="str">
        <f t="shared" si="213"/>
        <v>Tous_Nl</v>
      </c>
      <c r="AW389" s="136" t="str">
        <f>IF(ISBLANK(L389),"",VLOOKUP(L389,ComboValue!$E$2:$G$15,3,FALSE))</f>
        <v/>
      </c>
      <c r="AX389" s="136" t="str">
        <f>IF(ISBLANK(M389),"",VLOOKUP(M389,ComboValue!$K$2:$L$5,2,FALSE))</f>
        <v/>
      </c>
      <c r="AY389" s="161" t="str">
        <f>IF(ISBLANK(Q389),"",VLOOKUP(Q389,ComboValue!$N$2:$O$68,2,FALSE) &amp; ",") &amp; IF(ISBLANK(R389),"",VLOOKUP(R389,ComboValue!$N$2:$O$68,2,FALSE) &amp; ",") &amp; IF(ISBLANK(S389),"",VLOOKUP(S389,ComboValue!$N$2:$O$68,2,FALSE) &amp; ",") &amp; IF(ISBLANK(T389),"",VLOOKUP(T389,ComboValue!$N$2:$O$68,2,FALSE) &amp; ",") &amp; IF(ISBLANK(U389),"",VLOOKUP(U389,ComboValue!$N$2:$O$68,2,FALSE) &amp; ",") &amp; IF(ISBLANK(V389),"",VLOOKUP(V389,ComboValue!$N$2:$O$68,2,FALSE) &amp; ",") &amp; IF(ISBLANK(W389),"",VLOOKUP(W389,ComboValue!$N$2:$O$68,2,FALSE) &amp; ",") &amp; IF(ISBLANK(X389),"",VLOOKUP(X389,ComboValue!$N$2:$O$68,2,FALSE) &amp; ",") &amp; IF(ISBLANK(Y389),"",VLOOKUP(Y389,ComboValue!$N$2:$O$68,2,FALSE) &amp; ",") &amp; IF(ISBLANK(Z389),"",VLOOKUP(Z389,ComboValue!$N$2:$O$68,2,FALSE) &amp; ",") &amp; IF(ISBLANK(AA389),"",VLOOKUP(AA389,ComboValue!$N$2:$O$68,2,FALSE) &amp; ",") &amp; IF(ISBLANK(AB389),"",VLOOKUP(AB389,ComboValue!$N$2:$O$68,2,FALSE) &amp; ",") &amp; IF(ISBLANK(AC389),"",VLOOKUP(AC389,ComboValue!$N$2:$O$68,2,FALSE) &amp; ",") &amp; IF(ISBLANK(AD389),"",VLOOKUP(AD389,ComboValue!$N$2:$O$68,2,FALSE) &amp; ",") &amp; IF(ISBLANK(AE389),"",VLOOKUP(AE389,ComboValue!$N$2:$O$68,2,FALSE) &amp; ",") &amp; IF(ISBLANK(AF389),"",VLOOKUP(AF389,ComboValue!$N$2:$O$68,2,FALSE) &amp; ",") &amp; IF(ISBLANK(AG389),"",VLOOKUP(AG389,ComboValue!$N$2:$O$68,2,FALSE) &amp; ",") &amp; IF(ISBLANK(AH389),"",VLOOKUP(AH389,ComboValue!$N$2:$O$68,2,FALSE) &amp; ",") &amp; IF(ISBLANK(AI389),"",VLOOKUP(AI389,ComboValue!$N$2:$O$68,2,FALSE) &amp; ",") &amp; IF(ISBLANK(AJ389),"",VLOOKUP(AJ389,ComboValue!$N$2:$O$68,2,FALSE) &amp; ",") &amp; IF(ISBLANK(AK389),"",VLOOKUP(AK389,ComboValue!$N$2:$O$68,2,FALSE) &amp; ",") &amp; IF(ISBLANK(AL389),"",VLOOKUP(AL389,ComboValue!$N$2:$O$68,2,FALSE) &amp; ",") &amp; IF(ISBLANK(AM389),"",VLOOKUP(AM389,ComboValue!$N$2:$O$68,2,FALSE) &amp; ",") &amp; IF(ISBLANK(AN389),"",VLOOKUP(AN389,ComboValue!$N$2:$O$68,2,FALSE) &amp; ",") &amp; IF(ISBLANK(AO389),"",VLOOKUP(AO389,ComboValue!$N$2:$O$68,2,FALSE) &amp; ",") &amp; IF(ISBLANK(AP389),"",VLOOKUP(AP389,ComboValue!$N$2:$O$68,2,FALSE) &amp; ",") &amp; IF(ISBLANK(AQ389),"",VLOOKUP(AQ389,ComboValue!$N$2:$O$68,2,FALSE) &amp; ",") &amp; IF(ISBLANK(AR389),"",VLOOKUP(AR389,ComboValue!$N$2:$O$68,2,FALSE) &amp; ",") &amp; IF(ISBLANK(AS389),"",VLOOKUP(AS389,ComboValue!$N$2:$O$68,2,FALSE) &amp; ",") &amp; IF(ISBLANK(AT389),"",VLOOKUP(AT389,ComboValue!$N$2:$O$68,2,FALSE) &amp; ",")</f>
        <v/>
      </c>
      <c r="AZ389" s="162" t="str">
        <f t="shared" si="214"/>
        <v/>
      </c>
      <c r="BA389" s="120"/>
      <c r="BB389" s="135" t="str">
        <f t="shared" si="215"/>
        <v/>
      </c>
      <c r="BC389" s="136" t="str">
        <f t="shared" si="216"/>
        <v/>
      </c>
      <c r="BD389" s="136" t="str">
        <f t="shared" si="217"/>
        <v/>
      </c>
      <c r="BE389" s="136" t="str">
        <f t="shared" si="218"/>
        <v/>
      </c>
      <c r="BF389" s="136" t="str">
        <f t="shared" si="219"/>
        <v/>
      </c>
      <c r="BG389" s="136" t="str">
        <f t="shared" si="220"/>
        <v/>
      </c>
      <c r="BH389" s="136" t="str">
        <f t="shared" si="221"/>
        <v/>
      </c>
      <c r="BI389" s="136" t="str">
        <f t="shared" si="222"/>
        <v/>
      </c>
      <c r="BJ389" s="136" t="str">
        <f t="shared" si="223"/>
        <v/>
      </c>
      <c r="BK389" s="136" t="str">
        <f t="shared" si="224"/>
        <v/>
      </c>
      <c r="BL389" s="136" t="str">
        <f t="shared" si="225"/>
        <v/>
      </c>
      <c r="BM389" s="136" t="str">
        <f t="shared" si="226"/>
        <v/>
      </c>
      <c r="BN389" s="136" t="str">
        <f t="shared" si="227"/>
        <v/>
      </c>
      <c r="BO389" s="136" t="str">
        <f t="shared" si="228"/>
        <v/>
      </c>
      <c r="BP389" s="136" t="str">
        <f t="shared" si="229"/>
        <v/>
      </c>
      <c r="BQ389" s="136" t="str">
        <f t="shared" si="230"/>
        <v/>
      </c>
      <c r="BR389" s="136" t="str">
        <f t="shared" si="231"/>
        <v/>
      </c>
      <c r="BS389" s="136" t="str">
        <f t="shared" si="232"/>
        <v/>
      </c>
      <c r="BT389" s="136" t="str">
        <f t="shared" si="233"/>
        <v/>
      </c>
      <c r="BU389" s="136" t="str">
        <f t="shared" si="234"/>
        <v/>
      </c>
      <c r="BV389" s="136" t="str">
        <f t="shared" si="235"/>
        <v/>
      </c>
      <c r="BW389" s="136" t="str">
        <f t="shared" si="236"/>
        <v/>
      </c>
      <c r="BX389" s="136" t="str">
        <f t="shared" si="237"/>
        <v/>
      </c>
      <c r="BY389" s="136" t="str">
        <f t="shared" si="238"/>
        <v/>
      </c>
      <c r="BZ389" s="136" t="str">
        <f t="shared" si="239"/>
        <v/>
      </c>
      <c r="CA389" s="137" t="str">
        <f t="shared" si="240"/>
        <v/>
      </c>
      <c r="CB389" s="135" t="str">
        <f t="shared" si="241"/>
        <v/>
      </c>
      <c r="CC389" s="136" t="str">
        <f t="shared" si="242"/>
        <v/>
      </c>
      <c r="CD389" s="136" t="str">
        <f t="shared" si="243"/>
        <v/>
      </c>
      <c r="CE389" s="136" t="str">
        <f t="shared" si="244"/>
        <v/>
      </c>
      <c r="CF389" s="136" t="str">
        <f t="shared" si="245"/>
        <v/>
      </c>
      <c r="CG389" s="136" t="str">
        <f t="shared" si="246"/>
        <v/>
      </c>
      <c r="CH389" s="136" t="str">
        <f t="shared" si="247"/>
        <v/>
      </c>
      <c r="CI389" s="136" t="str">
        <f t="shared" si="248"/>
        <v/>
      </c>
      <c r="CJ389" s="136" t="str">
        <f t="shared" si="249"/>
        <v/>
      </c>
      <c r="CK389" s="137" t="str">
        <f t="shared" si="250"/>
        <v/>
      </c>
      <c r="CL389" s="135" t="str">
        <f t="shared" si="251"/>
        <v/>
      </c>
      <c r="CM389" s="136" t="str">
        <f t="shared" si="252"/>
        <v/>
      </c>
      <c r="CN389" s="136" t="str">
        <f t="shared" si="253"/>
        <v/>
      </c>
      <c r="CO389" s="137" t="str">
        <f t="shared" si="254"/>
        <v/>
      </c>
      <c r="CP389" s="120"/>
      <c r="CQ389" s="120"/>
      <c r="CR389" s="120"/>
      <c r="CS389" s="120"/>
      <c r="CT389" s="120"/>
      <c r="CU389" s="120"/>
      <c r="CV389" s="120"/>
      <c r="CW389" s="120"/>
      <c r="CX389" s="120"/>
      <c r="CY389" s="120"/>
      <c r="CZ389" s="120"/>
      <c r="DA389" s="120"/>
      <c r="DB389" s="120"/>
    </row>
    <row r="390" spans="1:106" ht="17.399999999999999" thickTop="1" thickBot="1" x14ac:dyDescent="0.45">
      <c r="A390" s="7">
        <v>385</v>
      </c>
      <c r="B390" s="10"/>
      <c r="C390" s="11"/>
      <c r="D390" s="11"/>
      <c r="E390" s="11"/>
      <c r="F390" s="11"/>
      <c r="G390" s="11"/>
      <c r="H390" s="11"/>
      <c r="I390" s="11"/>
      <c r="J390" s="11"/>
      <c r="K390" s="11"/>
      <c r="L390" s="10"/>
      <c r="M390" s="10"/>
      <c r="N390" s="10"/>
      <c r="O390" s="209" t="str">
        <f xml:space="preserve"> IF(ISBLANK(L390),"",VLOOKUP(L390,ComboValue!$E$3:$I$15,5,FALSE))</f>
        <v/>
      </c>
      <c r="P390" s="10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35" t="str">
        <f xml:space="preserve"> IF(ISBLANK(C390),"",VLOOKUP(C390,ComboValue!$B$2:$C$11,2,FALSE) &amp; ",") &amp; IF(ISBLANK(D390),"",VLOOKUP(D390,ComboValue!$B$2:$C$11,2,FALSE) &amp; ",") &amp; IF(ISBLANK(E390),"",VLOOKUP(E390,ComboValue!$B$2:$C$11,2,FALSE) &amp; ",") &amp; IF(ISBLANK(F390),"",VLOOKUP(F390,ComboValue!$B$2:$C$11,2,FALSE) &amp; ",") &amp; IF(ISBLANK(G390),"",VLOOKUP(G390,ComboValue!$B$2:$C$11,2,FALSE) &amp; ",") &amp; IF(ISBLANK(H390),"",VLOOKUP(H390,ComboValue!$B$2:$C$11,2,FALSE) &amp; ",") &amp; IF(ISBLANK(I390),"",VLOOKUP(I390,ComboValue!$B$2:$C$11,2,FALSE) &amp; ",") &amp; IF(ISBLANK(J390),"",VLOOKUP(J390,ComboValue!$B$2:$C$11,2,FALSE) &amp; ",") &amp; IF(ISBLANK(K390),"",VLOOKUP(K390,ComboValue!$B$2:$C$11,2,FALSE) &amp; ",")</f>
        <v/>
      </c>
      <c r="AV390" s="136" t="str">
        <f t="shared" si="213"/>
        <v>Tous_Nl</v>
      </c>
      <c r="AW390" s="136" t="str">
        <f>IF(ISBLANK(L390),"",VLOOKUP(L390,ComboValue!$E$2:$G$15,3,FALSE))</f>
        <v/>
      </c>
      <c r="AX390" s="136" t="str">
        <f>IF(ISBLANK(M390),"",VLOOKUP(M390,ComboValue!$K$2:$L$5,2,FALSE))</f>
        <v/>
      </c>
      <c r="AY390" s="161" t="str">
        <f>IF(ISBLANK(Q390),"",VLOOKUP(Q390,ComboValue!$N$2:$O$68,2,FALSE) &amp; ",") &amp; IF(ISBLANK(R390),"",VLOOKUP(R390,ComboValue!$N$2:$O$68,2,FALSE) &amp; ",") &amp; IF(ISBLANK(S390),"",VLOOKUP(S390,ComboValue!$N$2:$O$68,2,FALSE) &amp; ",") &amp; IF(ISBLANK(T390),"",VLOOKUP(T390,ComboValue!$N$2:$O$68,2,FALSE) &amp; ",") &amp; IF(ISBLANK(U390),"",VLOOKUP(U390,ComboValue!$N$2:$O$68,2,FALSE) &amp; ",") &amp; IF(ISBLANK(V390),"",VLOOKUP(V390,ComboValue!$N$2:$O$68,2,FALSE) &amp; ",") &amp; IF(ISBLANK(W390),"",VLOOKUP(W390,ComboValue!$N$2:$O$68,2,FALSE) &amp; ",") &amp; IF(ISBLANK(X390),"",VLOOKUP(X390,ComboValue!$N$2:$O$68,2,FALSE) &amp; ",") &amp; IF(ISBLANK(Y390),"",VLOOKUP(Y390,ComboValue!$N$2:$O$68,2,FALSE) &amp; ",") &amp; IF(ISBLANK(Z390),"",VLOOKUP(Z390,ComboValue!$N$2:$O$68,2,FALSE) &amp; ",") &amp; IF(ISBLANK(AA390),"",VLOOKUP(AA390,ComboValue!$N$2:$O$68,2,FALSE) &amp; ",") &amp; IF(ISBLANK(AB390),"",VLOOKUP(AB390,ComboValue!$N$2:$O$68,2,FALSE) &amp; ",") &amp; IF(ISBLANK(AC390),"",VLOOKUP(AC390,ComboValue!$N$2:$O$68,2,FALSE) &amp; ",") &amp; IF(ISBLANK(AD390),"",VLOOKUP(AD390,ComboValue!$N$2:$O$68,2,FALSE) &amp; ",") &amp; IF(ISBLANK(AE390),"",VLOOKUP(AE390,ComboValue!$N$2:$O$68,2,FALSE) &amp; ",") &amp; IF(ISBLANK(AF390),"",VLOOKUP(AF390,ComboValue!$N$2:$O$68,2,FALSE) &amp; ",") &amp; IF(ISBLANK(AG390),"",VLOOKUP(AG390,ComboValue!$N$2:$O$68,2,FALSE) &amp; ",") &amp; IF(ISBLANK(AH390),"",VLOOKUP(AH390,ComboValue!$N$2:$O$68,2,FALSE) &amp; ",") &amp; IF(ISBLANK(AI390),"",VLOOKUP(AI390,ComboValue!$N$2:$O$68,2,FALSE) &amp; ",") &amp; IF(ISBLANK(AJ390),"",VLOOKUP(AJ390,ComboValue!$N$2:$O$68,2,FALSE) &amp; ",") &amp; IF(ISBLANK(AK390),"",VLOOKUP(AK390,ComboValue!$N$2:$O$68,2,FALSE) &amp; ",") &amp; IF(ISBLANK(AL390),"",VLOOKUP(AL390,ComboValue!$N$2:$O$68,2,FALSE) &amp; ",") &amp; IF(ISBLANK(AM390),"",VLOOKUP(AM390,ComboValue!$N$2:$O$68,2,FALSE) &amp; ",") &amp; IF(ISBLANK(AN390),"",VLOOKUP(AN390,ComboValue!$N$2:$O$68,2,FALSE) &amp; ",") &amp; IF(ISBLANK(AO390),"",VLOOKUP(AO390,ComboValue!$N$2:$O$68,2,FALSE) &amp; ",") &amp; IF(ISBLANK(AP390),"",VLOOKUP(AP390,ComboValue!$N$2:$O$68,2,FALSE) &amp; ",") &amp; IF(ISBLANK(AQ390),"",VLOOKUP(AQ390,ComboValue!$N$2:$O$68,2,FALSE) &amp; ",") &amp; IF(ISBLANK(AR390),"",VLOOKUP(AR390,ComboValue!$N$2:$O$68,2,FALSE) &amp; ",") &amp; IF(ISBLANK(AS390),"",VLOOKUP(AS390,ComboValue!$N$2:$O$68,2,FALSE) &amp; ",") &amp; IF(ISBLANK(AT390),"",VLOOKUP(AT390,ComboValue!$N$2:$O$68,2,FALSE) &amp; ",")</f>
        <v/>
      </c>
      <c r="AZ390" s="162" t="str">
        <f t="shared" si="214"/>
        <v/>
      </c>
      <c r="BA390" s="120"/>
      <c r="BB390" s="135" t="str">
        <f t="shared" si="215"/>
        <v/>
      </c>
      <c r="BC390" s="136" t="str">
        <f t="shared" si="216"/>
        <v/>
      </c>
      <c r="BD390" s="136" t="str">
        <f t="shared" si="217"/>
        <v/>
      </c>
      <c r="BE390" s="136" t="str">
        <f t="shared" si="218"/>
        <v/>
      </c>
      <c r="BF390" s="136" t="str">
        <f t="shared" si="219"/>
        <v/>
      </c>
      <c r="BG390" s="136" t="str">
        <f t="shared" si="220"/>
        <v/>
      </c>
      <c r="BH390" s="136" t="str">
        <f t="shared" si="221"/>
        <v/>
      </c>
      <c r="BI390" s="136" t="str">
        <f t="shared" si="222"/>
        <v/>
      </c>
      <c r="BJ390" s="136" t="str">
        <f t="shared" si="223"/>
        <v/>
      </c>
      <c r="BK390" s="136" t="str">
        <f t="shared" si="224"/>
        <v/>
      </c>
      <c r="BL390" s="136" t="str">
        <f t="shared" si="225"/>
        <v/>
      </c>
      <c r="BM390" s="136" t="str">
        <f t="shared" si="226"/>
        <v/>
      </c>
      <c r="BN390" s="136" t="str">
        <f t="shared" si="227"/>
        <v/>
      </c>
      <c r="BO390" s="136" t="str">
        <f t="shared" si="228"/>
        <v/>
      </c>
      <c r="BP390" s="136" t="str">
        <f t="shared" si="229"/>
        <v/>
      </c>
      <c r="BQ390" s="136" t="str">
        <f t="shared" si="230"/>
        <v/>
      </c>
      <c r="BR390" s="136" t="str">
        <f t="shared" si="231"/>
        <v/>
      </c>
      <c r="BS390" s="136" t="str">
        <f t="shared" si="232"/>
        <v/>
      </c>
      <c r="BT390" s="136" t="str">
        <f t="shared" si="233"/>
        <v/>
      </c>
      <c r="BU390" s="136" t="str">
        <f t="shared" si="234"/>
        <v/>
      </c>
      <c r="BV390" s="136" t="str">
        <f t="shared" si="235"/>
        <v/>
      </c>
      <c r="BW390" s="136" t="str">
        <f t="shared" si="236"/>
        <v/>
      </c>
      <c r="BX390" s="136" t="str">
        <f t="shared" si="237"/>
        <v/>
      </c>
      <c r="BY390" s="136" t="str">
        <f t="shared" si="238"/>
        <v/>
      </c>
      <c r="BZ390" s="136" t="str">
        <f t="shared" si="239"/>
        <v/>
      </c>
      <c r="CA390" s="137" t="str">
        <f t="shared" si="240"/>
        <v/>
      </c>
      <c r="CB390" s="135" t="str">
        <f t="shared" si="241"/>
        <v/>
      </c>
      <c r="CC390" s="136" t="str">
        <f t="shared" si="242"/>
        <v/>
      </c>
      <c r="CD390" s="136" t="str">
        <f t="shared" si="243"/>
        <v/>
      </c>
      <c r="CE390" s="136" t="str">
        <f t="shared" si="244"/>
        <v/>
      </c>
      <c r="CF390" s="136" t="str">
        <f t="shared" si="245"/>
        <v/>
      </c>
      <c r="CG390" s="136" t="str">
        <f t="shared" si="246"/>
        <v/>
      </c>
      <c r="CH390" s="136" t="str">
        <f t="shared" si="247"/>
        <v/>
      </c>
      <c r="CI390" s="136" t="str">
        <f t="shared" si="248"/>
        <v/>
      </c>
      <c r="CJ390" s="136" t="str">
        <f t="shared" si="249"/>
        <v/>
      </c>
      <c r="CK390" s="137" t="str">
        <f t="shared" si="250"/>
        <v/>
      </c>
      <c r="CL390" s="135" t="str">
        <f t="shared" si="251"/>
        <v/>
      </c>
      <c r="CM390" s="136" t="str">
        <f t="shared" si="252"/>
        <v/>
      </c>
      <c r="CN390" s="136" t="str">
        <f t="shared" si="253"/>
        <v/>
      </c>
      <c r="CO390" s="137" t="str">
        <f t="shared" si="254"/>
        <v/>
      </c>
      <c r="CP390" s="120"/>
      <c r="CQ390" s="120"/>
      <c r="CR390" s="120"/>
      <c r="CS390" s="120"/>
      <c r="CT390" s="120"/>
      <c r="CU390" s="120"/>
      <c r="CV390" s="120"/>
      <c r="CW390" s="120"/>
      <c r="CX390" s="120"/>
      <c r="CY390" s="120"/>
      <c r="CZ390" s="120"/>
      <c r="DA390" s="120"/>
      <c r="DB390" s="120"/>
    </row>
    <row r="391" spans="1:106" ht="17.399999999999999" thickTop="1" thickBot="1" x14ac:dyDescent="0.45">
      <c r="A391" s="7">
        <v>386</v>
      </c>
      <c r="B391" s="10"/>
      <c r="C391" s="11"/>
      <c r="D391" s="11"/>
      <c r="E391" s="11"/>
      <c r="F391" s="11"/>
      <c r="G391" s="11"/>
      <c r="H391" s="11"/>
      <c r="I391" s="11"/>
      <c r="J391" s="11"/>
      <c r="K391" s="11"/>
      <c r="L391" s="10"/>
      <c r="M391" s="10"/>
      <c r="N391" s="10"/>
      <c r="O391" s="209" t="str">
        <f xml:space="preserve"> IF(ISBLANK(L391),"",VLOOKUP(L391,ComboValue!$E$3:$I$15,5,FALSE))</f>
        <v/>
      </c>
      <c r="P391" s="10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35" t="str">
        <f xml:space="preserve"> IF(ISBLANK(C391),"",VLOOKUP(C391,ComboValue!$B$2:$C$11,2,FALSE) &amp; ",") &amp; IF(ISBLANK(D391),"",VLOOKUP(D391,ComboValue!$B$2:$C$11,2,FALSE) &amp; ",") &amp; IF(ISBLANK(E391),"",VLOOKUP(E391,ComboValue!$B$2:$C$11,2,FALSE) &amp; ",") &amp; IF(ISBLANK(F391),"",VLOOKUP(F391,ComboValue!$B$2:$C$11,2,FALSE) &amp; ",") &amp; IF(ISBLANK(G391),"",VLOOKUP(G391,ComboValue!$B$2:$C$11,2,FALSE) &amp; ",") &amp; IF(ISBLANK(H391),"",VLOOKUP(H391,ComboValue!$B$2:$C$11,2,FALSE) &amp; ",") &amp; IF(ISBLANK(I391),"",VLOOKUP(I391,ComboValue!$B$2:$C$11,2,FALSE) &amp; ",") &amp; IF(ISBLANK(J391),"",VLOOKUP(J391,ComboValue!$B$2:$C$11,2,FALSE) &amp; ",") &amp; IF(ISBLANK(K391),"",VLOOKUP(K391,ComboValue!$B$2:$C$11,2,FALSE) &amp; ",")</f>
        <v/>
      </c>
      <c r="AV391" s="136" t="str">
        <f t="shared" ref="AV391:AV454" si="255">IF(ISNUMBER(SEARCH("04",AU391)),"Gaz_Nl","Tous_Nl")</f>
        <v>Tous_Nl</v>
      </c>
      <c r="AW391" s="136" t="str">
        <f>IF(ISBLANK(L391),"",VLOOKUP(L391,ComboValue!$E$2:$G$15,3,FALSE))</f>
        <v/>
      </c>
      <c r="AX391" s="136" t="str">
        <f>IF(ISBLANK(M391),"",VLOOKUP(M391,ComboValue!$K$2:$L$5,2,FALSE))</f>
        <v/>
      </c>
      <c r="AY391" s="161" t="str">
        <f>IF(ISBLANK(Q391),"",VLOOKUP(Q391,ComboValue!$N$2:$O$68,2,FALSE) &amp; ",") &amp; IF(ISBLANK(R391),"",VLOOKUP(R391,ComboValue!$N$2:$O$68,2,FALSE) &amp; ",") &amp; IF(ISBLANK(S391),"",VLOOKUP(S391,ComboValue!$N$2:$O$68,2,FALSE) &amp; ",") &amp; IF(ISBLANK(T391),"",VLOOKUP(T391,ComboValue!$N$2:$O$68,2,FALSE) &amp; ",") &amp; IF(ISBLANK(U391),"",VLOOKUP(U391,ComboValue!$N$2:$O$68,2,FALSE) &amp; ",") &amp; IF(ISBLANK(V391),"",VLOOKUP(V391,ComboValue!$N$2:$O$68,2,FALSE) &amp; ",") &amp; IF(ISBLANK(W391),"",VLOOKUP(W391,ComboValue!$N$2:$O$68,2,FALSE) &amp; ",") &amp; IF(ISBLANK(X391),"",VLOOKUP(X391,ComboValue!$N$2:$O$68,2,FALSE) &amp; ",") &amp; IF(ISBLANK(Y391),"",VLOOKUP(Y391,ComboValue!$N$2:$O$68,2,FALSE) &amp; ",") &amp; IF(ISBLANK(Z391),"",VLOOKUP(Z391,ComboValue!$N$2:$O$68,2,FALSE) &amp; ",") &amp; IF(ISBLANK(AA391),"",VLOOKUP(AA391,ComboValue!$N$2:$O$68,2,FALSE) &amp; ",") &amp; IF(ISBLANK(AB391),"",VLOOKUP(AB391,ComboValue!$N$2:$O$68,2,FALSE) &amp; ",") &amp; IF(ISBLANK(AC391),"",VLOOKUP(AC391,ComboValue!$N$2:$O$68,2,FALSE) &amp; ",") &amp; IF(ISBLANK(AD391),"",VLOOKUP(AD391,ComboValue!$N$2:$O$68,2,FALSE) &amp; ",") &amp; IF(ISBLANK(AE391),"",VLOOKUP(AE391,ComboValue!$N$2:$O$68,2,FALSE) &amp; ",") &amp; IF(ISBLANK(AF391),"",VLOOKUP(AF391,ComboValue!$N$2:$O$68,2,FALSE) &amp; ",") &amp; IF(ISBLANK(AG391),"",VLOOKUP(AG391,ComboValue!$N$2:$O$68,2,FALSE) &amp; ",") &amp; IF(ISBLANK(AH391),"",VLOOKUP(AH391,ComboValue!$N$2:$O$68,2,FALSE) &amp; ",") &amp; IF(ISBLANK(AI391),"",VLOOKUP(AI391,ComboValue!$N$2:$O$68,2,FALSE) &amp; ",") &amp; IF(ISBLANK(AJ391),"",VLOOKUP(AJ391,ComboValue!$N$2:$O$68,2,FALSE) &amp; ",") &amp; IF(ISBLANK(AK391),"",VLOOKUP(AK391,ComboValue!$N$2:$O$68,2,FALSE) &amp; ",") &amp; IF(ISBLANK(AL391),"",VLOOKUP(AL391,ComboValue!$N$2:$O$68,2,FALSE) &amp; ",") &amp; IF(ISBLANK(AM391),"",VLOOKUP(AM391,ComboValue!$N$2:$O$68,2,FALSE) &amp; ",") &amp; IF(ISBLANK(AN391),"",VLOOKUP(AN391,ComboValue!$N$2:$O$68,2,FALSE) &amp; ",") &amp; IF(ISBLANK(AO391),"",VLOOKUP(AO391,ComboValue!$N$2:$O$68,2,FALSE) &amp; ",") &amp; IF(ISBLANK(AP391),"",VLOOKUP(AP391,ComboValue!$N$2:$O$68,2,FALSE) &amp; ",") &amp; IF(ISBLANK(AQ391),"",VLOOKUP(AQ391,ComboValue!$N$2:$O$68,2,FALSE) &amp; ",") &amp; IF(ISBLANK(AR391),"",VLOOKUP(AR391,ComboValue!$N$2:$O$68,2,FALSE) &amp; ",") &amp; IF(ISBLANK(AS391),"",VLOOKUP(AS391,ComboValue!$N$2:$O$68,2,FALSE) &amp; ",") &amp; IF(ISBLANK(AT391),"",VLOOKUP(AT391,ComboValue!$N$2:$O$68,2,FALSE) &amp; ",")</f>
        <v/>
      </c>
      <c r="AZ391" s="162" t="str">
        <f t="shared" ref="AZ391:AZ454" si="256">IF(AND(ISNUMBER(SEARCH("04",AU391)),NOT(OR("D_01"=AW391,"D_02"=AW391,"D_03"=AW391))),"01,","") &amp; IF(OR(AND("D_01"=AW391,NOT("04"=AX391)),AND("D_02"=AW391,NOT("04"=AX391)),AND("D_03"=AW391,NOT("04"=AX391)),AND("D_04"=AW391,NOT("01"=AX391)),AND("D_05"=AW391,NOT("01"=AX391)),AND("D_06"=AW391,OR("04"=AX391,AX391="")),AND("D_07"=AW391,OR("04"=AX391,AX391="")),AND("D_08"=AW391,NOT("03"=AX391)),AND("D_09"=AW391,NOT("03"=AX391)),AND("D_10"=AW391,NOT("04"=AX391)),AND("D_11"=AW391,NOT("04"=AX391)),AND("D_12"=AW391,NOT("04"=AX391)),AND("D_13"=AW391,NOT("04"=AX391)),AND("D_14"=AW391,NOT("04"=AX391))),"02,","") &amp; IF(AND(OR(ISNUMBER(SEARCH("11",AY391)),ISNUMBER(SEARCH("12",AY391))),NOT("01"=AX391)),"03,","") &amp; IF(AND(ISNUMBER(SEARCH("13",AY391)),NOT("02"=AX391)),"04,","")</f>
        <v/>
      </c>
      <c r="BA391" s="120"/>
      <c r="BB391" s="135" t="str">
        <f t="shared" ref="BB391:BB454" si="257">IF(ISNUMBER(SEARCH("01",AU391)),N391,"")</f>
        <v/>
      </c>
      <c r="BC391" s="136" t="str">
        <f t="shared" ref="BC391:BC454" si="258">IF(ISNUMBER(SEARCH("02",AU391)),N391,"")</f>
        <v/>
      </c>
      <c r="BD391" s="136" t="str">
        <f t="shared" ref="BD391:BD454" si="259">IF(ISNUMBER(SEARCH("03",AU391)),N391,"")</f>
        <v/>
      </c>
      <c r="BE391" s="136" t="str">
        <f t="shared" ref="BE391:BE454" si="260">IF(ISNUMBER(SEARCH("04",AU391)),N391,"")</f>
        <v/>
      </c>
      <c r="BF391" s="136" t="str">
        <f t="shared" ref="BF391:BF454" si="261">IF(ISNUMBER(SEARCH("05",AU391)),N391,"")</f>
        <v/>
      </c>
      <c r="BG391" s="136" t="str">
        <f t="shared" ref="BG391:BG454" si="262">IF(ISNUMBER(SEARCH("06",AU391)),N391,"")</f>
        <v/>
      </c>
      <c r="BH391" s="136" t="str">
        <f t="shared" ref="BH391:BH454" si="263">IF(ISNUMBER(SEARCH("07",AU391)),N391,"")</f>
        <v/>
      </c>
      <c r="BI391" s="136" t="str">
        <f t="shared" ref="BI391:BI454" si="264">IF(ISNUMBER(SEARCH("08",AU391)),N391,"")</f>
        <v/>
      </c>
      <c r="BJ391" s="136" t="str">
        <f t="shared" ref="BJ391:BJ454" si="265">IF(ISNUMBER(SEARCH("09",AU391)),N391,"")</f>
        <v/>
      </c>
      <c r="BK391" s="136" t="str">
        <f t="shared" ref="BK391:BK454" si="266">IF(ISNUMBER(SEARCH("10",AU391)),N391,"")</f>
        <v/>
      </c>
      <c r="BL391" s="136" t="str">
        <f t="shared" ref="BL391:BL454" si="267">IF(AW391="D_01",N391,"")</f>
        <v/>
      </c>
      <c r="BM391" s="136" t="str">
        <f t="shared" ref="BM391:BM454" si="268">IF(AW391="D_02",N391,"")</f>
        <v/>
      </c>
      <c r="BN391" s="136" t="str">
        <f t="shared" ref="BN391:BN454" si="269">IF(AW391="D_03",N391,"")</f>
        <v/>
      </c>
      <c r="BO391" s="136" t="str">
        <f t="shared" ref="BO391:BO454" si="270">IF(AND(OR(AW391="D_04",AW391="D_06"),AX391="01"),N391,"")</f>
        <v/>
      </c>
      <c r="BP391" s="136" t="str">
        <f t="shared" ref="BP391:BP454" si="271">IF(AND(OR(AW391="D_05",AW391="D_07"),AX391="01"),N391,"")</f>
        <v/>
      </c>
      <c r="BQ391" s="136" t="str">
        <f t="shared" ref="BQ391:BQ454" si="272">IF(AND(AW391="D_06",AX391="02"),N391,"")</f>
        <v/>
      </c>
      <c r="BR391" s="136" t="str">
        <f t="shared" ref="BR391:BR454" si="273">IF(AND(AW391="D_07",AX391="02"),N391,"")</f>
        <v/>
      </c>
      <c r="BS391" s="136" t="str">
        <f t="shared" ref="BS391:BS454" si="274">IF(AND(OR(AW391="D_06",AW391="D_08"),AX391="03"),N391,"")</f>
        <v/>
      </c>
      <c r="BT391" s="136" t="str">
        <f t="shared" ref="BT391:BT454" si="275">IF(AND(OR(AW391="D_07",AW391="D_09"),AX391="03"),N391,"")</f>
        <v/>
      </c>
      <c r="BU391" s="136" t="str">
        <f t="shared" ref="BU391:BU454" si="276">IF(AW391="D_10",N391,"")</f>
        <v/>
      </c>
      <c r="BV391" s="136" t="str">
        <f t="shared" ref="BV391:BV454" si="277">IF(AW391="D_11",N391,"")</f>
        <v/>
      </c>
      <c r="BW391" s="136" t="str">
        <f t="shared" ref="BW391:BW454" si="278">IF(AW391="D_12",N391,"")</f>
        <v/>
      </c>
      <c r="BX391" s="136" t="str">
        <f t="shared" ref="BX391:BX454" si="279">IF(AW391="D_13",N391,"")</f>
        <v/>
      </c>
      <c r="BY391" s="136" t="str">
        <f t="shared" ref="BY391:BY454" si="280">IF(AND(AW391="D_14",OR(ISNUMBER(SEARCH("34",AY391)),ISNUMBER(SEARCH("35",AY391)),ISNUMBER(SEARCH("38",AY391)),ISNUMBER(SEARCH("40",AY391)),ISNUMBER(SEARCH("41",AY391)),ISNUMBER(SEARCH("42",AY391)),ISNUMBER(SEARCH("43",AY391)),ISNUMBER(SEARCH("46",AY391)),ISNUMBER(SEARCH("47",AY391)),ISNUMBER(SEARCH("48",AY391)),ISNUMBER(SEARCH("53",AY391)),ISNUMBER(SEARCH("55",AY391)),ISNUMBER(SEARCH("58",AY391)))),N391-IF(ISNUMBER(BZ391),BZ391,0),"")</f>
        <v/>
      </c>
      <c r="BZ391" s="136" t="str">
        <f t="shared" ref="BZ391:BZ454" si="281">IF(AND(AW391="D_14",OR(ISNUMBER(SEARCH("01",AY391)),ISNUMBER(SEARCH("02",AY391)),ISNUMBER(SEARCH("03",AY391)),ISNUMBER(SEARCH("04",AY391)),ISNUMBER(SEARCH("05",AY391)),ISNUMBER(SEARCH("06",AY391)),ISNUMBER(SEARCH("07",AY391)),ISNUMBER(SEARCH("08",AY391)),ISNUMBER(SEARCH("09",AY391)),ISNUMBER(SEARCH("10",AY391)),ISNUMBER(SEARCH("11",AY391)),ISNUMBER(SEARCH("12",AY391)),ISNUMBER(SEARCH("13",AY391)),ISNUMBER(SEARCH("14",AY391)),ISNUMBER(SEARCH("15",AY391)),ISNUMBER(SEARCH("16",AY391)),ISNUMBER(SEARCH("17",AY391)),ISNUMBER(SEARCH("18",AY391)),ISNUMBER(SEARCH("19",AY391)),ISNUMBER(SEARCH("20",AY391)),ISNUMBER(SEARCH("21",AY391)),ISNUMBER(SEARCH("22",AY391)),ISNUMBER(SEARCH("23",AY391)),ISNUMBER(SEARCH("24",AY391)),ISNUMBER(SEARCH("25",AY391)),ISNUMBER(SEARCH("26",AY391)),ISNUMBER(SEARCH("27",AY391)),ISNUMBER(SEARCH("28",AY391)),ISNUMBER(SEARCH("29",AY391)),ISNUMBER(SEARCH("30",AY391)),ISNUMBER(SEARCH("31",AY391)),ISNUMBER(SEARCH("32",AY391)),ISNUMBER(SEARCH("33",AY391)),ISNUMBER(SEARCH("36",AY391)),ISNUMBER(SEARCH("37",AY391)),ISNUMBER(SEARCH("39",AY391)),ISNUMBER(SEARCH("44",AY391)),ISNUMBER(SEARCH("45",AY391)),ISNUMBER(SEARCH("49",AY391)),ISNUMBER(SEARCH("50",AY391)),ISNUMBER(SEARCH("51",AY391)),ISNUMBER(SEARCH("52",AY391)),ISNUMBER(SEARCH("54",AY391)),ISNUMBER(SEARCH("56",AY391)),ISNUMBER(SEARCH("57",AY391)),ISNUMBER(SEARCH("59",AY391)),ISNUMBER(SEARCH("60",AY391)),ISNUMBER(SEARCH("61",AY391)),ISNUMBER(SEARCH("62",AY391)),ISNUMBER(SEARCH("63",AY391)),ISNUMBER(SEARCH("64",AY391)),ISNUMBER(SEARCH("65",AY391)),ISNUMBER(SEARCH("66",AY391)))),N391,"")</f>
        <v/>
      </c>
      <c r="CA391" s="137" t="str">
        <f t="shared" ref="CA391:CA454" si="282">IF(OR(ISNUMBER(SEARCH("44",AY391)),ISNUMBER(SEARCH("45",AY391)),ISNUMBER(SEARCH("46",AY391)),ISNUMBER(SEARCH("47",AY391)),ISNUMBER(SEARCH("50",AY391)),ISNUMBER(SEARCH("51",AY391)),ISNUMBER(SEARCH("52",AY391)),ISNUMBER(SEARCH("53",AY391)),ISNUMBER(SEARCH("54",AY391)),ISNUMBER(SEARCH("55",AY391)),ISNUMBER(SEARCH("56",AY391)),ISNUMBER(SEARCH("57",AY391)),ISNUMBER(SEARCH("59",AY391))),A391 &amp; ",","")</f>
        <v/>
      </c>
      <c r="CB391" s="135" t="str">
        <f t="shared" ref="CB391:CB454" si="283">IF(ISNUMBER(SEARCH("01",AU391)),A391 &amp; ",","")</f>
        <v/>
      </c>
      <c r="CC391" s="136" t="str">
        <f t="shared" ref="CC391:CC454" si="284">IF(ISNUMBER(SEARCH("02",AU391)),A391 &amp; ",","")</f>
        <v/>
      </c>
      <c r="CD391" s="136" t="str">
        <f t="shared" ref="CD391:CD454" si="285">IF(ISNUMBER(SEARCH("03",AU391)),A391 &amp; ",","")</f>
        <v/>
      </c>
      <c r="CE391" s="136" t="str">
        <f t="shared" ref="CE391:CE454" si="286">IF(ISNUMBER(SEARCH("04",AU391)),A391 &amp; ",","")</f>
        <v/>
      </c>
      <c r="CF391" s="136" t="str">
        <f t="shared" ref="CF391:CF454" si="287">IF(ISNUMBER(SEARCH("05",AU391)),A391 &amp; ",","")</f>
        <v/>
      </c>
      <c r="CG391" s="136" t="str">
        <f t="shared" ref="CG391:CG454" si="288">IF(ISNUMBER(SEARCH("06",AU391)),A391 &amp; ",","")</f>
        <v/>
      </c>
      <c r="CH391" s="136" t="str">
        <f t="shared" ref="CH391:CH454" si="289">IF(ISNUMBER(SEARCH("07",AU391)),A391 &amp; ",","")</f>
        <v/>
      </c>
      <c r="CI391" s="136" t="str">
        <f t="shared" ref="CI391:CI454" si="290">IF(ISNUMBER(SEARCH("08",AU391)),A391 &amp; ",","")</f>
        <v/>
      </c>
      <c r="CJ391" s="136" t="str">
        <f t="shared" ref="CJ391:CJ454" si="291">IF(ISNUMBER(SEARCH("09",AU391)),A391 &amp; ",","")</f>
        <v/>
      </c>
      <c r="CK391" s="137" t="str">
        <f t="shared" ref="CK391:CK454" si="292">IF(ISNUMBER(SEARCH("10",AU391)),A391 &amp; ",","")</f>
        <v/>
      </c>
      <c r="CL391" s="135" t="str">
        <f t="shared" si="251"/>
        <v/>
      </c>
      <c r="CM391" s="136" t="str">
        <f t="shared" si="252"/>
        <v/>
      </c>
      <c r="CN391" s="136" t="str">
        <f t="shared" si="253"/>
        <v/>
      </c>
      <c r="CO391" s="137" t="str">
        <f t="shared" si="254"/>
        <v/>
      </c>
      <c r="CP391" s="120"/>
      <c r="CQ391" s="120"/>
      <c r="CR391" s="120"/>
      <c r="CS391" s="120"/>
      <c r="CT391" s="120"/>
      <c r="CU391" s="120"/>
      <c r="CV391" s="120"/>
      <c r="CW391" s="120"/>
      <c r="CX391" s="120"/>
      <c r="CY391" s="120"/>
      <c r="CZ391" s="120"/>
      <c r="DA391" s="120"/>
      <c r="DB391" s="120"/>
    </row>
    <row r="392" spans="1:106" ht="17.399999999999999" thickTop="1" thickBot="1" x14ac:dyDescent="0.45">
      <c r="A392" s="7">
        <v>387</v>
      </c>
      <c r="B392" s="10"/>
      <c r="C392" s="11"/>
      <c r="D392" s="11"/>
      <c r="E392" s="11"/>
      <c r="F392" s="11"/>
      <c r="G392" s="11"/>
      <c r="H392" s="11"/>
      <c r="I392" s="11"/>
      <c r="J392" s="11"/>
      <c r="K392" s="11"/>
      <c r="L392" s="10"/>
      <c r="M392" s="10"/>
      <c r="N392" s="10"/>
      <c r="O392" s="209" t="str">
        <f xml:space="preserve"> IF(ISBLANK(L392),"",VLOOKUP(L392,ComboValue!$E$3:$I$15,5,FALSE))</f>
        <v/>
      </c>
      <c r="P392" s="10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35" t="str">
        <f xml:space="preserve"> IF(ISBLANK(C392),"",VLOOKUP(C392,ComboValue!$B$2:$C$11,2,FALSE) &amp; ",") &amp; IF(ISBLANK(D392),"",VLOOKUP(D392,ComboValue!$B$2:$C$11,2,FALSE) &amp; ",") &amp; IF(ISBLANK(E392),"",VLOOKUP(E392,ComboValue!$B$2:$C$11,2,FALSE) &amp; ",") &amp; IF(ISBLANK(F392),"",VLOOKUP(F392,ComboValue!$B$2:$C$11,2,FALSE) &amp; ",") &amp; IF(ISBLANK(G392),"",VLOOKUP(G392,ComboValue!$B$2:$C$11,2,FALSE) &amp; ",") &amp; IF(ISBLANK(H392),"",VLOOKUP(H392,ComboValue!$B$2:$C$11,2,FALSE) &amp; ",") &amp; IF(ISBLANK(I392),"",VLOOKUP(I392,ComboValue!$B$2:$C$11,2,FALSE) &amp; ",") &amp; IF(ISBLANK(J392),"",VLOOKUP(J392,ComboValue!$B$2:$C$11,2,FALSE) &amp; ",") &amp; IF(ISBLANK(K392),"",VLOOKUP(K392,ComboValue!$B$2:$C$11,2,FALSE) &amp; ",")</f>
        <v/>
      </c>
      <c r="AV392" s="136" t="str">
        <f t="shared" si="255"/>
        <v>Tous_Nl</v>
      </c>
      <c r="AW392" s="136" t="str">
        <f>IF(ISBLANK(L392),"",VLOOKUP(L392,ComboValue!$E$2:$G$15,3,FALSE))</f>
        <v/>
      </c>
      <c r="AX392" s="136" t="str">
        <f>IF(ISBLANK(M392),"",VLOOKUP(M392,ComboValue!$K$2:$L$5,2,FALSE))</f>
        <v/>
      </c>
      <c r="AY392" s="161" t="str">
        <f>IF(ISBLANK(Q392),"",VLOOKUP(Q392,ComboValue!$N$2:$O$68,2,FALSE) &amp; ",") &amp; IF(ISBLANK(R392),"",VLOOKUP(R392,ComboValue!$N$2:$O$68,2,FALSE) &amp; ",") &amp; IF(ISBLANK(S392),"",VLOOKUP(S392,ComboValue!$N$2:$O$68,2,FALSE) &amp; ",") &amp; IF(ISBLANK(T392),"",VLOOKUP(T392,ComboValue!$N$2:$O$68,2,FALSE) &amp; ",") &amp; IF(ISBLANK(U392),"",VLOOKUP(U392,ComboValue!$N$2:$O$68,2,FALSE) &amp; ",") &amp; IF(ISBLANK(V392),"",VLOOKUP(V392,ComboValue!$N$2:$O$68,2,FALSE) &amp; ",") &amp; IF(ISBLANK(W392),"",VLOOKUP(W392,ComboValue!$N$2:$O$68,2,FALSE) &amp; ",") &amp; IF(ISBLANK(X392),"",VLOOKUP(X392,ComboValue!$N$2:$O$68,2,FALSE) &amp; ",") &amp; IF(ISBLANK(Y392),"",VLOOKUP(Y392,ComboValue!$N$2:$O$68,2,FALSE) &amp; ",") &amp; IF(ISBLANK(Z392),"",VLOOKUP(Z392,ComboValue!$N$2:$O$68,2,FALSE) &amp; ",") &amp; IF(ISBLANK(AA392),"",VLOOKUP(AA392,ComboValue!$N$2:$O$68,2,FALSE) &amp; ",") &amp; IF(ISBLANK(AB392),"",VLOOKUP(AB392,ComboValue!$N$2:$O$68,2,FALSE) &amp; ",") &amp; IF(ISBLANK(AC392),"",VLOOKUP(AC392,ComboValue!$N$2:$O$68,2,FALSE) &amp; ",") &amp; IF(ISBLANK(AD392),"",VLOOKUP(AD392,ComboValue!$N$2:$O$68,2,FALSE) &amp; ",") &amp; IF(ISBLANK(AE392),"",VLOOKUP(AE392,ComboValue!$N$2:$O$68,2,FALSE) &amp; ",") &amp; IF(ISBLANK(AF392),"",VLOOKUP(AF392,ComboValue!$N$2:$O$68,2,FALSE) &amp; ",") &amp; IF(ISBLANK(AG392),"",VLOOKUP(AG392,ComboValue!$N$2:$O$68,2,FALSE) &amp; ",") &amp; IF(ISBLANK(AH392),"",VLOOKUP(AH392,ComboValue!$N$2:$O$68,2,FALSE) &amp; ",") &amp; IF(ISBLANK(AI392),"",VLOOKUP(AI392,ComboValue!$N$2:$O$68,2,FALSE) &amp; ",") &amp; IF(ISBLANK(AJ392),"",VLOOKUP(AJ392,ComboValue!$N$2:$O$68,2,FALSE) &amp; ",") &amp; IF(ISBLANK(AK392),"",VLOOKUP(AK392,ComboValue!$N$2:$O$68,2,FALSE) &amp; ",") &amp; IF(ISBLANK(AL392),"",VLOOKUP(AL392,ComboValue!$N$2:$O$68,2,FALSE) &amp; ",") &amp; IF(ISBLANK(AM392),"",VLOOKUP(AM392,ComboValue!$N$2:$O$68,2,FALSE) &amp; ",") &amp; IF(ISBLANK(AN392),"",VLOOKUP(AN392,ComboValue!$N$2:$O$68,2,FALSE) &amp; ",") &amp; IF(ISBLANK(AO392),"",VLOOKUP(AO392,ComboValue!$N$2:$O$68,2,FALSE) &amp; ",") &amp; IF(ISBLANK(AP392),"",VLOOKUP(AP392,ComboValue!$N$2:$O$68,2,FALSE) &amp; ",") &amp; IF(ISBLANK(AQ392),"",VLOOKUP(AQ392,ComboValue!$N$2:$O$68,2,FALSE) &amp; ",") &amp; IF(ISBLANK(AR392),"",VLOOKUP(AR392,ComboValue!$N$2:$O$68,2,FALSE) &amp; ",") &amp; IF(ISBLANK(AS392),"",VLOOKUP(AS392,ComboValue!$N$2:$O$68,2,FALSE) &amp; ",") &amp; IF(ISBLANK(AT392),"",VLOOKUP(AT392,ComboValue!$N$2:$O$68,2,FALSE) &amp; ",")</f>
        <v/>
      </c>
      <c r="AZ392" s="162" t="str">
        <f t="shared" si="256"/>
        <v/>
      </c>
      <c r="BA392" s="120"/>
      <c r="BB392" s="135" t="str">
        <f t="shared" si="257"/>
        <v/>
      </c>
      <c r="BC392" s="136" t="str">
        <f t="shared" si="258"/>
        <v/>
      </c>
      <c r="BD392" s="136" t="str">
        <f t="shared" si="259"/>
        <v/>
      </c>
      <c r="BE392" s="136" t="str">
        <f t="shared" si="260"/>
        <v/>
      </c>
      <c r="BF392" s="136" t="str">
        <f t="shared" si="261"/>
        <v/>
      </c>
      <c r="BG392" s="136" t="str">
        <f t="shared" si="262"/>
        <v/>
      </c>
      <c r="BH392" s="136" t="str">
        <f t="shared" si="263"/>
        <v/>
      </c>
      <c r="BI392" s="136" t="str">
        <f t="shared" si="264"/>
        <v/>
      </c>
      <c r="BJ392" s="136" t="str">
        <f t="shared" si="265"/>
        <v/>
      </c>
      <c r="BK392" s="136" t="str">
        <f t="shared" si="266"/>
        <v/>
      </c>
      <c r="BL392" s="136" t="str">
        <f t="shared" si="267"/>
        <v/>
      </c>
      <c r="BM392" s="136" t="str">
        <f t="shared" si="268"/>
        <v/>
      </c>
      <c r="BN392" s="136" t="str">
        <f t="shared" si="269"/>
        <v/>
      </c>
      <c r="BO392" s="136" t="str">
        <f t="shared" si="270"/>
        <v/>
      </c>
      <c r="BP392" s="136" t="str">
        <f t="shared" si="271"/>
        <v/>
      </c>
      <c r="BQ392" s="136" t="str">
        <f t="shared" si="272"/>
        <v/>
      </c>
      <c r="BR392" s="136" t="str">
        <f t="shared" si="273"/>
        <v/>
      </c>
      <c r="BS392" s="136" t="str">
        <f t="shared" si="274"/>
        <v/>
      </c>
      <c r="BT392" s="136" t="str">
        <f t="shared" si="275"/>
        <v/>
      </c>
      <c r="BU392" s="136" t="str">
        <f t="shared" si="276"/>
        <v/>
      </c>
      <c r="BV392" s="136" t="str">
        <f t="shared" si="277"/>
        <v/>
      </c>
      <c r="BW392" s="136" t="str">
        <f t="shared" si="278"/>
        <v/>
      </c>
      <c r="BX392" s="136" t="str">
        <f t="shared" si="279"/>
        <v/>
      </c>
      <c r="BY392" s="136" t="str">
        <f t="shared" si="280"/>
        <v/>
      </c>
      <c r="BZ392" s="136" t="str">
        <f t="shared" si="281"/>
        <v/>
      </c>
      <c r="CA392" s="137" t="str">
        <f t="shared" si="282"/>
        <v/>
      </c>
      <c r="CB392" s="135" t="str">
        <f t="shared" si="283"/>
        <v/>
      </c>
      <c r="CC392" s="136" t="str">
        <f t="shared" si="284"/>
        <v/>
      </c>
      <c r="CD392" s="136" t="str">
        <f t="shared" si="285"/>
        <v/>
      </c>
      <c r="CE392" s="136" t="str">
        <f t="shared" si="286"/>
        <v/>
      </c>
      <c r="CF392" s="136" t="str">
        <f t="shared" si="287"/>
        <v/>
      </c>
      <c r="CG392" s="136" t="str">
        <f t="shared" si="288"/>
        <v/>
      </c>
      <c r="CH392" s="136" t="str">
        <f t="shared" si="289"/>
        <v/>
      </c>
      <c r="CI392" s="136" t="str">
        <f t="shared" si="290"/>
        <v/>
      </c>
      <c r="CJ392" s="136" t="str">
        <f t="shared" si="291"/>
        <v/>
      </c>
      <c r="CK392" s="137" t="str">
        <f t="shared" si="292"/>
        <v/>
      </c>
      <c r="CL392" s="135" t="str">
        <f t="shared" ref="CL392:CL455" si="293">IF(ISNUMBER(SEARCH("01",AZ392)),A392 &amp; ",","")</f>
        <v/>
      </c>
      <c r="CM392" s="136" t="str">
        <f t="shared" ref="CM392:CM455" si="294">IF(ISNUMBER(SEARCH("02",AZ392)),A392 &amp; ",","")</f>
        <v/>
      </c>
      <c r="CN392" s="136" t="str">
        <f t="shared" ref="CN392:CN455" si="295">IF(ISNUMBER(SEARCH("03",AZ392)),A392 &amp; ",","")</f>
        <v/>
      </c>
      <c r="CO392" s="137" t="str">
        <f t="shared" ref="CO392:CO455" si="296">IF(ISNUMBER(SEARCH("04",AZ392)),A392 &amp; ",","")</f>
        <v/>
      </c>
      <c r="CP392" s="120"/>
      <c r="CQ392" s="120"/>
      <c r="CR392" s="120"/>
      <c r="CS392" s="120"/>
      <c r="CT392" s="120"/>
      <c r="CU392" s="120"/>
      <c r="CV392" s="120"/>
      <c r="CW392" s="120"/>
      <c r="CX392" s="120"/>
      <c r="CY392" s="120"/>
      <c r="CZ392" s="120"/>
      <c r="DA392" s="120"/>
      <c r="DB392" s="120"/>
    </row>
    <row r="393" spans="1:106" ht="17.399999999999999" thickTop="1" thickBot="1" x14ac:dyDescent="0.45">
      <c r="A393" s="7">
        <v>388</v>
      </c>
      <c r="B393" s="10"/>
      <c r="C393" s="11"/>
      <c r="D393" s="11"/>
      <c r="E393" s="11"/>
      <c r="F393" s="11"/>
      <c r="G393" s="11"/>
      <c r="H393" s="11"/>
      <c r="I393" s="11"/>
      <c r="J393" s="11"/>
      <c r="K393" s="11"/>
      <c r="L393" s="10"/>
      <c r="M393" s="10"/>
      <c r="N393" s="10"/>
      <c r="O393" s="209" t="str">
        <f xml:space="preserve"> IF(ISBLANK(L393),"",VLOOKUP(L393,ComboValue!$E$3:$I$15,5,FALSE))</f>
        <v/>
      </c>
      <c r="P393" s="10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35" t="str">
        <f xml:space="preserve"> IF(ISBLANK(C393),"",VLOOKUP(C393,ComboValue!$B$2:$C$11,2,FALSE) &amp; ",") &amp; IF(ISBLANK(D393),"",VLOOKUP(D393,ComboValue!$B$2:$C$11,2,FALSE) &amp; ",") &amp; IF(ISBLANK(E393),"",VLOOKUP(E393,ComboValue!$B$2:$C$11,2,FALSE) &amp; ",") &amp; IF(ISBLANK(F393),"",VLOOKUP(F393,ComboValue!$B$2:$C$11,2,FALSE) &amp; ",") &amp; IF(ISBLANK(G393),"",VLOOKUP(G393,ComboValue!$B$2:$C$11,2,FALSE) &amp; ",") &amp; IF(ISBLANK(H393),"",VLOOKUP(H393,ComboValue!$B$2:$C$11,2,FALSE) &amp; ",") &amp; IF(ISBLANK(I393),"",VLOOKUP(I393,ComboValue!$B$2:$C$11,2,FALSE) &amp; ",") &amp; IF(ISBLANK(J393),"",VLOOKUP(J393,ComboValue!$B$2:$C$11,2,FALSE) &amp; ",") &amp; IF(ISBLANK(K393),"",VLOOKUP(K393,ComboValue!$B$2:$C$11,2,FALSE) &amp; ",")</f>
        <v/>
      </c>
      <c r="AV393" s="136" t="str">
        <f t="shared" si="255"/>
        <v>Tous_Nl</v>
      </c>
      <c r="AW393" s="136" t="str">
        <f>IF(ISBLANK(L393),"",VLOOKUP(L393,ComboValue!$E$2:$G$15,3,FALSE))</f>
        <v/>
      </c>
      <c r="AX393" s="136" t="str">
        <f>IF(ISBLANK(M393),"",VLOOKUP(M393,ComboValue!$K$2:$L$5,2,FALSE))</f>
        <v/>
      </c>
      <c r="AY393" s="161" t="str">
        <f>IF(ISBLANK(Q393),"",VLOOKUP(Q393,ComboValue!$N$2:$O$68,2,FALSE) &amp; ",") &amp; IF(ISBLANK(R393),"",VLOOKUP(R393,ComboValue!$N$2:$O$68,2,FALSE) &amp; ",") &amp; IF(ISBLANK(S393),"",VLOOKUP(S393,ComboValue!$N$2:$O$68,2,FALSE) &amp; ",") &amp; IF(ISBLANK(T393),"",VLOOKUP(T393,ComboValue!$N$2:$O$68,2,FALSE) &amp; ",") &amp; IF(ISBLANK(U393),"",VLOOKUP(U393,ComboValue!$N$2:$O$68,2,FALSE) &amp; ",") &amp; IF(ISBLANK(V393),"",VLOOKUP(V393,ComboValue!$N$2:$O$68,2,FALSE) &amp; ",") &amp; IF(ISBLANK(W393),"",VLOOKUP(W393,ComboValue!$N$2:$O$68,2,FALSE) &amp; ",") &amp; IF(ISBLANK(X393),"",VLOOKUP(X393,ComboValue!$N$2:$O$68,2,FALSE) &amp; ",") &amp; IF(ISBLANK(Y393),"",VLOOKUP(Y393,ComboValue!$N$2:$O$68,2,FALSE) &amp; ",") &amp; IF(ISBLANK(Z393),"",VLOOKUP(Z393,ComboValue!$N$2:$O$68,2,FALSE) &amp; ",") &amp; IF(ISBLANK(AA393),"",VLOOKUP(AA393,ComboValue!$N$2:$O$68,2,FALSE) &amp; ",") &amp; IF(ISBLANK(AB393),"",VLOOKUP(AB393,ComboValue!$N$2:$O$68,2,FALSE) &amp; ",") &amp; IF(ISBLANK(AC393),"",VLOOKUP(AC393,ComboValue!$N$2:$O$68,2,FALSE) &amp; ",") &amp; IF(ISBLANK(AD393),"",VLOOKUP(AD393,ComboValue!$N$2:$O$68,2,FALSE) &amp; ",") &amp; IF(ISBLANK(AE393),"",VLOOKUP(AE393,ComboValue!$N$2:$O$68,2,FALSE) &amp; ",") &amp; IF(ISBLANK(AF393),"",VLOOKUP(AF393,ComboValue!$N$2:$O$68,2,FALSE) &amp; ",") &amp; IF(ISBLANK(AG393),"",VLOOKUP(AG393,ComboValue!$N$2:$O$68,2,FALSE) &amp; ",") &amp; IF(ISBLANK(AH393),"",VLOOKUP(AH393,ComboValue!$N$2:$O$68,2,FALSE) &amp; ",") &amp; IF(ISBLANK(AI393),"",VLOOKUP(AI393,ComboValue!$N$2:$O$68,2,FALSE) &amp; ",") &amp; IF(ISBLANK(AJ393),"",VLOOKUP(AJ393,ComboValue!$N$2:$O$68,2,FALSE) &amp; ",") &amp; IF(ISBLANK(AK393),"",VLOOKUP(AK393,ComboValue!$N$2:$O$68,2,FALSE) &amp; ",") &amp; IF(ISBLANK(AL393),"",VLOOKUP(AL393,ComboValue!$N$2:$O$68,2,FALSE) &amp; ",") &amp; IF(ISBLANK(AM393),"",VLOOKUP(AM393,ComboValue!$N$2:$O$68,2,FALSE) &amp; ",") &amp; IF(ISBLANK(AN393),"",VLOOKUP(AN393,ComboValue!$N$2:$O$68,2,FALSE) &amp; ",") &amp; IF(ISBLANK(AO393),"",VLOOKUP(AO393,ComboValue!$N$2:$O$68,2,FALSE) &amp; ",") &amp; IF(ISBLANK(AP393),"",VLOOKUP(AP393,ComboValue!$N$2:$O$68,2,FALSE) &amp; ",") &amp; IF(ISBLANK(AQ393),"",VLOOKUP(AQ393,ComboValue!$N$2:$O$68,2,FALSE) &amp; ",") &amp; IF(ISBLANK(AR393),"",VLOOKUP(AR393,ComboValue!$N$2:$O$68,2,FALSE) &amp; ",") &amp; IF(ISBLANK(AS393),"",VLOOKUP(AS393,ComboValue!$N$2:$O$68,2,FALSE) &amp; ",") &amp; IF(ISBLANK(AT393),"",VLOOKUP(AT393,ComboValue!$N$2:$O$68,2,FALSE) &amp; ",")</f>
        <v/>
      </c>
      <c r="AZ393" s="162" t="str">
        <f t="shared" si="256"/>
        <v/>
      </c>
      <c r="BA393" s="120"/>
      <c r="BB393" s="135" t="str">
        <f t="shared" si="257"/>
        <v/>
      </c>
      <c r="BC393" s="136" t="str">
        <f t="shared" si="258"/>
        <v/>
      </c>
      <c r="BD393" s="136" t="str">
        <f t="shared" si="259"/>
        <v/>
      </c>
      <c r="BE393" s="136" t="str">
        <f t="shared" si="260"/>
        <v/>
      </c>
      <c r="BF393" s="136" t="str">
        <f t="shared" si="261"/>
        <v/>
      </c>
      <c r="BG393" s="136" t="str">
        <f t="shared" si="262"/>
        <v/>
      </c>
      <c r="BH393" s="136" t="str">
        <f t="shared" si="263"/>
        <v/>
      </c>
      <c r="BI393" s="136" t="str">
        <f t="shared" si="264"/>
        <v/>
      </c>
      <c r="BJ393" s="136" t="str">
        <f t="shared" si="265"/>
        <v/>
      </c>
      <c r="BK393" s="136" t="str">
        <f t="shared" si="266"/>
        <v/>
      </c>
      <c r="BL393" s="136" t="str">
        <f t="shared" si="267"/>
        <v/>
      </c>
      <c r="BM393" s="136" t="str">
        <f t="shared" si="268"/>
        <v/>
      </c>
      <c r="BN393" s="136" t="str">
        <f t="shared" si="269"/>
        <v/>
      </c>
      <c r="BO393" s="136" t="str">
        <f t="shared" si="270"/>
        <v/>
      </c>
      <c r="BP393" s="136" t="str">
        <f t="shared" si="271"/>
        <v/>
      </c>
      <c r="BQ393" s="136" t="str">
        <f t="shared" si="272"/>
        <v/>
      </c>
      <c r="BR393" s="136" t="str">
        <f t="shared" si="273"/>
        <v/>
      </c>
      <c r="BS393" s="136" t="str">
        <f t="shared" si="274"/>
        <v/>
      </c>
      <c r="BT393" s="136" t="str">
        <f t="shared" si="275"/>
        <v/>
      </c>
      <c r="BU393" s="136" t="str">
        <f t="shared" si="276"/>
        <v/>
      </c>
      <c r="BV393" s="136" t="str">
        <f t="shared" si="277"/>
        <v/>
      </c>
      <c r="BW393" s="136" t="str">
        <f t="shared" si="278"/>
        <v/>
      </c>
      <c r="BX393" s="136" t="str">
        <f t="shared" si="279"/>
        <v/>
      </c>
      <c r="BY393" s="136" t="str">
        <f t="shared" si="280"/>
        <v/>
      </c>
      <c r="BZ393" s="136" t="str">
        <f t="shared" si="281"/>
        <v/>
      </c>
      <c r="CA393" s="137" t="str">
        <f t="shared" si="282"/>
        <v/>
      </c>
      <c r="CB393" s="135" t="str">
        <f t="shared" si="283"/>
        <v/>
      </c>
      <c r="CC393" s="136" t="str">
        <f t="shared" si="284"/>
        <v/>
      </c>
      <c r="CD393" s="136" t="str">
        <f t="shared" si="285"/>
        <v/>
      </c>
      <c r="CE393" s="136" t="str">
        <f t="shared" si="286"/>
        <v/>
      </c>
      <c r="CF393" s="136" t="str">
        <f t="shared" si="287"/>
        <v/>
      </c>
      <c r="CG393" s="136" t="str">
        <f t="shared" si="288"/>
        <v/>
      </c>
      <c r="CH393" s="136" t="str">
        <f t="shared" si="289"/>
        <v/>
      </c>
      <c r="CI393" s="136" t="str">
        <f t="shared" si="290"/>
        <v/>
      </c>
      <c r="CJ393" s="136" t="str">
        <f t="shared" si="291"/>
        <v/>
      </c>
      <c r="CK393" s="137" t="str">
        <f t="shared" si="292"/>
        <v/>
      </c>
      <c r="CL393" s="135" t="str">
        <f t="shared" si="293"/>
        <v/>
      </c>
      <c r="CM393" s="136" t="str">
        <f t="shared" si="294"/>
        <v/>
      </c>
      <c r="CN393" s="136" t="str">
        <f t="shared" si="295"/>
        <v/>
      </c>
      <c r="CO393" s="137" t="str">
        <f t="shared" si="296"/>
        <v/>
      </c>
      <c r="CP393" s="120"/>
      <c r="CQ393" s="120"/>
      <c r="CR393" s="120"/>
      <c r="CS393" s="120"/>
      <c r="CT393" s="120"/>
      <c r="CU393" s="120"/>
      <c r="CV393" s="120"/>
      <c r="CW393" s="120"/>
      <c r="CX393" s="120"/>
      <c r="CY393" s="120"/>
      <c r="CZ393" s="120"/>
      <c r="DA393" s="120"/>
      <c r="DB393" s="120"/>
    </row>
    <row r="394" spans="1:106" ht="17.399999999999999" thickTop="1" thickBot="1" x14ac:dyDescent="0.45">
      <c r="A394" s="7">
        <v>389</v>
      </c>
      <c r="B394" s="10"/>
      <c r="C394" s="11"/>
      <c r="D394" s="11"/>
      <c r="E394" s="11"/>
      <c r="F394" s="11"/>
      <c r="G394" s="11"/>
      <c r="H394" s="11"/>
      <c r="I394" s="11"/>
      <c r="J394" s="11"/>
      <c r="K394" s="11"/>
      <c r="L394" s="10"/>
      <c r="M394" s="10"/>
      <c r="N394" s="10"/>
      <c r="O394" s="209" t="str">
        <f xml:space="preserve"> IF(ISBLANK(L394),"",VLOOKUP(L394,ComboValue!$E$3:$I$15,5,FALSE))</f>
        <v/>
      </c>
      <c r="P394" s="10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35" t="str">
        <f xml:space="preserve"> IF(ISBLANK(C394),"",VLOOKUP(C394,ComboValue!$B$2:$C$11,2,FALSE) &amp; ",") &amp; IF(ISBLANK(D394),"",VLOOKUP(D394,ComboValue!$B$2:$C$11,2,FALSE) &amp; ",") &amp; IF(ISBLANK(E394),"",VLOOKUP(E394,ComboValue!$B$2:$C$11,2,FALSE) &amp; ",") &amp; IF(ISBLANK(F394),"",VLOOKUP(F394,ComboValue!$B$2:$C$11,2,FALSE) &amp; ",") &amp; IF(ISBLANK(G394),"",VLOOKUP(G394,ComboValue!$B$2:$C$11,2,FALSE) &amp; ",") &amp; IF(ISBLANK(H394),"",VLOOKUP(H394,ComboValue!$B$2:$C$11,2,FALSE) &amp; ",") &amp; IF(ISBLANK(I394),"",VLOOKUP(I394,ComboValue!$B$2:$C$11,2,FALSE) &amp; ",") &amp; IF(ISBLANK(J394),"",VLOOKUP(J394,ComboValue!$B$2:$C$11,2,FALSE) &amp; ",") &amp; IF(ISBLANK(K394),"",VLOOKUP(K394,ComboValue!$B$2:$C$11,2,FALSE) &amp; ",")</f>
        <v/>
      </c>
      <c r="AV394" s="136" t="str">
        <f t="shared" si="255"/>
        <v>Tous_Nl</v>
      </c>
      <c r="AW394" s="136" t="str">
        <f>IF(ISBLANK(L394),"",VLOOKUP(L394,ComboValue!$E$2:$G$15,3,FALSE))</f>
        <v/>
      </c>
      <c r="AX394" s="136" t="str">
        <f>IF(ISBLANK(M394),"",VLOOKUP(M394,ComboValue!$K$2:$L$5,2,FALSE))</f>
        <v/>
      </c>
      <c r="AY394" s="161" t="str">
        <f>IF(ISBLANK(Q394),"",VLOOKUP(Q394,ComboValue!$N$2:$O$68,2,FALSE) &amp; ",") &amp; IF(ISBLANK(R394),"",VLOOKUP(R394,ComboValue!$N$2:$O$68,2,FALSE) &amp; ",") &amp; IF(ISBLANK(S394),"",VLOOKUP(S394,ComboValue!$N$2:$O$68,2,FALSE) &amp; ",") &amp; IF(ISBLANK(T394),"",VLOOKUP(T394,ComboValue!$N$2:$O$68,2,FALSE) &amp; ",") &amp; IF(ISBLANK(U394),"",VLOOKUP(U394,ComboValue!$N$2:$O$68,2,FALSE) &amp; ",") &amp; IF(ISBLANK(V394),"",VLOOKUP(V394,ComboValue!$N$2:$O$68,2,FALSE) &amp; ",") &amp; IF(ISBLANK(W394),"",VLOOKUP(W394,ComboValue!$N$2:$O$68,2,FALSE) &amp; ",") &amp; IF(ISBLANK(X394),"",VLOOKUP(X394,ComboValue!$N$2:$O$68,2,FALSE) &amp; ",") &amp; IF(ISBLANK(Y394),"",VLOOKUP(Y394,ComboValue!$N$2:$O$68,2,FALSE) &amp; ",") &amp; IF(ISBLANK(Z394),"",VLOOKUP(Z394,ComboValue!$N$2:$O$68,2,FALSE) &amp; ",") &amp; IF(ISBLANK(AA394),"",VLOOKUP(AA394,ComboValue!$N$2:$O$68,2,FALSE) &amp; ",") &amp; IF(ISBLANK(AB394),"",VLOOKUP(AB394,ComboValue!$N$2:$O$68,2,FALSE) &amp; ",") &amp; IF(ISBLANK(AC394),"",VLOOKUP(AC394,ComboValue!$N$2:$O$68,2,FALSE) &amp; ",") &amp; IF(ISBLANK(AD394),"",VLOOKUP(AD394,ComboValue!$N$2:$O$68,2,FALSE) &amp; ",") &amp; IF(ISBLANK(AE394),"",VLOOKUP(AE394,ComboValue!$N$2:$O$68,2,FALSE) &amp; ",") &amp; IF(ISBLANK(AF394),"",VLOOKUP(AF394,ComboValue!$N$2:$O$68,2,FALSE) &amp; ",") &amp; IF(ISBLANK(AG394),"",VLOOKUP(AG394,ComboValue!$N$2:$O$68,2,FALSE) &amp; ",") &amp; IF(ISBLANK(AH394),"",VLOOKUP(AH394,ComboValue!$N$2:$O$68,2,FALSE) &amp; ",") &amp; IF(ISBLANK(AI394),"",VLOOKUP(AI394,ComboValue!$N$2:$O$68,2,FALSE) &amp; ",") &amp; IF(ISBLANK(AJ394),"",VLOOKUP(AJ394,ComboValue!$N$2:$O$68,2,FALSE) &amp; ",") &amp; IF(ISBLANK(AK394),"",VLOOKUP(AK394,ComboValue!$N$2:$O$68,2,FALSE) &amp; ",") &amp; IF(ISBLANK(AL394),"",VLOOKUP(AL394,ComboValue!$N$2:$O$68,2,FALSE) &amp; ",") &amp; IF(ISBLANK(AM394),"",VLOOKUP(AM394,ComboValue!$N$2:$O$68,2,FALSE) &amp; ",") &amp; IF(ISBLANK(AN394),"",VLOOKUP(AN394,ComboValue!$N$2:$O$68,2,FALSE) &amp; ",") &amp; IF(ISBLANK(AO394),"",VLOOKUP(AO394,ComboValue!$N$2:$O$68,2,FALSE) &amp; ",") &amp; IF(ISBLANK(AP394),"",VLOOKUP(AP394,ComboValue!$N$2:$O$68,2,FALSE) &amp; ",") &amp; IF(ISBLANK(AQ394),"",VLOOKUP(AQ394,ComboValue!$N$2:$O$68,2,FALSE) &amp; ",") &amp; IF(ISBLANK(AR394),"",VLOOKUP(AR394,ComboValue!$N$2:$O$68,2,FALSE) &amp; ",") &amp; IF(ISBLANK(AS394),"",VLOOKUP(AS394,ComboValue!$N$2:$O$68,2,FALSE) &amp; ",") &amp; IF(ISBLANK(AT394),"",VLOOKUP(AT394,ComboValue!$N$2:$O$68,2,FALSE) &amp; ",")</f>
        <v/>
      </c>
      <c r="AZ394" s="162" t="str">
        <f t="shared" si="256"/>
        <v/>
      </c>
      <c r="BA394" s="120"/>
      <c r="BB394" s="135" t="str">
        <f t="shared" si="257"/>
        <v/>
      </c>
      <c r="BC394" s="136" t="str">
        <f t="shared" si="258"/>
        <v/>
      </c>
      <c r="BD394" s="136" t="str">
        <f t="shared" si="259"/>
        <v/>
      </c>
      <c r="BE394" s="136" t="str">
        <f t="shared" si="260"/>
        <v/>
      </c>
      <c r="BF394" s="136" t="str">
        <f t="shared" si="261"/>
        <v/>
      </c>
      <c r="BG394" s="136" t="str">
        <f t="shared" si="262"/>
        <v/>
      </c>
      <c r="BH394" s="136" t="str">
        <f t="shared" si="263"/>
        <v/>
      </c>
      <c r="BI394" s="136" t="str">
        <f t="shared" si="264"/>
        <v/>
      </c>
      <c r="BJ394" s="136" t="str">
        <f t="shared" si="265"/>
        <v/>
      </c>
      <c r="BK394" s="136" t="str">
        <f t="shared" si="266"/>
        <v/>
      </c>
      <c r="BL394" s="136" t="str">
        <f t="shared" si="267"/>
        <v/>
      </c>
      <c r="BM394" s="136" t="str">
        <f t="shared" si="268"/>
        <v/>
      </c>
      <c r="BN394" s="136" t="str">
        <f t="shared" si="269"/>
        <v/>
      </c>
      <c r="BO394" s="136" t="str">
        <f t="shared" si="270"/>
        <v/>
      </c>
      <c r="BP394" s="136" t="str">
        <f t="shared" si="271"/>
        <v/>
      </c>
      <c r="BQ394" s="136" t="str">
        <f t="shared" si="272"/>
        <v/>
      </c>
      <c r="BR394" s="136" t="str">
        <f t="shared" si="273"/>
        <v/>
      </c>
      <c r="BS394" s="136" t="str">
        <f t="shared" si="274"/>
        <v/>
      </c>
      <c r="BT394" s="136" t="str">
        <f t="shared" si="275"/>
        <v/>
      </c>
      <c r="BU394" s="136" t="str">
        <f t="shared" si="276"/>
        <v/>
      </c>
      <c r="BV394" s="136" t="str">
        <f t="shared" si="277"/>
        <v/>
      </c>
      <c r="BW394" s="136" t="str">
        <f t="shared" si="278"/>
        <v/>
      </c>
      <c r="BX394" s="136" t="str">
        <f t="shared" si="279"/>
        <v/>
      </c>
      <c r="BY394" s="136" t="str">
        <f t="shared" si="280"/>
        <v/>
      </c>
      <c r="BZ394" s="136" t="str">
        <f t="shared" si="281"/>
        <v/>
      </c>
      <c r="CA394" s="137" t="str">
        <f t="shared" si="282"/>
        <v/>
      </c>
      <c r="CB394" s="135" t="str">
        <f t="shared" si="283"/>
        <v/>
      </c>
      <c r="CC394" s="136" t="str">
        <f t="shared" si="284"/>
        <v/>
      </c>
      <c r="CD394" s="136" t="str">
        <f t="shared" si="285"/>
        <v/>
      </c>
      <c r="CE394" s="136" t="str">
        <f t="shared" si="286"/>
        <v/>
      </c>
      <c r="CF394" s="136" t="str">
        <f t="shared" si="287"/>
        <v/>
      </c>
      <c r="CG394" s="136" t="str">
        <f t="shared" si="288"/>
        <v/>
      </c>
      <c r="CH394" s="136" t="str">
        <f t="shared" si="289"/>
        <v/>
      </c>
      <c r="CI394" s="136" t="str">
        <f t="shared" si="290"/>
        <v/>
      </c>
      <c r="CJ394" s="136" t="str">
        <f t="shared" si="291"/>
        <v/>
      </c>
      <c r="CK394" s="137" t="str">
        <f t="shared" si="292"/>
        <v/>
      </c>
      <c r="CL394" s="135" t="str">
        <f t="shared" si="293"/>
        <v/>
      </c>
      <c r="CM394" s="136" t="str">
        <f t="shared" si="294"/>
        <v/>
      </c>
      <c r="CN394" s="136" t="str">
        <f t="shared" si="295"/>
        <v/>
      </c>
      <c r="CO394" s="137" t="str">
        <f t="shared" si="296"/>
        <v/>
      </c>
      <c r="CP394" s="120"/>
      <c r="CQ394" s="120"/>
      <c r="CR394" s="120"/>
      <c r="CS394" s="120"/>
      <c r="CT394" s="120"/>
      <c r="CU394" s="120"/>
      <c r="CV394" s="120"/>
      <c r="CW394" s="120"/>
      <c r="CX394" s="120"/>
      <c r="CY394" s="120"/>
      <c r="CZ394" s="120"/>
      <c r="DA394" s="120"/>
      <c r="DB394" s="120"/>
    </row>
    <row r="395" spans="1:106" ht="17.399999999999999" thickTop="1" thickBot="1" x14ac:dyDescent="0.45">
      <c r="A395" s="7">
        <v>390</v>
      </c>
      <c r="B395" s="10"/>
      <c r="C395" s="11"/>
      <c r="D395" s="11"/>
      <c r="E395" s="11"/>
      <c r="F395" s="11"/>
      <c r="G395" s="11"/>
      <c r="H395" s="11"/>
      <c r="I395" s="11"/>
      <c r="J395" s="11"/>
      <c r="K395" s="11"/>
      <c r="L395" s="10"/>
      <c r="M395" s="10"/>
      <c r="N395" s="10"/>
      <c r="O395" s="209" t="str">
        <f xml:space="preserve"> IF(ISBLANK(L395),"",VLOOKUP(L395,ComboValue!$E$3:$I$15,5,FALSE))</f>
        <v/>
      </c>
      <c r="P395" s="10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35" t="str">
        <f xml:space="preserve"> IF(ISBLANK(C395),"",VLOOKUP(C395,ComboValue!$B$2:$C$11,2,FALSE) &amp; ",") &amp; IF(ISBLANK(D395),"",VLOOKUP(D395,ComboValue!$B$2:$C$11,2,FALSE) &amp; ",") &amp; IF(ISBLANK(E395),"",VLOOKUP(E395,ComboValue!$B$2:$C$11,2,FALSE) &amp; ",") &amp; IF(ISBLANK(F395),"",VLOOKUP(F395,ComboValue!$B$2:$C$11,2,FALSE) &amp; ",") &amp; IF(ISBLANK(G395),"",VLOOKUP(G395,ComboValue!$B$2:$C$11,2,FALSE) &amp; ",") &amp; IF(ISBLANK(H395),"",VLOOKUP(H395,ComboValue!$B$2:$C$11,2,FALSE) &amp; ",") &amp; IF(ISBLANK(I395),"",VLOOKUP(I395,ComboValue!$B$2:$C$11,2,FALSE) &amp; ",") &amp; IF(ISBLANK(J395),"",VLOOKUP(J395,ComboValue!$B$2:$C$11,2,FALSE) &amp; ",") &amp; IF(ISBLANK(K395),"",VLOOKUP(K395,ComboValue!$B$2:$C$11,2,FALSE) &amp; ",")</f>
        <v/>
      </c>
      <c r="AV395" s="136" t="str">
        <f t="shared" si="255"/>
        <v>Tous_Nl</v>
      </c>
      <c r="AW395" s="136" t="str">
        <f>IF(ISBLANK(L395),"",VLOOKUP(L395,ComboValue!$E$2:$G$15,3,FALSE))</f>
        <v/>
      </c>
      <c r="AX395" s="136" t="str">
        <f>IF(ISBLANK(M395),"",VLOOKUP(M395,ComboValue!$K$2:$L$5,2,FALSE))</f>
        <v/>
      </c>
      <c r="AY395" s="161" t="str">
        <f>IF(ISBLANK(Q395),"",VLOOKUP(Q395,ComboValue!$N$2:$O$68,2,FALSE) &amp; ",") &amp; IF(ISBLANK(R395),"",VLOOKUP(R395,ComboValue!$N$2:$O$68,2,FALSE) &amp; ",") &amp; IF(ISBLANK(S395),"",VLOOKUP(S395,ComboValue!$N$2:$O$68,2,FALSE) &amp; ",") &amp; IF(ISBLANK(T395),"",VLOOKUP(T395,ComboValue!$N$2:$O$68,2,FALSE) &amp; ",") &amp; IF(ISBLANK(U395),"",VLOOKUP(U395,ComboValue!$N$2:$O$68,2,FALSE) &amp; ",") &amp; IF(ISBLANK(V395),"",VLOOKUP(V395,ComboValue!$N$2:$O$68,2,FALSE) &amp; ",") &amp; IF(ISBLANK(W395),"",VLOOKUP(W395,ComboValue!$N$2:$O$68,2,FALSE) &amp; ",") &amp; IF(ISBLANK(X395),"",VLOOKUP(X395,ComboValue!$N$2:$O$68,2,FALSE) &amp; ",") &amp; IF(ISBLANK(Y395),"",VLOOKUP(Y395,ComboValue!$N$2:$O$68,2,FALSE) &amp; ",") &amp; IF(ISBLANK(Z395),"",VLOOKUP(Z395,ComboValue!$N$2:$O$68,2,FALSE) &amp; ",") &amp; IF(ISBLANK(AA395),"",VLOOKUP(AA395,ComboValue!$N$2:$O$68,2,FALSE) &amp; ",") &amp; IF(ISBLANK(AB395),"",VLOOKUP(AB395,ComboValue!$N$2:$O$68,2,FALSE) &amp; ",") &amp; IF(ISBLANK(AC395),"",VLOOKUP(AC395,ComboValue!$N$2:$O$68,2,FALSE) &amp; ",") &amp; IF(ISBLANK(AD395),"",VLOOKUP(AD395,ComboValue!$N$2:$O$68,2,FALSE) &amp; ",") &amp; IF(ISBLANK(AE395),"",VLOOKUP(AE395,ComboValue!$N$2:$O$68,2,FALSE) &amp; ",") &amp; IF(ISBLANK(AF395),"",VLOOKUP(AF395,ComboValue!$N$2:$O$68,2,FALSE) &amp; ",") &amp; IF(ISBLANK(AG395),"",VLOOKUP(AG395,ComboValue!$N$2:$O$68,2,FALSE) &amp; ",") &amp; IF(ISBLANK(AH395),"",VLOOKUP(AH395,ComboValue!$N$2:$O$68,2,FALSE) &amp; ",") &amp; IF(ISBLANK(AI395),"",VLOOKUP(AI395,ComboValue!$N$2:$O$68,2,FALSE) &amp; ",") &amp; IF(ISBLANK(AJ395),"",VLOOKUP(AJ395,ComboValue!$N$2:$O$68,2,FALSE) &amp; ",") &amp; IF(ISBLANK(AK395),"",VLOOKUP(AK395,ComboValue!$N$2:$O$68,2,FALSE) &amp; ",") &amp; IF(ISBLANK(AL395),"",VLOOKUP(AL395,ComboValue!$N$2:$O$68,2,FALSE) &amp; ",") &amp; IF(ISBLANK(AM395),"",VLOOKUP(AM395,ComboValue!$N$2:$O$68,2,FALSE) &amp; ",") &amp; IF(ISBLANK(AN395),"",VLOOKUP(AN395,ComboValue!$N$2:$O$68,2,FALSE) &amp; ",") &amp; IF(ISBLANK(AO395),"",VLOOKUP(AO395,ComboValue!$N$2:$O$68,2,FALSE) &amp; ",") &amp; IF(ISBLANK(AP395),"",VLOOKUP(AP395,ComboValue!$N$2:$O$68,2,FALSE) &amp; ",") &amp; IF(ISBLANK(AQ395),"",VLOOKUP(AQ395,ComboValue!$N$2:$O$68,2,FALSE) &amp; ",") &amp; IF(ISBLANK(AR395),"",VLOOKUP(AR395,ComboValue!$N$2:$O$68,2,FALSE) &amp; ",") &amp; IF(ISBLANK(AS395),"",VLOOKUP(AS395,ComboValue!$N$2:$O$68,2,FALSE) &amp; ",") &amp; IF(ISBLANK(AT395),"",VLOOKUP(AT395,ComboValue!$N$2:$O$68,2,FALSE) &amp; ",")</f>
        <v/>
      </c>
      <c r="AZ395" s="162" t="str">
        <f t="shared" si="256"/>
        <v/>
      </c>
      <c r="BA395" s="120"/>
      <c r="BB395" s="135" t="str">
        <f t="shared" si="257"/>
        <v/>
      </c>
      <c r="BC395" s="136" t="str">
        <f t="shared" si="258"/>
        <v/>
      </c>
      <c r="BD395" s="136" t="str">
        <f t="shared" si="259"/>
        <v/>
      </c>
      <c r="BE395" s="136" t="str">
        <f t="shared" si="260"/>
        <v/>
      </c>
      <c r="BF395" s="136" t="str">
        <f t="shared" si="261"/>
        <v/>
      </c>
      <c r="BG395" s="136" t="str">
        <f t="shared" si="262"/>
        <v/>
      </c>
      <c r="BH395" s="136" t="str">
        <f t="shared" si="263"/>
        <v/>
      </c>
      <c r="BI395" s="136" t="str">
        <f t="shared" si="264"/>
        <v/>
      </c>
      <c r="BJ395" s="136" t="str">
        <f t="shared" si="265"/>
        <v/>
      </c>
      <c r="BK395" s="136" t="str">
        <f t="shared" si="266"/>
        <v/>
      </c>
      <c r="BL395" s="136" t="str">
        <f t="shared" si="267"/>
        <v/>
      </c>
      <c r="BM395" s="136" t="str">
        <f t="shared" si="268"/>
        <v/>
      </c>
      <c r="BN395" s="136" t="str">
        <f t="shared" si="269"/>
        <v/>
      </c>
      <c r="BO395" s="136" t="str">
        <f t="shared" si="270"/>
        <v/>
      </c>
      <c r="BP395" s="136" t="str">
        <f t="shared" si="271"/>
        <v/>
      </c>
      <c r="BQ395" s="136" t="str">
        <f t="shared" si="272"/>
        <v/>
      </c>
      <c r="BR395" s="136" t="str">
        <f t="shared" si="273"/>
        <v/>
      </c>
      <c r="BS395" s="136" t="str">
        <f t="shared" si="274"/>
        <v/>
      </c>
      <c r="BT395" s="136" t="str">
        <f t="shared" si="275"/>
        <v/>
      </c>
      <c r="BU395" s="136" t="str">
        <f t="shared" si="276"/>
        <v/>
      </c>
      <c r="BV395" s="136" t="str">
        <f t="shared" si="277"/>
        <v/>
      </c>
      <c r="BW395" s="136" t="str">
        <f t="shared" si="278"/>
        <v/>
      </c>
      <c r="BX395" s="136" t="str">
        <f t="shared" si="279"/>
        <v/>
      </c>
      <c r="BY395" s="136" t="str">
        <f t="shared" si="280"/>
        <v/>
      </c>
      <c r="BZ395" s="136" t="str">
        <f t="shared" si="281"/>
        <v/>
      </c>
      <c r="CA395" s="137" t="str">
        <f t="shared" si="282"/>
        <v/>
      </c>
      <c r="CB395" s="135" t="str">
        <f t="shared" si="283"/>
        <v/>
      </c>
      <c r="CC395" s="136" t="str">
        <f t="shared" si="284"/>
        <v/>
      </c>
      <c r="CD395" s="136" t="str">
        <f t="shared" si="285"/>
        <v/>
      </c>
      <c r="CE395" s="136" t="str">
        <f t="shared" si="286"/>
        <v/>
      </c>
      <c r="CF395" s="136" t="str">
        <f t="shared" si="287"/>
        <v/>
      </c>
      <c r="CG395" s="136" t="str">
        <f t="shared" si="288"/>
        <v/>
      </c>
      <c r="CH395" s="136" t="str">
        <f t="shared" si="289"/>
        <v/>
      </c>
      <c r="CI395" s="136" t="str">
        <f t="shared" si="290"/>
        <v/>
      </c>
      <c r="CJ395" s="136" t="str">
        <f t="shared" si="291"/>
        <v/>
      </c>
      <c r="CK395" s="137" t="str">
        <f t="shared" si="292"/>
        <v/>
      </c>
      <c r="CL395" s="135" t="str">
        <f t="shared" si="293"/>
        <v/>
      </c>
      <c r="CM395" s="136" t="str">
        <f t="shared" si="294"/>
        <v/>
      </c>
      <c r="CN395" s="136" t="str">
        <f t="shared" si="295"/>
        <v/>
      </c>
      <c r="CO395" s="137" t="str">
        <f t="shared" si="296"/>
        <v/>
      </c>
      <c r="CP395" s="120"/>
      <c r="CQ395" s="120"/>
      <c r="CR395" s="120"/>
      <c r="CS395" s="120"/>
      <c r="CT395" s="120"/>
      <c r="CU395" s="120"/>
      <c r="CV395" s="120"/>
      <c r="CW395" s="120"/>
      <c r="CX395" s="120"/>
      <c r="CY395" s="120"/>
      <c r="CZ395" s="120"/>
      <c r="DA395" s="120"/>
      <c r="DB395" s="120"/>
    </row>
    <row r="396" spans="1:106" ht="17.399999999999999" thickTop="1" thickBot="1" x14ac:dyDescent="0.45">
      <c r="A396" s="7">
        <v>391</v>
      </c>
      <c r="B396" s="10"/>
      <c r="C396" s="11"/>
      <c r="D396" s="11"/>
      <c r="E396" s="11"/>
      <c r="F396" s="11"/>
      <c r="G396" s="11"/>
      <c r="H396" s="11"/>
      <c r="I396" s="11"/>
      <c r="J396" s="11"/>
      <c r="K396" s="11"/>
      <c r="L396" s="10"/>
      <c r="M396" s="10"/>
      <c r="N396" s="10"/>
      <c r="O396" s="209" t="str">
        <f xml:space="preserve"> IF(ISBLANK(L396),"",VLOOKUP(L396,ComboValue!$E$3:$I$15,5,FALSE))</f>
        <v/>
      </c>
      <c r="P396" s="10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35" t="str">
        <f xml:space="preserve"> IF(ISBLANK(C396),"",VLOOKUP(C396,ComboValue!$B$2:$C$11,2,FALSE) &amp; ",") &amp; IF(ISBLANK(D396),"",VLOOKUP(D396,ComboValue!$B$2:$C$11,2,FALSE) &amp; ",") &amp; IF(ISBLANK(E396),"",VLOOKUP(E396,ComboValue!$B$2:$C$11,2,FALSE) &amp; ",") &amp; IF(ISBLANK(F396),"",VLOOKUP(F396,ComboValue!$B$2:$C$11,2,FALSE) &amp; ",") &amp; IF(ISBLANK(G396),"",VLOOKUP(G396,ComboValue!$B$2:$C$11,2,FALSE) &amp; ",") &amp; IF(ISBLANK(H396),"",VLOOKUP(H396,ComboValue!$B$2:$C$11,2,FALSE) &amp; ",") &amp; IF(ISBLANK(I396),"",VLOOKUP(I396,ComboValue!$B$2:$C$11,2,FALSE) &amp; ",") &amp; IF(ISBLANK(J396),"",VLOOKUP(J396,ComboValue!$B$2:$C$11,2,FALSE) &amp; ",") &amp; IF(ISBLANK(K396),"",VLOOKUP(K396,ComboValue!$B$2:$C$11,2,FALSE) &amp; ",")</f>
        <v/>
      </c>
      <c r="AV396" s="136" t="str">
        <f t="shared" si="255"/>
        <v>Tous_Nl</v>
      </c>
      <c r="AW396" s="136" t="str">
        <f>IF(ISBLANK(L396),"",VLOOKUP(L396,ComboValue!$E$2:$G$15,3,FALSE))</f>
        <v/>
      </c>
      <c r="AX396" s="136" t="str">
        <f>IF(ISBLANK(M396),"",VLOOKUP(M396,ComboValue!$K$2:$L$5,2,FALSE))</f>
        <v/>
      </c>
      <c r="AY396" s="161" t="str">
        <f>IF(ISBLANK(Q396),"",VLOOKUP(Q396,ComboValue!$N$2:$O$68,2,FALSE) &amp; ",") &amp; IF(ISBLANK(R396),"",VLOOKUP(R396,ComboValue!$N$2:$O$68,2,FALSE) &amp; ",") &amp; IF(ISBLANK(S396),"",VLOOKUP(S396,ComboValue!$N$2:$O$68,2,FALSE) &amp; ",") &amp; IF(ISBLANK(T396),"",VLOOKUP(T396,ComboValue!$N$2:$O$68,2,FALSE) &amp; ",") &amp; IF(ISBLANK(U396),"",VLOOKUP(U396,ComboValue!$N$2:$O$68,2,FALSE) &amp; ",") &amp; IF(ISBLANK(V396),"",VLOOKUP(V396,ComboValue!$N$2:$O$68,2,FALSE) &amp; ",") &amp; IF(ISBLANK(W396),"",VLOOKUP(W396,ComboValue!$N$2:$O$68,2,FALSE) &amp; ",") &amp; IF(ISBLANK(X396),"",VLOOKUP(X396,ComboValue!$N$2:$O$68,2,FALSE) &amp; ",") &amp; IF(ISBLANK(Y396),"",VLOOKUP(Y396,ComboValue!$N$2:$O$68,2,FALSE) &amp; ",") &amp; IF(ISBLANK(Z396),"",VLOOKUP(Z396,ComboValue!$N$2:$O$68,2,FALSE) &amp; ",") &amp; IF(ISBLANK(AA396),"",VLOOKUP(AA396,ComboValue!$N$2:$O$68,2,FALSE) &amp; ",") &amp; IF(ISBLANK(AB396),"",VLOOKUP(AB396,ComboValue!$N$2:$O$68,2,FALSE) &amp; ",") &amp; IF(ISBLANK(AC396),"",VLOOKUP(AC396,ComboValue!$N$2:$O$68,2,FALSE) &amp; ",") &amp; IF(ISBLANK(AD396),"",VLOOKUP(AD396,ComboValue!$N$2:$O$68,2,FALSE) &amp; ",") &amp; IF(ISBLANK(AE396),"",VLOOKUP(AE396,ComboValue!$N$2:$O$68,2,FALSE) &amp; ",") &amp; IF(ISBLANK(AF396),"",VLOOKUP(AF396,ComboValue!$N$2:$O$68,2,FALSE) &amp; ",") &amp; IF(ISBLANK(AG396),"",VLOOKUP(AG396,ComboValue!$N$2:$O$68,2,FALSE) &amp; ",") &amp; IF(ISBLANK(AH396),"",VLOOKUP(AH396,ComboValue!$N$2:$O$68,2,FALSE) &amp; ",") &amp; IF(ISBLANK(AI396),"",VLOOKUP(AI396,ComboValue!$N$2:$O$68,2,FALSE) &amp; ",") &amp; IF(ISBLANK(AJ396),"",VLOOKUP(AJ396,ComboValue!$N$2:$O$68,2,FALSE) &amp; ",") &amp; IF(ISBLANK(AK396),"",VLOOKUP(AK396,ComboValue!$N$2:$O$68,2,FALSE) &amp; ",") &amp; IF(ISBLANK(AL396),"",VLOOKUP(AL396,ComboValue!$N$2:$O$68,2,FALSE) &amp; ",") &amp; IF(ISBLANK(AM396),"",VLOOKUP(AM396,ComboValue!$N$2:$O$68,2,FALSE) &amp; ",") &amp; IF(ISBLANK(AN396),"",VLOOKUP(AN396,ComboValue!$N$2:$O$68,2,FALSE) &amp; ",") &amp; IF(ISBLANK(AO396),"",VLOOKUP(AO396,ComboValue!$N$2:$O$68,2,FALSE) &amp; ",") &amp; IF(ISBLANK(AP396),"",VLOOKUP(AP396,ComboValue!$N$2:$O$68,2,FALSE) &amp; ",") &amp; IF(ISBLANK(AQ396),"",VLOOKUP(AQ396,ComboValue!$N$2:$O$68,2,FALSE) &amp; ",") &amp; IF(ISBLANK(AR396),"",VLOOKUP(AR396,ComboValue!$N$2:$O$68,2,FALSE) &amp; ",") &amp; IF(ISBLANK(AS396),"",VLOOKUP(AS396,ComboValue!$N$2:$O$68,2,FALSE) &amp; ",") &amp; IF(ISBLANK(AT396),"",VLOOKUP(AT396,ComboValue!$N$2:$O$68,2,FALSE) &amp; ",")</f>
        <v/>
      </c>
      <c r="AZ396" s="162" t="str">
        <f t="shared" si="256"/>
        <v/>
      </c>
      <c r="BA396" s="120"/>
      <c r="BB396" s="135" t="str">
        <f t="shared" si="257"/>
        <v/>
      </c>
      <c r="BC396" s="136" t="str">
        <f t="shared" si="258"/>
        <v/>
      </c>
      <c r="BD396" s="136" t="str">
        <f t="shared" si="259"/>
        <v/>
      </c>
      <c r="BE396" s="136" t="str">
        <f t="shared" si="260"/>
        <v/>
      </c>
      <c r="BF396" s="136" t="str">
        <f t="shared" si="261"/>
        <v/>
      </c>
      <c r="BG396" s="136" t="str">
        <f t="shared" si="262"/>
        <v/>
      </c>
      <c r="BH396" s="136" t="str">
        <f t="shared" si="263"/>
        <v/>
      </c>
      <c r="BI396" s="136" t="str">
        <f t="shared" si="264"/>
        <v/>
      </c>
      <c r="BJ396" s="136" t="str">
        <f t="shared" si="265"/>
        <v/>
      </c>
      <c r="BK396" s="136" t="str">
        <f t="shared" si="266"/>
        <v/>
      </c>
      <c r="BL396" s="136" t="str">
        <f t="shared" si="267"/>
        <v/>
      </c>
      <c r="BM396" s="136" t="str">
        <f t="shared" si="268"/>
        <v/>
      </c>
      <c r="BN396" s="136" t="str">
        <f t="shared" si="269"/>
        <v/>
      </c>
      <c r="BO396" s="136" t="str">
        <f t="shared" si="270"/>
        <v/>
      </c>
      <c r="BP396" s="136" t="str">
        <f t="shared" si="271"/>
        <v/>
      </c>
      <c r="BQ396" s="136" t="str">
        <f t="shared" si="272"/>
        <v/>
      </c>
      <c r="BR396" s="136" t="str">
        <f t="shared" si="273"/>
        <v/>
      </c>
      <c r="BS396" s="136" t="str">
        <f t="shared" si="274"/>
        <v/>
      </c>
      <c r="BT396" s="136" t="str">
        <f t="shared" si="275"/>
        <v/>
      </c>
      <c r="BU396" s="136" t="str">
        <f t="shared" si="276"/>
        <v/>
      </c>
      <c r="BV396" s="136" t="str">
        <f t="shared" si="277"/>
        <v/>
      </c>
      <c r="BW396" s="136" t="str">
        <f t="shared" si="278"/>
        <v/>
      </c>
      <c r="BX396" s="136" t="str">
        <f t="shared" si="279"/>
        <v/>
      </c>
      <c r="BY396" s="136" t="str">
        <f t="shared" si="280"/>
        <v/>
      </c>
      <c r="BZ396" s="136" t="str">
        <f t="shared" si="281"/>
        <v/>
      </c>
      <c r="CA396" s="137" t="str">
        <f t="shared" si="282"/>
        <v/>
      </c>
      <c r="CB396" s="135" t="str">
        <f t="shared" si="283"/>
        <v/>
      </c>
      <c r="CC396" s="136" t="str">
        <f t="shared" si="284"/>
        <v/>
      </c>
      <c r="CD396" s="136" t="str">
        <f t="shared" si="285"/>
        <v/>
      </c>
      <c r="CE396" s="136" t="str">
        <f t="shared" si="286"/>
        <v/>
      </c>
      <c r="CF396" s="136" t="str">
        <f t="shared" si="287"/>
        <v/>
      </c>
      <c r="CG396" s="136" t="str">
        <f t="shared" si="288"/>
        <v/>
      </c>
      <c r="CH396" s="136" t="str">
        <f t="shared" si="289"/>
        <v/>
      </c>
      <c r="CI396" s="136" t="str">
        <f t="shared" si="290"/>
        <v/>
      </c>
      <c r="CJ396" s="136" t="str">
        <f t="shared" si="291"/>
        <v/>
      </c>
      <c r="CK396" s="137" t="str">
        <f t="shared" si="292"/>
        <v/>
      </c>
      <c r="CL396" s="135" t="str">
        <f t="shared" si="293"/>
        <v/>
      </c>
      <c r="CM396" s="136" t="str">
        <f t="shared" si="294"/>
        <v/>
      </c>
      <c r="CN396" s="136" t="str">
        <f t="shared" si="295"/>
        <v/>
      </c>
      <c r="CO396" s="137" t="str">
        <f t="shared" si="296"/>
        <v/>
      </c>
      <c r="CP396" s="120"/>
      <c r="CQ396" s="120"/>
      <c r="CR396" s="120"/>
      <c r="CS396" s="120"/>
      <c r="CT396" s="120"/>
      <c r="CU396" s="120"/>
      <c r="CV396" s="120"/>
      <c r="CW396" s="120"/>
      <c r="CX396" s="120"/>
      <c r="CY396" s="120"/>
      <c r="CZ396" s="120"/>
      <c r="DA396" s="120"/>
      <c r="DB396" s="120"/>
    </row>
    <row r="397" spans="1:106" ht="17.399999999999999" thickTop="1" thickBot="1" x14ac:dyDescent="0.45">
      <c r="A397" s="7">
        <v>392</v>
      </c>
      <c r="B397" s="10"/>
      <c r="C397" s="11"/>
      <c r="D397" s="11"/>
      <c r="E397" s="11"/>
      <c r="F397" s="11"/>
      <c r="G397" s="11"/>
      <c r="H397" s="11"/>
      <c r="I397" s="11"/>
      <c r="J397" s="11"/>
      <c r="K397" s="11"/>
      <c r="L397" s="10"/>
      <c r="M397" s="10"/>
      <c r="N397" s="10"/>
      <c r="O397" s="209" t="str">
        <f xml:space="preserve"> IF(ISBLANK(L397),"",VLOOKUP(L397,ComboValue!$E$3:$I$15,5,FALSE))</f>
        <v/>
      </c>
      <c r="P397" s="10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35" t="str">
        <f xml:space="preserve"> IF(ISBLANK(C397),"",VLOOKUP(C397,ComboValue!$B$2:$C$11,2,FALSE) &amp; ",") &amp; IF(ISBLANK(D397),"",VLOOKUP(D397,ComboValue!$B$2:$C$11,2,FALSE) &amp; ",") &amp; IF(ISBLANK(E397),"",VLOOKUP(E397,ComboValue!$B$2:$C$11,2,FALSE) &amp; ",") &amp; IF(ISBLANK(F397),"",VLOOKUP(F397,ComboValue!$B$2:$C$11,2,FALSE) &amp; ",") &amp; IF(ISBLANK(G397),"",VLOOKUP(G397,ComboValue!$B$2:$C$11,2,FALSE) &amp; ",") &amp; IF(ISBLANK(H397),"",VLOOKUP(H397,ComboValue!$B$2:$C$11,2,FALSE) &amp; ",") &amp; IF(ISBLANK(I397),"",VLOOKUP(I397,ComboValue!$B$2:$C$11,2,FALSE) &amp; ",") &amp; IF(ISBLANK(J397),"",VLOOKUP(J397,ComboValue!$B$2:$C$11,2,FALSE) &amp; ",") &amp; IF(ISBLANK(K397),"",VLOOKUP(K397,ComboValue!$B$2:$C$11,2,FALSE) &amp; ",")</f>
        <v/>
      </c>
      <c r="AV397" s="136" t="str">
        <f t="shared" si="255"/>
        <v>Tous_Nl</v>
      </c>
      <c r="AW397" s="136" t="str">
        <f>IF(ISBLANK(L397),"",VLOOKUP(L397,ComboValue!$E$2:$G$15,3,FALSE))</f>
        <v/>
      </c>
      <c r="AX397" s="136" t="str">
        <f>IF(ISBLANK(M397),"",VLOOKUP(M397,ComboValue!$K$2:$L$5,2,FALSE))</f>
        <v/>
      </c>
      <c r="AY397" s="161" t="str">
        <f>IF(ISBLANK(Q397),"",VLOOKUP(Q397,ComboValue!$N$2:$O$68,2,FALSE) &amp; ",") &amp; IF(ISBLANK(R397),"",VLOOKUP(R397,ComboValue!$N$2:$O$68,2,FALSE) &amp; ",") &amp; IF(ISBLANK(S397),"",VLOOKUP(S397,ComboValue!$N$2:$O$68,2,FALSE) &amp; ",") &amp; IF(ISBLANK(T397),"",VLOOKUP(T397,ComboValue!$N$2:$O$68,2,FALSE) &amp; ",") &amp; IF(ISBLANK(U397),"",VLOOKUP(U397,ComboValue!$N$2:$O$68,2,FALSE) &amp; ",") &amp; IF(ISBLANK(V397),"",VLOOKUP(V397,ComboValue!$N$2:$O$68,2,FALSE) &amp; ",") &amp; IF(ISBLANK(W397),"",VLOOKUP(W397,ComboValue!$N$2:$O$68,2,FALSE) &amp; ",") &amp; IF(ISBLANK(X397),"",VLOOKUP(X397,ComboValue!$N$2:$O$68,2,FALSE) &amp; ",") &amp; IF(ISBLANK(Y397),"",VLOOKUP(Y397,ComboValue!$N$2:$O$68,2,FALSE) &amp; ",") &amp; IF(ISBLANK(Z397),"",VLOOKUP(Z397,ComboValue!$N$2:$O$68,2,FALSE) &amp; ",") &amp; IF(ISBLANK(AA397),"",VLOOKUP(AA397,ComboValue!$N$2:$O$68,2,FALSE) &amp; ",") &amp; IF(ISBLANK(AB397),"",VLOOKUP(AB397,ComboValue!$N$2:$O$68,2,FALSE) &amp; ",") &amp; IF(ISBLANK(AC397),"",VLOOKUP(AC397,ComboValue!$N$2:$O$68,2,FALSE) &amp; ",") &amp; IF(ISBLANK(AD397),"",VLOOKUP(AD397,ComboValue!$N$2:$O$68,2,FALSE) &amp; ",") &amp; IF(ISBLANK(AE397),"",VLOOKUP(AE397,ComboValue!$N$2:$O$68,2,FALSE) &amp; ",") &amp; IF(ISBLANK(AF397),"",VLOOKUP(AF397,ComboValue!$N$2:$O$68,2,FALSE) &amp; ",") &amp; IF(ISBLANK(AG397),"",VLOOKUP(AG397,ComboValue!$N$2:$O$68,2,FALSE) &amp; ",") &amp; IF(ISBLANK(AH397),"",VLOOKUP(AH397,ComboValue!$N$2:$O$68,2,FALSE) &amp; ",") &amp; IF(ISBLANK(AI397),"",VLOOKUP(AI397,ComboValue!$N$2:$O$68,2,FALSE) &amp; ",") &amp; IF(ISBLANK(AJ397),"",VLOOKUP(AJ397,ComboValue!$N$2:$O$68,2,FALSE) &amp; ",") &amp; IF(ISBLANK(AK397),"",VLOOKUP(AK397,ComboValue!$N$2:$O$68,2,FALSE) &amp; ",") &amp; IF(ISBLANK(AL397),"",VLOOKUP(AL397,ComboValue!$N$2:$O$68,2,FALSE) &amp; ",") &amp; IF(ISBLANK(AM397),"",VLOOKUP(AM397,ComboValue!$N$2:$O$68,2,FALSE) &amp; ",") &amp; IF(ISBLANK(AN397),"",VLOOKUP(AN397,ComboValue!$N$2:$O$68,2,FALSE) &amp; ",") &amp; IF(ISBLANK(AO397),"",VLOOKUP(AO397,ComboValue!$N$2:$O$68,2,FALSE) &amp; ",") &amp; IF(ISBLANK(AP397),"",VLOOKUP(AP397,ComboValue!$N$2:$O$68,2,FALSE) &amp; ",") &amp; IF(ISBLANK(AQ397),"",VLOOKUP(AQ397,ComboValue!$N$2:$O$68,2,FALSE) &amp; ",") &amp; IF(ISBLANK(AR397),"",VLOOKUP(AR397,ComboValue!$N$2:$O$68,2,FALSE) &amp; ",") &amp; IF(ISBLANK(AS397),"",VLOOKUP(AS397,ComboValue!$N$2:$O$68,2,FALSE) &amp; ",") &amp; IF(ISBLANK(AT397),"",VLOOKUP(AT397,ComboValue!$N$2:$O$68,2,FALSE) &amp; ",")</f>
        <v/>
      </c>
      <c r="AZ397" s="162" t="str">
        <f t="shared" si="256"/>
        <v/>
      </c>
      <c r="BA397" s="120"/>
      <c r="BB397" s="135" t="str">
        <f t="shared" si="257"/>
        <v/>
      </c>
      <c r="BC397" s="136" t="str">
        <f t="shared" si="258"/>
        <v/>
      </c>
      <c r="BD397" s="136" t="str">
        <f t="shared" si="259"/>
        <v/>
      </c>
      <c r="BE397" s="136" t="str">
        <f t="shared" si="260"/>
        <v/>
      </c>
      <c r="BF397" s="136" t="str">
        <f t="shared" si="261"/>
        <v/>
      </c>
      <c r="BG397" s="136" t="str">
        <f t="shared" si="262"/>
        <v/>
      </c>
      <c r="BH397" s="136" t="str">
        <f t="shared" si="263"/>
        <v/>
      </c>
      <c r="BI397" s="136" t="str">
        <f t="shared" si="264"/>
        <v/>
      </c>
      <c r="BJ397" s="136" t="str">
        <f t="shared" si="265"/>
        <v/>
      </c>
      <c r="BK397" s="136" t="str">
        <f t="shared" si="266"/>
        <v/>
      </c>
      <c r="BL397" s="136" t="str">
        <f t="shared" si="267"/>
        <v/>
      </c>
      <c r="BM397" s="136" t="str">
        <f t="shared" si="268"/>
        <v/>
      </c>
      <c r="BN397" s="136" t="str">
        <f t="shared" si="269"/>
        <v/>
      </c>
      <c r="BO397" s="136" t="str">
        <f t="shared" si="270"/>
        <v/>
      </c>
      <c r="BP397" s="136" t="str">
        <f t="shared" si="271"/>
        <v/>
      </c>
      <c r="BQ397" s="136" t="str">
        <f t="shared" si="272"/>
        <v/>
      </c>
      <c r="BR397" s="136" t="str">
        <f t="shared" si="273"/>
        <v/>
      </c>
      <c r="BS397" s="136" t="str">
        <f t="shared" si="274"/>
        <v/>
      </c>
      <c r="BT397" s="136" t="str">
        <f t="shared" si="275"/>
        <v/>
      </c>
      <c r="BU397" s="136" t="str">
        <f t="shared" si="276"/>
        <v/>
      </c>
      <c r="BV397" s="136" t="str">
        <f t="shared" si="277"/>
        <v/>
      </c>
      <c r="BW397" s="136" t="str">
        <f t="shared" si="278"/>
        <v/>
      </c>
      <c r="BX397" s="136" t="str">
        <f t="shared" si="279"/>
        <v/>
      </c>
      <c r="BY397" s="136" t="str">
        <f t="shared" si="280"/>
        <v/>
      </c>
      <c r="BZ397" s="136" t="str">
        <f t="shared" si="281"/>
        <v/>
      </c>
      <c r="CA397" s="137" t="str">
        <f t="shared" si="282"/>
        <v/>
      </c>
      <c r="CB397" s="135" t="str">
        <f t="shared" si="283"/>
        <v/>
      </c>
      <c r="CC397" s="136" t="str">
        <f t="shared" si="284"/>
        <v/>
      </c>
      <c r="CD397" s="136" t="str">
        <f t="shared" si="285"/>
        <v/>
      </c>
      <c r="CE397" s="136" t="str">
        <f t="shared" si="286"/>
        <v/>
      </c>
      <c r="CF397" s="136" t="str">
        <f t="shared" si="287"/>
        <v/>
      </c>
      <c r="CG397" s="136" t="str">
        <f t="shared" si="288"/>
        <v/>
      </c>
      <c r="CH397" s="136" t="str">
        <f t="shared" si="289"/>
        <v/>
      </c>
      <c r="CI397" s="136" t="str">
        <f t="shared" si="290"/>
        <v/>
      </c>
      <c r="CJ397" s="136" t="str">
        <f t="shared" si="291"/>
        <v/>
      </c>
      <c r="CK397" s="137" t="str">
        <f t="shared" si="292"/>
        <v/>
      </c>
      <c r="CL397" s="135" t="str">
        <f t="shared" si="293"/>
        <v/>
      </c>
      <c r="CM397" s="136" t="str">
        <f t="shared" si="294"/>
        <v/>
      </c>
      <c r="CN397" s="136" t="str">
        <f t="shared" si="295"/>
        <v/>
      </c>
      <c r="CO397" s="137" t="str">
        <f t="shared" si="296"/>
        <v/>
      </c>
      <c r="CP397" s="120"/>
      <c r="CQ397" s="120"/>
      <c r="CR397" s="120"/>
      <c r="CS397" s="120"/>
      <c r="CT397" s="120"/>
      <c r="CU397" s="120"/>
      <c r="CV397" s="120"/>
      <c r="CW397" s="120"/>
      <c r="CX397" s="120"/>
      <c r="CY397" s="120"/>
      <c r="CZ397" s="120"/>
      <c r="DA397" s="120"/>
      <c r="DB397" s="120"/>
    </row>
    <row r="398" spans="1:106" ht="17.399999999999999" thickTop="1" thickBot="1" x14ac:dyDescent="0.45">
      <c r="A398" s="7">
        <v>393</v>
      </c>
      <c r="B398" s="10"/>
      <c r="C398" s="11"/>
      <c r="D398" s="11"/>
      <c r="E398" s="11"/>
      <c r="F398" s="11"/>
      <c r="G398" s="11"/>
      <c r="H398" s="11"/>
      <c r="I398" s="11"/>
      <c r="J398" s="11"/>
      <c r="K398" s="11"/>
      <c r="L398" s="10"/>
      <c r="M398" s="10"/>
      <c r="N398" s="10"/>
      <c r="O398" s="209" t="str">
        <f xml:space="preserve"> IF(ISBLANK(L398),"",VLOOKUP(L398,ComboValue!$E$3:$I$15,5,FALSE))</f>
        <v/>
      </c>
      <c r="P398" s="10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35" t="str">
        <f xml:space="preserve"> IF(ISBLANK(C398),"",VLOOKUP(C398,ComboValue!$B$2:$C$11,2,FALSE) &amp; ",") &amp; IF(ISBLANK(D398),"",VLOOKUP(D398,ComboValue!$B$2:$C$11,2,FALSE) &amp; ",") &amp; IF(ISBLANK(E398),"",VLOOKUP(E398,ComboValue!$B$2:$C$11,2,FALSE) &amp; ",") &amp; IF(ISBLANK(F398),"",VLOOKUP(F398,ComboValue!$B$2:$C$11,2,FALSE) &amp; ",") &amp; IF(ISBLANK(G398),"",VLOOKUP(G398,ComboValue!$B$2:$C$11,2,FALSE) &amp; ",") &amp; IF(ISBLANK(H398),"",VLOOKUP(H398,ComboValue!$B$2:$C$11,2,FALSE) &amp; ",") &amp; IF(ISBLANK(I398),"",VLOOKUP(I398,ComboValue!$B$2:$C$11,2,FALSE) &amp; ",") &amp; IF(ISBLANK(J398),"",VLOOKUP(J398,ComboValue!$B$2:$C$11,2,FALSE) &amp; ",") &amp; IF(ISBLANK(K398),"",VLOOKUP(K398,ComboValue!$B$2:$C$11,2,FALSE) &amp; ",")</f>
        <v/>
      </c>
      <c r="AV398" s="136" t="str">
        <f t="shared" si="255"/>
        <v>Tous_Nl</v>
      </c>
      <c r="AW398" s="136" t="str">
        <f>IF(ISBLANK(L398),"",VLOOKUP(L398,ComboValue!$E$2:$G$15,3,FALSE))</f>
        <v/>
      </c>
      <c r="AX398" s="136" t="str">
        <f>IF(ISBLANK(M398),"",VLOOKUP(M398,ComboValue!$K$2:$L$5,2,FALSE))</f>
        <v/>
      </c>
      <c r="AY398" s="161" t="str">
        <f>IF(ISBLANK(Q398),"",VLOOKUP(Q398,ComboValue!$N$2:$O$68,2,FALSE) &amp; ",") &amp; IF(ISBLANK(R398),"",VLOOKUP(R398,ComboValue!$N$2:$O$68,2,FALSE) &amp; ",") &amp; IF(ISBLANK(S398),"",VLOOKUP(S398,ComboValue!$N$2:$O$68,2,FALSE) &amp; ",") &amp; IF(ISBLANK(T398),"",VLOOKUP(T398,ComboValue!$N$2:$O$68,2,FALSE) &amp; ",") &amp; IF(ISBLANK(U398),"",VLOOKUP(U398,ComboValue!$N$2:$O$68,2,FALSE) &amp; ",") &amp; IF(ISBLANK(V398),"",VLOOKUP(V398,ComboValue!$N$2:$O$68,2,FALSE) &amp; ",") &amp; IF(ISBLANK(W398),"",VLOOKUP(W398,ComboValue!$N$2:$O$68,2,FALSE) &amp; ",") &amp; IF(ISBLANK(X398),"",VLOOKUP(X398,ComboValue!$N$2:$O$68,2,FALSE) &amp; ",") &amp; IF(ISBLANK(Y398),"",VLOOKUP(Y398,ComboValue!$N$2:$O$68,2,FALSE) &amp; ",") &amp; IF(ISBLANK(Z398),"",VLOOKUP(Z398,ComboValue!$N$2:$O$68,2,FALSE) &amp; ",") &amp; IF(ISBLANK(AA398),"",VLOOKUP(AA398,ComboValue!$N$2:$O$68,2,FALSE) &amp; ",") &amp; IF(ISBLANK(AB398),"",VLOOKUP(AB398,ComboValue!$N$2:$O$68,2,FALSE) &amp; ",") &amp; IF(ISBLANK(AC398),"",VLOOKUP(AC398,ComboValue!$N$2:$O$68,2,FALSE) &amp; ",") &amp; IF(ISBLANK(AD398),"",VLOOKUP(AD398,ComboValue!$N$2:$O$68,2,FALSE) &amp; ",") &amp; IF(ISBLANK(AE398),"",VLOOKUP(AE398,ComboValue!$N$2:$O$68,2,FALSE) &amp; ",") &amp; IF(ISBLANK(AF398),"",VLOOKUP(AF398,ComboValue!$N$2:$O$68,2,FALSE) &amp; ",") &amp; IF(ISBLANK(AG398),"",VLOOKUP(AG398,ComboValue!$N$2:$O$68,2,FALSE) &amp; ",") &amp; IF(ISBLANK(AH398),"",VLOOKUP(AH398,ComboValue!$N$2:$O$68,2,FALSE) &amp; ",") &amp; IF(ISBLANK(AI398),"",VLOOKUP(AI398,ComboValue!$N$2:$O$68,2,FALSE) &amp; ",") &amp; IF(ISBLANK(AJ398),"",VLOOKUP(AJ398,ComboValue!$N$2:$O$68,2,FALSE) &amp; ",") &amp; IF(ISBLANK(AK398),"",VLOOKUP(AK398,ComboValue!$N$2:$O$68,2,FALSE) &amp; ",") &amp; IF(ISBLANK(AL398),"",VLOOKUP(AL398,ComboValue!$N$2:$O$68,2,FALSE) &amp; ",") &amp; IF(ISBLANK(AM398),"",VLOOKUP(AM398,ComboValue!$N$2:$O$68,2,FALSE) &amp; ",") &amp; IF(ISBLANK(AN398),"",VLOOKUP(AN398,ComboValue!$N$2:$O$68,2,FALSE) &amp; ",") &amp; IF(ISBLANK(AO398),"",VLOOKUP(AO398,ComboValue!$N$2:$O$68,2,FALSE) &amp; ",") &amp; IF(ISBLANK(AP398),"",VLOOKUP(AP398,ComboValue!$N$2:$O$68,2,FALSE) &amp; ",") &amp; IF(ISBLANK(AQ398),"",VLOOKUP(AQ398,ComboValue!$N$2:$O$68,2,FALSE) &amp; ",") &amp; IF(ISBLANK(AR398),"",VLOOKUP(AR398,ComboValue!$N$2:$O$68,2,FALSE) &amp; ",") &amp; IF(ISBLANK(AS398),"",VLOOKUP(AS398,ComboValue!$N$2:$O$68,2,FALSE) &amp; ",") &amp; IF(ISBLANK(AT398),"",VLOOKUP(AT398,ComboValue!$N$2:$O$68,2,FALSE) &amp; ",")</f>
        <v/>
      </c>
      <c r="AZ398" s="162" t="str">
        <f t="shared" si="256"/>
        <v/>
      </c>
      <c r="BA398" s="120"/>
      <c r="BB398" s="135" t="str">
        <f t="shared" si="257"/>
        <v/>
      </c>
      <c r="BC398" s="136" t="str">
        <f t="shared" si="258"/>
        <v/>
      </c>
      <c r="BD398" s="136" t="str">
        <f t="shared" si="259"/>
        <v/>
      </c>
      <c r="BE398" s="136" t="str">
        <f t="shared" si="260"/>
        <v/>
      </c>
      <c r="BF398" s="136" t="str">
        <f t="shared" si="261"/>
        <v/>
      </c>
      <c r="BG398" s="136" t="str">
        <f t="shared" si="262"/>
        <v/>
      </c>
      <c r="BH398" s="136" t="str">
        <f t="shared" si="263"/>
        <v/>
      </c>
      <c r="BI398" s="136" t="str">
        <f t="shared" si="264"/>
        <v/>
      </c>
      <c r="BJ398" s="136" t="str">
        <f t="shared" si="265"/>
        <v/>
      </c>
      <c r="BK398" s="136" t="str">
        <f t="shared" si="266"/>
        <v/>
      </c>
      <c r="BL398" s="136" t="str">
        <f t="shared" si="267"/>
        <v/>
      </c>
      <c r="BM398" s="136" t="str">
        <f t="shared" si="268"/>
        <v/>
      </c>
      <c r="BN398" s="136" t="str">
        <f t="shared" si="269"/>
        <v/>
      </c>
      <c r="BO398" s="136" t="str">
        <f t="shared" si="270"/>
        <v/>
      </c>
      <c r="BP398" s="136" t="str">
        <f t="shared" si="271"/>
        <v/>
      </c>
      <c r="BQ398" s="136" t="str">
        <f t="shared" si="272"/>
        <v/>
      </c>
      <c r="BR398" s="136" t="str">
        <f t="shared" si="273"/>
        <v/>
      </c>
      <c r="BS398" s="136" t="str">
        <f t="shared" si="274"/>
        <v/>
      </c>
      <c r="BT398" s="136" t="str">
        <f t="shared" si="275"/>
        <v/>
      </c>
      <c r="BU398" s="136" t="str">
        <f t="shared" si="276"/>
        <v/>
      </c>
      <c r="BV398" s="136" t="str">
        <f t="shared" si="277"/>
        <v/>
      </c>
      <c r="BW398" s="136" t="str">
        <f t="shared" si="278"/>
        <v/>
      </c>
      <c r="BX398" s="136" t="str">
        <f t="shared" si="279"/>
        <v/>
      </c>
      <c r="BY398" s="136" t="str">
        <f t="shared" si="280"/>
        <v/>
      </c>
      <c r="BZ398" s="136" t="str">
        <f t="shared" si="281"/>
        <v/>
      </c>
      <c r="CA398" s="137" t="str">
        <f t="shared" si="282"/>
        <v/>
      </c>
      <c r="CB398" s="135" t="str">
        <f t="shared" si="283"/>
        <v/>
      </c>
      <c r="CC398" s="136" t="str">
        <f t="shared" si="284"/>
        <v/>
      </c>
      <c r="CD398" s="136" t="str">
        <f t="shared" si="285"/>
        <v/>
      </c>
      <c r="CE398" s="136" t="str">
        <f t="shared" si="286"/>
        <v/>
      </c>
      <c r="CF398" s="136" t="str">
        <f t="shared" si="287"/>
        <v/>
      </c>
      <c r="CG398" s="136" t="str">
        <f t="shared" si="288"/>
        <v/>
      </c>
      <c r="CH398" s="136" t="str">
        <f t="shared" si="289"/>
        <v/>
      </c>
      <c r="CI398" s="136" t="str">
        <f t="shared" si="290"/>
        <v/>
      </c>
      <c r="CJ398" s="136" t="str">
        <f t="shared" si="291"/>
        <v/>
      </c>
      <c r="CK398" s="137" t="str">
        <f t="shared" si="292"/>
        <v/>
      </c>
      <c r="CL398" s="135" t="str">
        <f t="shared" si="293"/>
        <v/>
      </c>
      <c r="CM398" s="136" t="str">
        <f t="shared" si="294"/>
        <v/>
      </c>
      <c r="CN398" s="136" t="str">
        <f t="shared" si="295"/>
        <v/>
      </c>
      <c r="CO398" s="137" t="str">
        <f t="shared" si="296"/>
        <v/>
      </c>
      <c r="CP398" s="120"/>
      <c r="CQ398" s="120"/>
      <c r="CR398" s="120"/>
      <c r="CS398" s="120"/>
      <c r="CT398" s="120"/>
      <c r="CU398" s="120"/>
      <c r="CV398" s="120"/>
      <c r="CW398" s="120"/>
      <c r="CX398" s="120"/>
      <c r="CY398" s="120"/>
      <c r="CZ398" s="120"/>
      <c r="DA398" s="120"/>
      <c r="DB398" s="120"/>
    </row>
    <row r="399" spans="1:106" ht="17.399999999999999" thickTop="1" thickBot="1" x14ac:dyDescent="0.45">
      <c r="A399" s="7">
        <v>394</v>
      </c>
      <c r="B399" s="10"/>
      <c r="C399" s="11"/>
      <c r="D399" s="11"/>
      <c r="E399" s="11"/>
      <c r="F399" s="11"/>
      <c r="G399" s="11"/>
      <c r="H399" s="11"/>
      <c r="I399" s="11"/>
      <c r="J399" s="11"/>
      <c r="K399" s="11"/>
      <c r="L399" s="10"/>
      <c r="M399" s="10"/>
      <c r="N399" s="10"/>
      <c r="O399" s="209" t="str">
        <f xml:space="preserve"> IF(ISBLANK(L399),"",VLOOKUP(L399,ComboValue!$E$3:$I$15,5,FALSE))</f>
        <v/>
      </c>
      <c r="P399" s="10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35" t="str">
        <f xml:space="preserve"> IF(ISBLANK(C399),"",VLOOKUP(C399,ComboValue!$B$2:$C$11,2,FALSE) &amp; ",") &amp; IF(ISBLANK(D399),"",VLOOKUP(D399,ComboValue!$B$2:$C$11,2,FALSE) &amp; ",") &amp; IF(ISBLANK(E399),"",VLOOKUP(E399,ComboValue!$B$2:$C$11,2,FALSE) &amp; ",") &amp; IF(ISBLANK(F399),"",VLOOKUP(F399,ComboValue!$B$2:$C$11,2,FALSE) &amp; ",") &amp; IF(ISBLANK(G399),"",VLOOKUP(G399,ComboValue!$B$2:$C$11,2,FALSE) &amp; ",") &amp; IF(ISBLANK(H399),"",VLOOKUP(H399,ComboValue!$B$2:$C$11,2,FALSE) &amp; ",") &amp; IF(ISBLANK(I399),"",VLOOKUP(I399,ComboValue!$B$2:$C$11,2,FALSE) &amp; ",") &amp; IF(ISBLANK(J399),"",VLOOKUP(J399,ComboValue!$B$2:$C$11,2,FALSE) &amp; ",") &amp; IF(ISBLANK(K399),"",VLOOKUP(K399,ComboValue!$B$2:$C$11,2,FALSE) &amp; ",")</f>
        <v/>
      </c>
      <c r="AV399" s="136" t="str">
        <f t="shared" si="255"/>
        <v>Tous_Nl</v>
      </c>
      <c r="AW399" s="136" t="str">
        <f>IF(ISBLANK(L399),"",VLOOKUP(L399,ComboValue!$E$2:$G$15,3,FALSE))</f>
        <v/>
      </c>
      <c r="AX399" s="136" t="str">
        <f>IF(ISBLANK(M399),"",VLOOKUP(M399,ComboValue!$K$2:$L$5,2,FALSE))</f>
        <v/>
      </c>
      <c r="AY399" s="161" t="str">
        <f>IF(ISBLANK(Q399),"",VLOOKUP(Q399,ComboValue!$N$2:$O$68,2,FALSE) &amp; ",") &amp; IF(ISBLANK(R399),"",VLOOKUP(R399,ComboValue!$N$2:$O$68,2,FALSE) &amp; ",") &amp; IF(ISBLANK(S399),"",VLOOKUP(S399,ComboValue!$N$2:$O$68,2,FALSE) &amp; ",") &amp; IF(ISBLANK(T399),"",VLOOKUP(T399,ComboValue!$N$2:$O$68,2,FALSE) &amp; ",") &amp; IF(ISBLANK(U399),"",VLOOKUP(U399,ComboValue!$N$2:$O$68,2,FALSE) &amp; ",") &amp; IF(ISBLANK(V399),"",VLOOKUP(V399,ComboValue!$N$2:$O$68,2,FALSE) &amp; ",") &amp; IF(ISBLANK(W399),"",VLOOKUP(W399,ComboValue!$N$2:$O$68,2,FALSE) &amp; ",") &amp; IF(ISBLANK(X399),"",VLOOKUP(X399,ComboValue!$N$2:$O$68,2,FALSE) &amp; ",") &amp; IF(ISBLANK(Y399),"",VLOOKUP(Y399,ComboValue!$N$2:$O$68,2,FALSE) &amp; ",") &amp; IF(ISBLANK(Z399),"",VLOOKUP(Z399,ComboValue!$N$2:$O$68,2,FALSE) &amp; ",") &amp; IF(ISBLANK(AA399),"",VLOOKUP(AA399,ComboValue!$N$2:$O$68,2,FALSE) &amp; ",") &amp; IF(ISBLANK(AB399),"",VLOOKUP(AB399,ComboValue!$N$2:$O$68,2,FALSE) &amp; ",") &amp; IF(ISBLANK(AC399),"",VLOOKUP(AC399,ComboValue!$N$2:$O$68,2,FALSE) &amp; ",") &amp; IF(ISBLANK(AD399),"",VLOOKUP(AD399,ComboValue!$N$2:$O$68,2,FALSE) &amp; ",") &amp; IF(ISBLANK(AE399),"",VLOOKUP(AE399,ComboValue!$N$2:$O$68,2,FALSE) &amp; ",") &amp; IF(ISBLANK(AF399),"",VLOOKUP(AF399,ComboValue!$N$2:$O$68,2,FALSE) &amp; ",") &amp; IF(ISBLANK(AG399),"",VLOOKUP(AG399,ComboValue!$N$2:$O$68,2,FALSE) &amp; ",") &amp; IF(ISBLANK(AH399),"",VLOOKUP(AH399,ComboValue!$N$2:$O$68,2,FALSE) &amp; ",") &amp; IF(ISBLANK(AI399),"",VLOOKUP(AI399,ComboValue!$N$2:$O$68,2,FALSE) &amp; ",") &amp; IF(ISBLANK(AJ399),"",VLOOKUP(AJ399,ComboValue!$N$2:$O$68,2,FALSE) &amp; ",") &amp; IF(ISBLANK(AK399),"",VLOOKUP(AK399,ComboValue!$N$2:$O$68,2,FALSE) &amp; ",") &amp; IF(ISBLANK(AL399),"",VLOOKUP(AL399,ComboValue!$N$2:$O$68,2,FALSE) &amp; ",") &amp; IF(ISBLANK(AM399),"",VLOOKUP(AM399,ComboValue!$N$2:$O$68,2,FALSE) &amp; ",") &amp; IF(ISBLANK(AN399),"",VLOOKUP(AN399,ComboValue!$N$2:$O$68,2,FALSE) &amp; ",") &amp; IF(ISBLANK(AO399),"",VLOOKUP(AO399,ComboValue!$N$2:$O$68,2,FALSE) &amp; ",") &amp; IF(ISBLANK(AP399),"",VLOOKUP(AP399,ComboValue!$N$2:$O$68,2,FALSE) &amp; ",") &amp; IF(ISBLANK(AQ399),"",VLOOKUP(AQ399,ComboValue!$N$2:$O$68,2,FALSE) &amp; ",") &amp; IF(ISBLANK(AR399),"",VLOOKUP(AR399,ComboValue!$N$2:$O$68,2,FALSE) &amp; ",") &amp; IF(ISBLANK(AS399),"",VLOOKUP(AS399,ComboValue!$N$2:$O$68,2,FALSE) &amp; ",") &amp; IF(ISBLANK(AT399),"",VLOOKUP(AT399,ComboValue!$N$2:$O$68,2,FALSE) &amp; ",")</f>
        <v/>
      </c>
      <c r="AZ399" s="162" t="str">
        <f t="shared" si="256"/>
        <v/>
      </c>
      <c r="BA399" s="120"/>
      <c r="BB399" s="135" t="str">
        <f t="shared" si="257"/>
        <v/>
      </c>
      <c r="BC399" s="136" t="str">
        <f t="shared" si="258"/>
        <v/>
      </c>
      <c r="BD399" s="136" t="str">
        <f t="shared" si="259"/>
        <v/>
      </c>
      <c r="BE399" s="136" t="str">
        <f t="shared" si="260"/>
        <v/>
      </c>
      <c r="BF399" s="136" t="str">
        <f t="shared" si="261"/>
        <v/>
      </c>
      <c r="BG399" s="136" t="str">
        <f t="shared" si="262"/>
        <v/>
      </c>
      <c r="BH399" s="136" t="str">
        <f t="shared" si="263"/>
        <v/>
      </c>
      <c r="BI399" s="136" t="str">
        <f t="shared" si="264"/>
        <v/>
      </c>
      <c r="BJ399" s="136" t="str">
        <f t="shared" si="265"/>
        <v/>
      </c>
      <c r="BK399" s="136" t="str">
        <f t="shared" si="266"/>
        <v/>
      </c>
      <c r="BL399" s="136" t="str">
        <f t="shared" si="267"/>
        <v/>
      </c>
      <c r="BM399" s="136" t="str">
        <f t="shared" si="268"/>
        <v/>
      </c>
      <c r="BN399" s="136" t="str">
        <f t="shared" si="269"/>
        <v/>
      </c>
      <c r="BO399" s="136" t="str">
        <f t="shared" si="270"/>
        <v/>
      </c>
      <c r="BP399" s="136" t="str">
        <f t="shared" si="271"/>
        <v/>
      </c>
      <c r="BQ399" s="136" t="str">
        <f t="shared" si="272"/>
        <v/>
      </c>
      <c r="BR399" s="136" t="str">
        <f t="shared" si="273"/>
        <v/>
      </c>
      <c r="BS399" s="136" t="str">
        <f t="shared" si="274"/>
        <v/>
      </c>
      <c r="BT399" s="136" t="str">
        <f t="shared" si="275"/>
        <v/>
      </c>
      <c r="BU399" s="136" t="str">
        <f t="shared" si="276"/>
        <v/>
      </c>
      <c r="BV399" s="136" t="str">
        <f t="shared" si="277"/>
        <v/>
      </c>
      <c r="BW399" s="136" t="str">
        <f t="shared" si="278"/>
        <v/>
      </c>
      <c r="BX399" s="136" t="str">
        <f t="shared" si="279"/>
        <v/>
      </c>
      <c r="BY399" s="136" t="str">
        <f t="shared" si="280"/>
        <v/>
      </c>
      <c r="BZ399" s="136" t="str">
        <f t="shared" si="281"/>
        <v/>
      </c>
      <c r="CA399" s="137" t="str">
        <f t="shared" si="282"/>
        <v/>
      </c>
      <c r="CB399" s="135" t="str">
        <f t="shared" si="283"/>
        <v/>
      </c>
      <c r="CC399" s="136" t="str">
        <f t="shared" si="284"/>
        <v/>
      </c>
      <c r="CD399" s="136" t="str">
        <f t="shared" si="285"/>
        <v/>
      </c>
      <c r="CE399" s="136" t="str">
        <f t="shared" si="286"/>
        <v/>
      </c>
      <c r="CF399" s="136" t="str">
        <f t="shared" si="287"/>
        <v/>
      </c>
      <c r="CG399" s="136" t="str">
        <f t="shared" si="288"/>
        <v/>
      </c>
      <c r="CH399" s="136" t="str">
        <f t="shared" si="289"/>
        <v/>
      </c>
      <c r="CI399" s="136" t="str">
        <f t="shared" si="290"/>
        <v/>
      </c>
      <c r="CJ399" s="136" t="str">
        <f t="shared" si="291"/>
        <v/>
      </c>
      <c r="CK399" s="137" t="str">
        <f t="shared" si="292"/>
        <v/>
      </c>
      <c r="CL399" s="135" t="str">
        <f t="shared" si="293"/>
        <v/>
      </c>
      <c r="CM399" s="136" t="str">
        <f t="shared" si="294"/>
        <v/>
      </c>
      <c r="CN399" s="136" t="str">
        <f t="shared" si="295"/>
        <v/>
      </c>
      <c r="CO399" s="137" t="str">
        <f t="shared" si="296"/>
        <v/>
      </c>
      <c r="CP399" s="120"/>
      <c r="CQ399" s="120"/>
      <c r="CR399" s="120"/>
      <c r="CS399" s="120"/>
      <c r="CT399" s="120"/>
      <c r="CU399" s="120"/>
      <c r="CV399" s="120"/>
      <c r="CW399" s="120"/>
      <c r="CX399" s="120"/>
      <c r="CY399" s="120"/>
      <c r="CZ399" s="120"/>
      <c r="DA399" s="120"/>
      <c r="DB399" s="120"/>
    </row>
    <row r="400" spans="1:106" ht="17.399999999999999" thickTop="1" thickBot="1" x14ac:dyDescent="0.45">
      <c r="A400" s="7">
        <v>395</v>
      </c>
      <c r="B400" s="10"/>
      <c r="C400" s="11"/>
      <c r="D400" s="11"/>
      <c r="E400" s="11"/>
      <c r="F400" s="11"/>
      <c r="G400" s="11"/>
      <c r="H400" s="11"/>
      <c r="I400" s="11"/>
      <c r="J400" s="11"/>
      <c r="K400" s="11"/>
      <c r="L400" s="10"/>
      <c r="M400" s="10"/>
      <c r="N400" s="10"/>
      <c r="O400" s="209" t="str">
        <f xml:space="preserve"> IF(ISBLANK(L400),"",VLOOKUP(L400,ComboValue!$E$3:$I$15,5,FALSE))</f>
        <v/>
      </c>
      <c r="P400" s="10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35" t="str">
        <f xml:space="preserve"> IF(ISBLANK(C400),"",VLOOKUP(C400,ComboValue!$B$2:$C$11,2,FALSE) &amp; ",") &amp; IF(ISBLANK(D400),"",VLOOKUP(D400,ComboValue!$B$2:$C$11,2,FALSE) &amp; ",") &amp; IF(ISBLANK(E400),"",VLOOKUP(E400,ComboValue!$B$2:$C$11,2,FALSE) &amp; ",") &amp; IF(ISBLANK(F400),"",VLOOKUP(F400,ComboValue!$B$2:$C$11,2,FALSE) &amp; ",") &amp; IF(ISBLANK(G400),"",VLOOKUP(G400,ComboValue!$B$2:$C$11,2,FALSE) &amp; ",") &amp; IF(ISBLANK(H400),"",VLOOKUP(H400,ComboValue!$B$2:$C$11,2,FALSE) &amp; ",") &amp; IF(ISBLANK(I400),"",VLOOKUP(I400,ComboValue!$B$2:$C$11,2,FALSE) &amp; ",") &amp; IF(ISBLANK(J400),"",VLOOKUP(J400,ComboValue!$B$2:$C$11,2,FALSE) &amp; ",") &amp; IF(ISBLANK(K400),"",VLOOKUP(K400,ComboValue!$B$2:$C$11,2,FALSE) &amp; ",")</f>
        <v/>
      </c>
      <c r="AV400" s="136" t="str">
        <f t="shared" si="255"/>
        <v>Tous_Nl</v>
      </c>
      <c r="AW400" s="136" t="str">
        <f>IF(ISBLANK(L400),"",VLOOKUP(L400,ComboValue!$E$2:$G$15,3,FALSE))</f>
        <v/>
      </c>
      <c r="AX400" s="136" t="str">
        <f>IF(ISBLANK(M400),"",VLOOKUP(M400,ComboValue!$K$2:$L$5,2,FALSE))</f>
        <v/>
      </c>
      <c r="AY400" s="161" t="str">
        <f>IF(ISBLANK(Q400),"",VLOOKUP(Q400,ComboValue!$N$2:$O$68,2,FALSE) &amp; ",") &amp; IF(ISBLANK(R400),"",VLOOKUP(R400,ComboValue!$N$2:$O$68,2,FALSE) &amp; ",") &amp; IF(ISBLANK(S400),"",VLOOKUP(S400,ComboValue!$N$2:$O$68,2,FALSE) &amp; ",") &amp; IF(ISBLANK(T400),"",VLOOKUP(T400,ComboValue!$N$2:$O$68,2,FALSE) &amp; ",") &amp; IF(ISBLANK(U400),"",VLOOKUP(U400,ComboValue!$N$2:$O$68,2,FALSE) &amp; ",") &amp; IF(ISBLANK(V400),"",VLOOKUP(V400,ComboValue!$N$2:$O$68,2,FALSE) &amp; ",") &amp; IF(ISBLANK(W400),"",VLOOKUP(W400,ComboValue!$N$2:$O$68,2,FALSE) &amp; ",") &amp; IF(ISBLANK(X400),"",VLOOKUP(X400,ComboValue!$N$2:$O$68,2,FALSE) &amp; ",") &amp; IF(ISBLANK(Y400),"",VLOOKUP(Y400,ComboValue!$N$2:$O$68,2,FALSE) &amp; ",") &amp; IF(ISBLANK(Z400),"",VLOOKUP(Z400,ComboValue!$N$2:$O$68,2,FALSE) &amp; ",") &amp; IF(ISBLANK(AA400),"",VLOOKUP(AA400,ComboValue!$N$2:$O$68,2,FALSE) &amp; ",") &amp; IF(ISBLANK(AB400),"",VLOOKUP(AB400,ComboValue!$N$2:$O$68,2,FALSE) &amp; ",") &amp; IF(ISBLANK(AC400),"",VLOOKUP(AC400,ComboValue!$N$2:$O$68,2,FALSE) &amp; ",") &amp; IF(ISBLANK(AD400),"",VLOOKUP(AD400,ComboValue!$N$2:$O$68,2,FALSE) &amp; ",") &amp; IF(ISBLANK(AE400),"",VLOOKUP(AE400,ComboValue!$N$2:$O$68,2,FALSE) &amp; ",") &amp; IF(ISBLANK(AF400),"",VLOOKUP(AF400,ComboValue!$N$2:$O$68,2,FALSE) &amp; ",") &amp; IF(ISBLANK(AG400),"",VLOOKUP(AG400,ComboValue!$N$2:$O$68,2,FALSE) &amp; ",") &amp; IF(ISBLANK(AH400),"",VLOOKUP(AH400,ComboValue!$N$2:$O$68,2,FALSE) &amp; ",") &amp; IF(ISBLANK(AI400),"",VLOOKUP(AI400,ComboValue!$N$2:$O$68,2,FALSE) &amp; ",") &amp; IF(ISBLANK(AJ400),"",VLOOKUP(AJ400,ComboValue!$N$2:$O$68,2,FALSE) &amp; ",") &amp; IF(ISBLANK(AK400),"",VLOOKUP(AK400,ComboValue!$N$2:$O$68,2,FALSE) &amp; ",") &amp; IF(ISBLANK(AL400),"",VLOOKUP(AL400,ComboValue!$N$2:$O$68,2,FALSE) &amp; ",") &amp; IF(ISBLANK(AM400),"",VLOOKUP(AM400,ComboValue!$N$2:$O$68,2,FALSE) &amp; ",") &amp; IF(ISBLANK(AN400),"",VLOOKUP(AN400,ComboValue!$N$2:$O$68,2,FALSE) &amp; ",") &amp; IF(ISBLANK(AO400),"",VLOOKUP(AO400,ComboValue!$N$2:$O$68,2,FALSE) &amp; ",") &amp; IF(ISBLANK(AP400),"",VLOOKUP(AP400,ComboValue!$N$2:$O$68,2,FALSE) &amp; ",") &amp; IF(ISBLANK(AQ400),"",VLOOKUP(AQ400,ComboValue!$N$2:$O$68,2,FALSE) &amp; ",") &amp; IF(ISBLANK(AR400),"",VLOOKUP(AR400,ComboValue!$N$2:$O$68,2,FALSE) &amp; ",") &amp; IF(ISBLANK(AS400),"",VLOOKUP(AS400,ComboValue!$N$2:$O$68,2,FALSE) &amp; ",") &amp; IF(ISBLANK(AT400),"",VLOOKUP(AT400,ComboValue!$N$2:$O$68,2,FALSE) &amp; ",")</f>
        <v/>
      </c>
      <c r="AZ400" s="162" t="str">
        <f t="shared" si="256"/>
        <v/>
      </c>
      <c r="BA400" s="120"/>
      <c r="BB400" s="135" t="str">
        <f t="shared" si="257"/>
        <v/>
      </c>
      <c r="BC400" s="136" t="str">
        <f t="shared" si="258"/>
        <v/>
      </c>
      <c r="BD400" s="136" t="str">
        <f t="shared" si="259"/>
        <v/>
      </c>
      <c r="BE400" s="136" t="str">
        <f t="shared" si="260"/>
        <v/>
      </c>
      <c r="BF400" s="136" t="str">
        <f t="shared" si="261"/>
        <v/>
      </c>
      <c r="BG400" s="136" t="str">
        <f t="shared" si="262"/>
        <v/>
      </c>
      <c r="BH400" s="136" t="str">
        <f t="shared" si="263"/>
        <v/>
      </c>
      <c r="BI400" s="136" t="str">
        <f t="shared" si="264"/>
        <v/>
      </c>
      <c r="BJ400" s="136" t="str">
        <f t="shared" si="265"/>
        <v/>
      </c>
      <c r="BK400" s="136" t="str">
        <f t="shared" si="266"/>
        <v/>
      </c>
      <c r="BL400" s="136" t="str">
        <f t="shared" si="267"/>
        <v/>
      </c>
      <c r="BM400" s="136" t="str">
        <f t="shared" si="268"/>
        <v/>
      </c>
      <c r="BN400" s="136" t="str">
        <f t="shared" si="269"/>
        <v/>
      </c>
      <c r="BO400" s="136" t="str">
        <f t="shared" si="270"/>
        <v/>
      </c>
      <c r="BP400" s="136" t="str">
        <f t="shared" si="271"/>
        <v/>
      </c>
      <c r="BQ400" s="136" t="str">
        <f t="shared" si="272"/>
        <v/>
      </c>
      <c r="BR400" s="136" t="str">
        <f t="shared" si="273"/>
        <v/>
      </c>
      <c r="BS400" s="136" t="str">
        <f t="shared" si="274"/>
        <v/>
      </c>
      <c r="BT400" s="136" t="str">
        <f t="shared" si="275"/>
        <v/>
      </c>
      <c r="BU400" s="136" t="str">
        <f t="shared" si="276"/>
        <v/>
      </c>
      <c r="BV400" s="136" t="str">
        <f t="shared" si="277"/>
        <v/>
      </c>
      <c r="BW400" s="136" t="str">
        <f t="shared" si="278"/>
        <v/>
      </c>
      <c r="BX400" s="136" t="str">
        <f t="shared" si="279"/>
        <v/>
      </c>
      <c r="BY400" s="136" t="str">
        <f t="shared" si="280"/>
        <v/>
      </c>
      <c r="BZ400" s="136" t="str">
        <f t="shared" si="281"/>
        <v/>
      </c>
      <c r="CA400" s="137" t="str">
        <f t="shared" si="282"/>
        <v/>
      </c>
      <c r="CB400" s="135" t="str">
        <f t="shared" si="283"/>
        <v/>
      </c>
      <c r="CC400" s="136" t="str">
        <f t="shared" si="284"/>
        <v/>
      </c>
      <c r="CD400" s="136" t="str">
        <f t="shared" si="285"/>
        <v/>
      </c>
      <c r="CE400" s="136" t="str">
        <f t="shared" si="286"/>
        <v/>
      </c>
      <c r="CF400" s="136" t="str">
        <f t="shared" si="287"/>
        <v/>
      </c>
      <c r="CG400" s="136" t="str">
        <f t="shared" si="288"/>
        <v/>
      </c>
      <c r="CH400" s="136" t="str">
        <f t="shared" si="289"/>
        <v/>
      </c>
      <c r="CI400" s="136" t="str">
        <f t="shared" si="290"/>
        <v/>
      </c>
      <c r="CJ400" s="136" t="str">
        <f t="shared" si="291"/>
        <v/>
      </c>
      <c r="CK400" s="137" t="str">
        <f t="shared" si="292"/>
        <v/>
      </c>
      <c r="CL400" s="135" t="str">
        <f t="shared" si="293"/>
        <v/>
      </c>
      <c r="CM400" s="136" t="str">
        <f t="shared" si="294"/>
        <v/>
      </c>
      <c r="CN400" s="136" t="str">
        <f t="shared" si="295"/>
        <v/>
      </c>
      <c r="CO400" s="137" t="str">
        <f t="shared" si="296"/>
        <v/>
      </c>
      <c r="CP400" s="120"/>
      <c r="CQ400" s="120"/>
      <c r="CR400" s="120"/>
      <c r="CS400" s="120"/>
      <c r="CT400" s="120"/>
      <c r="CU400" s="120"/>
      <c r="CV400" s="120"/>
      <c r="CW400" s="120"/>
      <c r="CX400" s="120"/>
      <c r="CY400" s="120"/>
      <c r="CZ400" s="120"/>
      <c r="DA400" s="120"/>
      <c r="DB400" s="120"/>
    </row>
    <row r="401" spans="1:106" ht="17.399999999999999" thickTop="1" thickBot="1" x14ac:dyDescent="0.45">
      <c r="A401" s="7">
        <v>396</v>
      </c>
      <c r="B401" s="10"/>
      <c r="C401" s="11"/>
      <c r="D401" s="11"/>
      <c r="E401" s="11"/>
      <c r="F401" s="11"/>
      <c r="G401" s="11"/>
      <c r="H401" s="11"/>
      <c r="I401" s="11"/>
      <c r="J401" s="11"/>
      <c r="K401" s="11"/>
      <c r="L401" s="10"/>
      <c r="M401" s="10"/>
      <c r="N401" s="10"/>
      <c r="O401" s="209" t="str">
        <f xml:space="preserve"> IF(ISBLANK(L401),"",VLOOKUP(L401,ComboValue!$E$3:$I$15,5,FALSE))</f>
        <v/>
      </c>
      <c r="P401" s="10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35" t="str">
        <f xml:space="preserve"> IF(ISBLANK(C401),"",VLOOKUP(C401,ComboValue!$B$2:$C$11,2,FALSE) &amp; ",") &amp; IF(ISBLANK(D401),"",VLOOKUP(D401,ComboValue!$B$2:$C$11,2,FALSE) &amp; ",") &amp; IF(ISBLANK(E401),"",VLOOKUP(E401,ComboValue!$B$2:$C$11,2,FALSE) &amp; ",") &amp; IF(ISBLANK(F401),"",VLOOKUP(F401,ComboValue!$B$2:$C$11,2,FALSE) &amp; ",") &amp; IF(ISBLANK(G401),"",VLOOKUP(G401,ComboValue!$B$2:$C$11,2,FALSE) &amp; ",") &amp; IF(ISBLANK(H401),"",VLOOKUP(H401,ComboValue!$B$2:$C$11,2,FALSE) &amp; ",") &amp; IF(ISBLANK(I401),"",VLOOKUP(I401,ComboValue!$B$2:$C$11,2,FALSE) &amp; ",") &amp; IF(ISBLANK(J401),"",VLOOKUP(J401,ComboValue!$B$2:$C$11,2,FALSE) &amp; ",") &amp; IF(ISBLANK(K401),"",VLOOKUP(K401,ComboValue!$B$2:$C$11,2,FALSE) &amp; ",")</f>
        <v/>
      </c>
      <c r="AV401" s="136" t="str">
        <f t="shared" si="255"/>
        <v>Tous_Nl</v>
      </c>
      <c r="AW401" s="136" t="str">
        <f>IF(ISBLANK(L401),"",VLOOKUP(L401,ComboValue!$E$2:$G$15,3,FALSE))</f>
        <v/>
      </c>
      <c r="AX401" s="136" t="str">
        <f>IF(ISBLANK(M401),"",VLOOKUP(M401,ComboValue!$K$2:$L$5,2,FALSE))</f>
        <v/>
      </c>
      <c r="AY401" s="161" t="str">
        <f>IF(ISBLANK(Q401),"",VLOOKUP(Q401,ComboValue!$N$2:$O$68,2,FALSE) &amp; ",") &amp; IF(ISBLANK(R401),"",VLOOKUP(R401,ComboValue!$N$2:$O$68,2,FALSE) &amp; ",") &amp; IF(ISBLANK(S401),"",VLOOKUP(S401,ComboValue!$N$2:$O$68,2,FALSE) &amp; ",") &amp; IF(ISBLANK(T401),"",VLOOKUP(T401,ComboValue!$N$2:$O$68,2,FALSE) &amp; ",") &amp; IF(ISBLANK(U401),"",VLOOKUP(U401,ComboValue!$N$2:$O$68,2,FALSE) &amp; ",") &amp; IF(ISBLANK(V401),"",VLOOKUP(V401,ComboValue!$N$2:$O$68,2,FALSE) &amp; ",") &amp; IF(ISBLANK(W401),"",VLOOKUP(W401,ComboValue!$N$2:$O$68,2,FALSE) &amp; ",") &amp; IF(ISBLANK(X401),"",VLOOKUP(X401,ComboValue!$N$2:$O$68,2,FALSE) &amp; ",") &amp; IF(ISBLANK(Y401),"",VLOOKUP(Y401,ComboValue!$N$2:$O$68,2,FALSE) &amp; ",") &amp; IF(ISBLANK(Z401),"",VLOOKUP(Z401,ComboValue!$N$2:$O$68,2,FALSE) &amp; ",") &amp; IF(ISBLANK(AA401),"",VLOOKUP(AA401,ComboValue!$N$2:$O$68,2,FALSE) &amp; ",") &amp; IF(ISBLANK(AB401),"",VLOOKUP(AB401,ComboValue!$N$2:$O$68,2,FALSE) &amp; ",") &amp; IF(ISBLANK(AC401),"",VLOOKUP(AC401,ComboValue!$N$2:$O$68,2,FALSE) &amp; ",") &amp; IF(ISBLANK(AD401),"",VLOOKUP(AD401,ComboValue!$N$2:$O$68,2,FALSE) &amp; ",") &amp; IF(ISBLANK(AE401),"",VLOOKUP(AE401,ComboValue!$N$2:$O$68,2,FALSE) &amp; ",") &amp; IF(ISBLANK(AF401),"",VLOOKUP(AF401,ComboValue!$N$2:$O$68,2,FALSE) &amp; ",") &amp; IF(ISBLANK(AG401),"",VLOOKUP(AG401,ComboValue!$N$2:$O$68,2,FALSE) &amp; ",") &amp; IF(ISBLANK(AH401),"",VLOOKUP(AH401,ComboValue!$N$2:$O$68,2,FALSE) &amp; ",") &amp; IF(ISBLANK(AI401),"",VLOOKUP(AI401,ComboValue!$N$2:$O$68,2,FALSE) &amp; ",") &amp; IF(ISBLANK(AJ401),"",VLOOKUP(AJ401,ComboValue!$N$2:$O$68,2,FALSE) &amp; ",") &amp; IF(ISBLANK(AK401),"",VLOOKUP(AK401,ComboValue!$N$2:$O$68,2,FALSE) &amp; ",") &amp; IF(ISBLANK(AL401),"",VLOOKUP(AL401,ComboValue!$N$2:$O$68,2,FALSE) &amp; ",") &amp; IF(ISBLANK(AM401),"",VLOOKUP(AM401,ComboValue!$N$2:$O$68,2,FALSE) &amp; ",") &amp; IF(ISBLANK(AN401),"",VLOOKUP(AN401,ComboValue!$N$2:$O$68,2,FALSE) &amp; ",") &amp; IF(ISBLANK(AO401),"",VLOOKUP(AO401,ComboValue!$N$2:$O$68,2,FALSE) &amp; ",") &amp; IF(ISBLANK(AP401),"",VLOOKUP(AP401,ComboValue!$N$2:$O$68,2,FALSE) &amp; ",") &amp; IF(ISBLANK(AQ401),"",VLOOKUP(AQ401,ComboValue!$N$2:$O$68,2,FALSE) &amp; ",") &amp; IF(ISBLANK(AR401),"",VLOOKUP(AR401,ComboValue!$N$2:$O$68,2,FALSE) &amp; ",") &amp; IF(ISBLANK(AS401),"",VLOOKUP(AS401,ComboValue!$N$2:$O$68,2,FALSE) &amp; ",") &amp; IF(ISBLANK(AT401),"",VLOOKUP(AT401,ComboValue!$N$2:$O$68,2,FALSE) &amp; ",")</f>
        <v/>
      </c>
      <c r="AZ401" s="162" t="str">
        <f t="shared" si="256"/>
        <v/>
      </c>
      <c r="BA401" s="120"/>
      <c r="BB401" s="135" t="str">
        <f t="shared" si="257"/>
        <v/>
      </c>
      <c r="BC401" s="136" t="str">
        <f t="shared" si="258"/>
        <v/>
      </c>
      <c r="BD401" s="136" t="str">
        <f t="shared" si="259"/>
        <v/>
      </c>
      <c r="BE401" s="136" t="str">
        <f t="shared" si="260"/>
        <v/>
      </c>
      <c r="BF401" s="136" t="str">
        <f t="shared" si="261"/>
        <v/>
      </c>
      <c r="BG401" s="136" t="str">
        <f t="shared" si="262"/>
        <v/>
      </c>
      <c r="BH401" s="136" t="str">
        <f t="shared" si="263"/>
        <v/>
      </c>
      <c r="BI401" s="136" t="str">
        <f t="shared" si="264"/>
        <v/>
      </c>
      <c r="BJ401" s="136" t="str">
        <f t="shared" si="265"/>
        <v/>
      </c>
      <c r="BK401" s="136" t="str">
        <f t="shared" si="266"/>
        <v/>
      </c>
      <c r="BL401" s="136" t="str">
        <f t="shared" si="267"/>
        <v/>
      </c>
      <c r="BM401" s="136" t="str">
        <f t="shared" si="268"/>
        <v/>
      </c>
      <c r="BN401" s="136" t="str">
        <f t="shared" si="269"/>
        <v/>
      </c>
      <c r="BO401" s="136" t="str">
        <f t="shared" si="270"/>
        <v/>
      </c>
      <c r="BP401" s="136" t="str">
        <f t="shared" si="271"/>
        <v/>
      </c>
      <c r="BQ401" s="136" t="str">
        <f t="shared" si="272"/>
        <v/>
      </c>
      <c r="BR401" s="136" t="str">
        <f t="shared" si="273"/>
        <v/>
      </c>
      <c r="BS401" s="136" t="str">
        <f t="shared" si="274"/>
        <v/>
      </c>
      <c r="BT401" s="136" t="str">
        <f t="shared" si="275"/>
        <v/>
      </c>
      <c r="BU401" s="136" t="str">
        <f t="shared" si="276"/>
        <v/>
      </c>
      <c r="BV401" s="136" t="str">
        <f t="shared" si="277"/>
        <v/>
      </c>
      <c r="BW401" s="136" t="str">
        <f t="shared" si="278"/>
        <v/>
      </c>
      <c r="BX401" s="136" t="str">
        <f t="shared" si="279"/>
        <v/>
      </c>
      <c r="BY401" s="136" t="str">
        <f t="shared" si="280"/>
        <v/>
      </c>
      <c r="BZ401" s="136" t="str">
        <f t="shared" si="281"/>
        <v/>
      </c>
      <c r="CA401" s="137" t="str">
        <f t="shared" si="282"/>
        <v/>
      </c>
      <c r="CB401" s="135" t="str">
        <f t="shared" si="283"/>
        <v/>
      </c>
      <c r="CC401" s="136" t="str">
        <f t="shared" si="284"/>
        <v/>
      </c>
      <c r="CD401" s="136" t="str">
        <f t="shared" si="285"/>
        <v/>
      </c>
      <c r="CE401" s="136" t="str">
        <f t="shared" si="286"/>
        <v/>
      </c>
      <c r="CF401" s="136" t="str">
        <f t="shared" si="287"/>
        <v/>
      </c>
      <c r="CG401" s="136" t="str">
        <f t="shared" si="288"/>
        <v/>
      </c>
      <c r="CH401" s="136" t="str">
        <f t="shared" si="289"/>
        <v/>
      </c>
      <c r="CI401" s="136" t="str">
        <f t="shared" si="290"/>
        <v/>
      </c>
      <c r="CJ401" s="136" t="str">
        <f t="shared" si="291"/>
        <v/>
      </c>
      <c r="CK401" s="137" t="str">
        <f t="shared" si="292"/>
        <v/>
      </c>
      <c r="CL401" s="135" t="str">
        <f t="shared" si="293"/>
        <v/>
      </c>
      <c r="CM401" s="136" t="str">
        <f t="shared" si="294"/>
        <v/>
      </c>
      <c r="CN401" s="136" t="str">
        <f t="shared" si="295"/>
        <v/>
      </c>
      <c r="CO401" s="137" t="str">
        <f t="shared" si="296"/>
        <v/>
      </c>
      <c r="CP401" s="120"/>
      <c r="CQ401" s="120"/>
      <c r="CR401" s="120"/>
      <c r="CS401" s="120"/>
      <c r="CT401" s="120"/>
      <c r="CU401" s="120"/>
      <c r="CV401" s="120"/>
      <c r="CW401" s="120"/>
      <c r="CX401" s="120"/>
      <c r="CY401" s="120"/>
      <c r="CZ401" s="120"/>
      <c r="DA401" s="120"/>
      <c r="DB401" s="120"/>
    </row>
    <row r="402" spans="1:106" ht="17.399999999999999" thickTop="1" thickBot="1" x14ac:dyDescent="0.45">
      <c r="A402" s="7">
        <v>397</v>
      </c>
      <c r="B402" s="10"/>
      <c r="C402" s="11"/>
      <c r="D402" s="11"/>
      <c r="E402" s="11"/>
      <c r="F402" s="11"/>
      <c r="G402" s="11"/>
      <c r="H402" s="11"/>
      <c r="I402" s="11"/>
      <c r="J402" s="11"/>
      <c r="K402" s="11"/>
      <c r="L402" s="10"/>
      <c r="M402" s="10"/>
      <c r="N402" s="10"/>
      <c r="O402" s="209" t="str">
        <f xml:space="preserve"> IF(ISBLANK(L402),"",VLOOKUP(L402,ComboValue!$E$3:$I$15,5,FALSE))</f>
        <v/>
      </c>
      <c r="P402" s="10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35" t="str">
        <f xml:space="preserve"> IF(ISBLANK(C402),"",VLOOKUP(C402,ComboValue!$B$2:$C$11,2,FALSE) &amp; ",") &amp; IF(ISBLANK(D402),"",VLOOKUP(D402,ComboValue!$B$2:$C$11,2,FALSE) &amp; ",") &amp; IF(ISBLANK(E402),"",VLOOKUP(E402,ComboValue!$B$2:$C$11,2,FALSE) &amp; ",") &amp; IF(ISBLANK(F402),"",VLOOKUP(F402,ComboValue!$B$2:$C$11,2,FALSE) &amp; ",") &amp; IF(ISBLANK(G402),"",VLOOKUP(G402,ComboValue!$B$2:$C$11,2,FALSE) &amp; ",") &amp; IF(ISBLANK(H402),"",VLOOKUP(H402,ComboValue!$B$2:$C$11,2,FALSE) &amp; ",") &amp; IF(ISBLANK(I402),"",VLOOKUP(I402,ComboValue!$B$2:$C$11,2,FALSE) &amp; ",") &amp; IF(ISBLANK(J402),"",VLOOKUP(J402,ComboValue!$B$2:$C$11,2,FALSE) &amp; ",") &amp; IF(ISBLANK(K402),"",VLOOKUP(K402,ComboValue!$B$2:$C$11,2,FALSE) &amp; ",")</f>
        <v/>
      </c>
      <c r="AV402" s="136" t="str">
        <f t="shared" si="255"/>
        <v>Tous_Nl</v>
      </c>
      <c r="AW402" s="136" t="str">
        <f>IF(ISBLANK(L402),"",VLOOKUP(L402,ComboValue!$E$2:$G$15,3,FALSE))</f>
        <v/>
      </c>
      <c r="AX402" s="136" t="str">
        <f>IF(ISBLANK(M402),"",VLOOKUP(M402,ComboValue!$K$2:$L$5,2,FALSE))</f>
        <v/>
      </c>
      <c r="AY402" s="161" t="str">
        <f>IF(ISBLANK(Q402),"",VLOOKUP(Q402,ComboValue!$N$2:$O$68,2,FALSE) &amp; ",") &amp; IF(ISBLANK(R402),"",VLOOKUP(R402,ComboValue!$N$2:$O$68,2,FALSE) &amp; ",") &amp; IF(ISBLANK(S402),"",VLOOKUP(S402,ComboValue!$N$2:$O$68,2,FALSE) &amp; ",") &amp; IF(ISBLANK(T402),"",VLOOKUP(T402,ComboValue!$N$2:$O$68,2,FALSE) &amp; ",") &amp; IF(ISBLANK(U402),"",VLOOKUP(U402,ComboValue!$N$2:$O$68,2,FALSE) &amp; ",") &amp; IF(ISBLANK(V402),"",VLOOKUP(V402,ComboValue!$N$2:$O$68,2,FALSE) &amp; ",") &amp; IF(ISBLANK(W402),"",VLOOKUP(W402,ComboValue!$N$2:$O$68,2,FALSE) &amp; ",") &amp; IF(ISBLANK(X402),"",VLOOKUP(X402,ComboValue!$N$2:$O$68,2,FALSE) &amp; ",") &amp; IF(ISBLANK(Y402),"",VLOOKUP(Y402,ComboValue!$N$2:$O$68,2,FALSE) &amp; ",") &amp; IF(ISBLANK(Z402),"",VLOOKUP(Z402,ComboValue!$N$2:$O$68,2,FALSE) &amp; ",") &amp; IF(ISBLANK(AA402),"",VLOOKUP(AA402,ComboValue!$N$2:$O$68,2,FALSE) &amp; ",") &amp; IF(ISBLANK(AB402),"",VLOOKUP(AB402,ComboValue!$N$2:$O$68,2,FALSE) &amp; ",") &amp; IF(ISBLANK(AC402),"",VLOOKUP(AC402,ComboValue!$N$2:$O$68,2,FALSE) &amp; ",") &amp; IF(ISBLANK(AD402),"",VLOOKUP(AD402,ComboValue!$N$2:$O$68,2,FALSE) &amp; ",") &amp; IF(ISBLANK(AE402),"",VLOOKUP(AE402,ComboValue!$N$2:$O$68,2,FALSE) &amp; ",") &amp; IF(ISBLANK(AF402),"",VLOOKUP(AF402,ComboValue!$N$2:$O$68,2,FALSE) &amp; ",") &amp; IF(ISBLANK(AG402),"",VLOOKUP(AG402,ComboValue!$N$2:$O$68,2,FALSE) &amp; ",") &amp; IF(ISBLANK(AH402),"",VLOOKUP(AH402,ComboValue!$N$2:$O$68,2,FALSE) &amp; ",") &amp; IF(ISBLANK(AI402),"",VLOOKUP(AI402,ComboValue!$N$2:$O$68,2,FALSE) &amp; ",") &amp; IF(ISBLANK(AJ402),"",VLOOKUP(AJ402,ComboValue!$N$2:$O$68,2,FALSE) &amp; ",") &amp; IF(ISBLANK(AK402),"",VLOOKUP(AK402,ComboValue!$N$2:$O$68,2,FALSE) &amp; ",") &amp; IF(ISBLANK(AL402),"",VLOOKUP(AL402,ComboValue!$N$2:$O$68,2,FALSE) &amp; ",") &amp; IF(ISBLANK(AM402),"",VLOOKUP(AM402,ComboValue!$N$2:$O$68,2,FALSE) &amp; ",") &amp; IF(ISBLANK(AN402),"",VLOOKUP(AN402,ComboValue!$N$2:$O$68,2,FALSE) &amp; ",") &amp; IF(ISBLANK(AO402),"",VLOOKUP(AO402,ComboValue!$N$2:$O$68,2,FALSE) &amp; ",") &amp; IF(ISBLANK(AP402),"",VLOOKUP(AP402,ComboValue!$N$2:$O$68,2,FALSE) &amp; ",") &amp; IF(ISBLANK(AQ402),"",VLOOKUP(AQ402,ComboValue!$N$2:$O$68,2,FALSE) &amp; ",") &amp; IF(ISBLANK(AR402),"",VLOOKUP(AR402,ComboValue!$N$2:$O$68,2,FALSE) &amp; ",") &amp; IF(ISBLANK(AS402),"",VLOOKUP(AS402,ComboValue!$N$2:$O$68,2,FALSE) &amp; ",") &amp; IF(ISBLANK(AT402),"",VLOOKUP(AT402,ComboValue!$N$2:$O$68,2,FALSE) &amp; ",")</f>
        <v/>
      </c>
      <c r="AZ402" s="162" t="str">
        <f t="shared" si="256"/>
        <v/>
      </c>
      <c r="BA402" s="120"/>
      <c r="BB402" s="135" t="str">
        <f t="shared" si="257"/>
        <v/>
      </c>
      <c r="BC402" s="136" t="str">
        <f t="shared" si="258"/>
        <v/>
      </c>
      <c r="BD402" s="136" t="str">
        <f t="shared" si="259"/>
        <v/>
      </c>
      <c r="BE402" s="136" t="str">
        <f t="shared" si="260"/>
        <v/>
      </c>
      <c r="BF402" s="136" t="str">
        <f t="shared" si="261"/>
        <v/>
      </c>
      <c r="BG402" s="136" t="str">
        <f t="shared" si="262"/>
        <v/>
      </c>
      <c r="BH402" s="136" t="str">
        <f t="shared" si="263"/>
        <v/>
      </c>
      <c r="BI402" s="136" t="str">
        <f t="shared" si="264"/>
        <v/>
      </c>
      <c r="BJ402" s="136" t="str">
        <f t="shared" si="265"/>
        <v/>
      </c>
      <c r="BK402" s="136" t="str">
        <f t="shared" si="266"/>
        <v/>
      </c>
      <c r="BL402" s="136" t="str">
        <f t="shared" si="267"/>
        <v/>
      </c>
      <c r="BM402" s="136" t="str">
        <f t="shared" si="268"/>
        <v/>
      </c>
      <c r="BN402" s="136" t="str">
        <f t="shared" si="269"/>
        <v/>
      </c>
      <c r="BO402" s="136" t="str">
        <f t="shared" si="270"/>
        <v/>
      </c>
      <c r="BP402" s="136" t="str">
        <f t="shared" si="271"/>
        <v/>
      </c>
      <c r="BQ402" s="136" t="str">
        <f t="shared" si="272"/>
        <v/>
      </c>
      <c r="BR402" s="136" t="str">
        <f t="shared" si="273"/>
        <v/>
      </c>
      <c r="BS402" s="136" t="str">
        <f t="shared" si="274"/>
        <v/>
      </c>
      <c r="BT402" s="136" t="str">
        <f t="shared" si="275"/>
        <v/>
      </c>
      <c r="BU402" s="136" t="str">
        <f t="shared" si="276"/>
        <v/>
      </c>
      <c r="BV402" s="136" t="str">
        <f t="shared" si="277"/>
        <v/>
      </c>
      <c r="BW402" s="136" t="str">
        <f t="shared" si="278"/>
        <v/>
      </c>
      <c r="BX402" s="136" t="str">
        <f t="shared" si="279"/>
        <v/>
      </c>
      <c r="BY402" s="136" t="str">
        <f t="shared" si="280"/>
        <v/>
      </c>
      <c r="BZ402" s="136" t="str">
        <f t="shared" si="281"/>
        <v/>
      </c>
      <c r="CA402" s="137" t="str">
        <f t="shared" si="282"/>
        <v/>
      </c>
      <c r="CB402" s="135" t="str">
        <f t="shared" si="283"/>
        <v/>
      </c>
      <c r="CC402" s="136" t="str">
        <f t="shared" si="284"/>
        <v/>
      </c>
      <c r="CD402" s="136" t="str">
        <f t="shared" si="285"/>
        <v/>
      </c>
      <c r="CE402" s="136" t="str">
        <f t="shared" si="286"/>
        <v/>
      </c>
      <c r="CF402" s="136" t="str">
        <f t="shared" si="287"/>
        <v/>
      </c>
      <c r="CG402" s="136" t="str">
        <f t="shared" si="288"/>
        <v/>
      </c>
      <c r="CH402" s="136" t="str">
        <f t="shared" si="289"/>
        <v/>
      </c>
      <c r="CI402" s="136" t="str">
        <f t="shared" si="290"/>
        <v/>
      </c>
      <c r="CJ402" s="136" t="str">
        <f t="shared" si="291"/>
        <v/>
      </c>
      <c r="CK402" s="137" t="str">
        <f t="shared" si="292"/>
        <v/>
      </c>
      <c r="CL402" s="135" t="str">
        <f t="shared" si="293"/>
        <v/>
      </c>
      <c r="CM402" s="136" t="str">
        <f t="shared" si="294"/>
        <v/>
      </c>
      <c r="CN402" s="136" t="str">
        <f t="shared" si="295"/>
        <v/>
      </c>
      <c r="CO402" s="137" t="str">
        <f t="shared" si="296"/>
        <v/>
      </c>
      <c r="CP402" s="120"/>
      <c r="CQ402" s="120"/>
      <c r="CR402" s="120"/>
      <c r="CS402" s="120"/>
      <c r="CT402" s="120"/>
      <c r="CU402" s="120"/>
      <c r="CV402" s="120"/>
      <c r="CW402" s="120"/>
      <c r="CX402" s="120"/>
      <c r="CY402" s="120"/>
      <c r="CZ402" s="120"/>
      <c r="DA402" s="120"/>
      <c r="DB402" s="120"/>
    </row>
    <row r="403" spans="1:106" ht="17.399999999999999" thickTop="1" thickBot="1" x14ac:dyDescent="0.45">
      <c r="A403" s="7">
        <v>398</v>
      </c>
      <c r="B403" s="10"/>
      <c r="C403" s="11"/>
      <c r="D403" s="11"/>
      <c r="E403" s="11"/>
      <c r="F403" s="11"/>
      <c r="G403" s="11"/>
      <c r="H403" s="11"/>
      <c r="I403" s="11"/>
      <c r="J403" s="11"/>
      <c r="K403" s="11"/>
      <c r="L403" s="10"/>
      <c r="M403" s="10"/>
      <c r="N403" s="10"/>
      <c r="O403" s="209" t="str">
        <f xml:space="preserve"> IF(ISBLANK(L403),"",VLOOKUP(L403,ComboValue!$E$3:$I$15,5,FALSE))</f>
        <v/>
      </c>
      <c r="P403" s="10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35" t="str">
        <f xml:space="preserve"> IF(ISBLANK(C403),"",VLOOKUP(C403,ComboValue!$B$2:$C$11,2,FALSE) &amp; ",") &amp; IF(ISBLANK(D403),"",VLOOKUP(D403,ComboValue!$B$2:$C$11,2,FALSE) &amp; ",") &amp; IF(ISBLANK(E403),"",VLOOKUP(E403,ComboValue!$B$2:$C$11,2,FALSE) &amp; ",") &amp; IF(ISBLANK(F403),"",VLOOKUP(F403,ComboValue!$B$2:$C$11,2,FALSE) &amp; ",") &amp; IF(ISBLANK(G403),"",VLOOKUP(G403,ComboValue!$B$2:$C$11,2,FALSE) &amp; ",") &amp; IF(ISBLANK(H403),"",VLOOKUP(H403,ComboValue!$B$2:$C$11,2,FALSE) &amp; ",") &amp; IF(ISBLANK(I403),"",VLOOKUP(I403,ComboValue!$B$2:$C$11,2,FALSE) &amp; ",") &amp; IF(ISBLANK(J403),"",VLOOKUP(J403,ComboValue!$B$2:$C$11,2,FALSE) &amp; ",") &amp; IF(ISBLANK(K403),"",VLOOKUP(K403,ComboValue!$B$2:$C$11,2,FALSE) &amp; ",")</f>
        <v/>
      </c>
      <c r="AV403" s="136" t="str">
        <f t="shared" si="255"/>
        <v>Tous_Nl</v>
      </c>
      <c r="AW403" s="136" t="str">
        <f>IF(ISBLANK(L403),"",VLOOKUP(L403,ComboValue!$E$2:$G$15,3,FALSE))</f>
        <v/>
      </c>
      <c r="AX403" s="136" t="str">
        <f>IF(ISBLANK(M403),"",VLOOKUP(M403,ComboValue!$K$2:$L$5,2,FALSE))</f>
        <v/>
      </c>
      <c r="AY403" s="161" t="str">
        <f>IF(ISBLANK(Q403),"",VLOOKUP(Q403,ComboValue!$N$2:$O$68,2,FALSE) &amp; ",") &amp; IF(ISBLANK(R403),"",VLOOKUP(R403,ComboValue!$N$2:$O$68,2,FALSE) &amp; ",") &amp; IF(ISBLANK(S403),"",VLOOKUP(S403,ComboValue!$N$2:$O$68,2,FALSE) &amp; ",") &amp; IF(ISBLANK(T403),"",VLOOKUP(T403,ComboValue!$N$2:$O$68,2,FALSE) &amp; ",") &amp; IF(ISBLANK(U403),"",VLOOKUP(U403,ComboValue!$N$2:$O$68,2,FALSE) &amp; ",") &amp; IF(ISBLANK(V403),"",VLOOKUP(V403,ComboValue!$N$2:$O$68,2,FALSE) &amp; ",") &amp; IF(ISBLANK(W403),"",VLOOKUP(W403,ComboValue!$N$2:$O$68,2,FALSE) &amp; ",") &amp; IF(ISBLANK(X403),"",VLOOKUP(X403,ComboValue!$N$2:$O$68,2,FALSE) &amp; ",") &amp; IF(ISBLANK(Y403),"",VLOOKUP(Y403,ComboValue!$N$2:$O$68,2,FALSE) &amp; ",") &amp; IF(ISBLANK(Z403),"",VLOOKUP(Z403,ComboValue!$N$2:$O$68,2,FALSE) &amp; ",") &amp; IF(ISBLANK(AA403),"",VLOOKUP(AA403,ComboValue!$N$2:$O$68,2,FALSE) &amp; ",") &amp; IF(ISBLANK(AB403),"",VLOOKUP(AB403,ComboValue!$N$2:$O$68,2,FALSE) &amp; ",") &amp; IF(ISBLANK(AC403),"",VLOOKUP(AC403,ComboValue!$N$2:$O$68,2,FALSE) &amp; ",") &amp; IF(ISBLANK(AD403),"",VLOOKUP(AD403,ComboValue!$N$2:$O$68,2,FALSE) &amp; ",") &amp; IF(ISBLANK(AE403),"",VLOOKUP(AE403,ComboValue!$N$2:$O$68,2,FALSE) &amp; ",") &amp; IF(ISBLANK(AF403),"",VLOOKUP(AF403,ComboValue!$N$2:$O$68,2,FALSE) &amp; ",") &amp; IF(ISBLANK(AG403),"",VLOOKUP(AG403,ComboValue!$N$2:$O$68,2,FALSE) &amp; ",") &amp; IF(ISBLANK(AH403),"",VLOOKUP(AH403,ComboValue!$N$2:$O$68,2,FALSE) &amp; ",") &amp; IF(ISBLANK(AI403),"",VLOOKUP(AI403,ComboValue!$N$2:$O$68,2,FALSE) &amp; ",") &amp; IF(ISBLANK(AJ403),"",VLOOKUP(AJ403,ComboValue!$N$2:$O$68,2,FALSE) &amp; ",") &amp; IF(ISBLANK(AK403),"",VLOOKUP(AK403,ComboValue!$N$2:$O$68,2,FALSE) &amp; ",") &amp; IF(ISBLANK(AL403),"",VLOOKUP(AL403,ComboValue!$N$2:$O$68,2,FALSE) &amp; ",") &amp; IF(ISBLANK(AM403),"",VLOOKUP(AM403,ComboValue!$N$2:$O$68,2,FALSE) &amp; ",") &amp; IF(ISBLANK(AN403),"",VLOOKUP(AN403,ComboValue!$N$2:$O$68,2,FALSE) &amp; ",") &amp; IF(ISBLANK(AO403),"",VLOOKUP(AO403,ComboValue!$N$2:$O$68,2,FALSE) &amp; ",") &amp; IF(ISBLANK(AP403),"",VLOOKUP(AP403,ComboValue!$N$2:$O$68,2,FALSE) &amp; ",") &amp; IF(ISBLANK(AQ403),"",VLOOKUP(AQ403,ComboValue!$N$2:$O$68,2,FALSE) &amp; ",") &amp; IF(ISBLANK(AR403),"",VLOOKUP(AR403,ComboValue!$N$2:$O$68,2,FALSE) &amp; ",") &amp; IF(ISBLANK(AS403),"",VLOOKUP(AS403,ComboValue!$N$2:$O$68,2,FALSE) &amp; ",") &amp; IF(ISBLANK(AT403),"",VLOOKUP(AT403,ComboValue!$N$2:$O$68,2,FALSE) &amp; ",")</f>
        <v/>
      </c>
      <c r="AZ403" s="162" t="str">
        <f t="shared" si="256"/>
        <v/>
      </c>
      <c r="BA403" s="120"/>
      <c r="BB403" s="135" t="str">
        <f t="shared" si="257"/>
        <v/>
      </c>
      <c r="BC403" s="136" t="str">
        <f t="shared" si="258"/>
        <v/>
      </c>
      <c r="BD403" s="136" t="str">
        <f t="shared" si="259"/>
        <v/>
      </c>
      <c r="BE403" s="136" t="str">
        <f t="shared" si="260"/>
        <v/>
      </c>
      <c r="BF403" s="136" t="str">
        <f t="shared" si="261"/>
        <v/>
      </c>
      <c r="BG403" s="136" t="str">
        <f t="shared" si="262"/>
        <v/>
      </c>
      <c r="BH403" s="136" t="str">
        <f t="shared" si="263"/>
        <v/>
      </c>
      <c r="BI403" s="136" t="str">
        <f t="shared" si="264"/>
        <v/>
      </c>
      <c r="BJ403" s="136" t="str">
        <f t="shared" si="265"/>
        <v/>
      </c>
      <c r="BK403" s="136" t="str">
        <f t="shared" si="266"/>
        <v/>
      </c>
      <c r="BL403" s="136" t="str">
        <f t="shared" si="267"/>
        <v/>
      </c>
      <c r="BM403" s="136" t="str">
        <f t="shared" si="268"/>
        <v/>
      </c>
      <c r="BN403" s="136" t="str">
        <f t="shared" si="269"/>
        <v/>
      </c>
      <c r="BO403" s="136" t="str">
        <f t="shared" si="270"/>
        <v/>
      </c>
      <c r="BP403" s="136" t="str">
        <f t="shared" si="271"/>
        <v/>
      </c>
      <c r="BQ403" s="136" t="str">
        <f t="shared" si="272"/>
        <v/>
      </c>
      <c r="BR403" s="136" t="str">
        <f t="shared" si="273"/>
        <v/>
      </c>
      <c r="BS403" s="136" t="str">
        <f t="shared" si="274"/>
        <v/>
      </c>
      <c r="BT403" s="136" t="str">
        <f t="shared" si="275"/>
        <v/>
      </c>
      <c r="BU403" s="136" t="str">
        <f t="shared" si="276"/>
        <v/>
      </c>
      <c r="BV403" s="136" t="str">
        <f t="shared" si="277"/>
        <v/>
      </c>
      <c r="BW403" s="136" t="str">
        <f t="shared" si="278"/>
        <v/>
      </c>
      <c r="BX403" s="136" t="str">
        <f t="shared" si="279"/>
        <v/>
      </c>
      <c r="BY403" s="136" t="str">
        <f t="shared" si="280"/>
        <v/>
      </c>
      <c r="BZ403" s="136" t="str">
        <f t="shared" si="281"/>
        <v/>
      </c>
      <c r="CA403" s="137" t="str">
        <f t="shared" si="282"/>
        <v/>
      </c>
      <c r="CB403" s="135" t="str">
        <f t="shared" si="283"/>
        <v/>
      </c>
      <c r="CC403" s="136" t="str">
        <f t="shared" si="284"/>
        <v/>
      </c>
      <c r="CD403" s="136" t="str">
        <f t="shared" si="285"/>
        <v/>
      </c>
      <c r="CE403" s="136" t="str">
        <f t="shared" si="286"/>
        <v/>
      </c>
      <c r="CF403" s="136" t="str">
        <f t="shared" si="287"/>
        <v/>
      </c>
      <c r="CG403" s="136" t="str">
        <f t="shared" si="288"/>
        <v/>
      </c>
      <c r="CH403" s="136" t="str">
        <f t="shared" si="289"/>
        <v/>
      </c>
      <c r="CI403" s="136" t="str">
        <f t="shared" si="290"/>
        <v/>
      </c>
      <c r="CJ403" s="136" t="str">
        <f t="shared" si="291"/>
        <v/>
      </c>
      <c r="CK403" s="137" t="str">
        <f t="shared" si="292"/>
        <v/>
      </c>
      <c r="CL403" s="135" t="str">
        <f t="shared" si="293"/>
        <v/>
      </c>
      <c r="CM403" s="136" t="str">
        <f t="shared" si="294"/>
        <v/>
      </c>
      <c r="CN403" s="136" t="str">
        <f t="shared" si="295"/>
        <v/>
      </c>
      <c r="CO403" s="137" t="str">
        <f t="shared" si="296"/>
        <v/>
      </c>
      <c r="CP403" s="120"/>
      <c r="CQ403" s="120"/>
      <c r="CR403" s="120"/>
      <c r="CS403" s="120"/>
      <c r="CT403" s="120"/>
      <c r="CU403" s="120"/>
      <c r="CV403" s="120"/>
      <c r="CW403" s="120"/>
      <c r="CX403" s="120"/>
      <c r="CY403" s="120"/>
      <c r="CZ403" s="120"/>
      <c r="DA403" s="120"/>
      <c r="DB403" s="120"/>
    </row>
    <row r="404" spans="1:106" ht="17.399999999999999" thickTop="1" thickBot="1" x14ac:dyDescent="0.45">
      <c r="A404" s="7">
        <v>399</v>
      </c>
      <c r="B404" s="10"/>
      <c r="C404" s="11"/>
      <c r="D404" s="11"/>
      <c r="E404" s="11"/>
      <c r="F404" s="11"/>
      <c r="G404" s="11"/>
      <c r="H404" s="11"/>
      <c r="I404" s="11"/>
      <c r="J404" s="11"/>
      <c r="K404" s="11"/>
      <c r="L404" s="10"/>
      <c r="M404" s="10"/>
      <c r="N404" s="10"/>
      <c r="O404" s="209" t="str">
        <f xml:space="preserve"> IF(ISBLANK(L404),"",VLOOKUP(L404,ComboValue!$E$3:$I$15,5,FALSE))</f>
        <v/>
      </c>
      <c r="P404" s="10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35" t="str">
        <f xml:space="preserve"> IF(ISBLANK(C404),"",VLOOKUP(C404,ComboValue!$B$2:$C$11,2,FALSE) &amp; ",") &amp; IF(ISBLANK(D404),"",VLOOKUP(D404,ComboValue!$B$2:$C$11,2,FALSE) &amp; ",") &amp; IF(ISBLANK(E404),"",VLOOKUP(E404,ComboValue!$B$2:$C$11,2,FALSE) &amp; ",") &amp; IF(ISBLANK(F404),"",VLOOKUP(F404,ComboValue!$B$2:$C$11,2,FALSE) &amp; ",") &amp; IF(ISBLANK(G404),"",VLOOKUP(G404,ComboValue!$B$2:$C$11,2,FALSE) &amp; ",") &amp; IF(ISBLANK(H404),"",VLOOKUP(H404,ComboValue!$B$2:$C$11,2,FALSE) &amp; ",") &amp; IF(ISBLANK(I404),"",VLOOKUP(I404,ComboValue!$B$2:$C$11,2,FALSE) &amp; ",") &amp; IF(ISBLANK(J404),"",VLOOKUP(J404,ComboValue!$B$2:$C$11,2,FALSE) &amp; ",") &amp; IF(ISBLANK(K404),"",VLOOKUP(K404,ComboValue!$B$2:$C$11,2,FALSE) &amp; ",")</f>
        <v/>
      </c>
      <c r="AV404" s="136" t="str">
        <f t="shared" si="255"/>
        <v>Tous_Nl</v>
      </c>
      <c r="AW404" s="136" t="str">
        <f>IF(ISBLANK(L404),"",VLOOKUP(L404,ComboValue!$E$2:$G$15,3,FALSE))</f>
        <v/>
      </c>
      <c r="AX404" s="136" t="str">
        <f>IF(ISBLANK(M404),"",VLOOKUP(M404,ComboValue!$K$2:$L$5,2,FALSE))</f>
        <v/>
      </c>
      <c r="AY404" s="161" t="str">
        <f>IF(ISBLANK(Q404),"",VLOOKUP(Q404,ComboValue!$N$2:$O$68,2,FALSE) &amp; ",") &amp; IF(ISBLANK(R404),"",VLOOKUP(R404,ComboValue!$N$2:$O$68,2,FALSE) &amp; ",") &amp; IF(ISBLANK(S404),"",VLOOKUP(S404,ComboValue!$N$2:$O$68,2,FALSE) &amp; ",") &amp; IF(ISBLANK(T404),"",VLOOKUP(T404,ComboValue!$N$2:$O$68,2,FALSE) &amp; ",") &amp; IF(ISBLANK(U404),"",VLOOKUP(U404,ComboValue!$N$2:$O$68,2,FALSE) &amp; ",") &amp; IF(ISBLANK(V404),"",VLOOKUP(V404,ComboValue!$N$2:$O$68,2,FALSE) &amp; ",") &amp; IF(ISBLANK(W404),"",VLOOKUP(W404,ComboValue!$N$2:$O$68,2,FALSE) &amp; ",") &amp; IF(ISBLANK(X404),"",VLOOKUP(X404,ComboValue!$N$2:$O$68,2,FALSE) &amp; ",") &amp; IF(ISBLANK(Y404),"",VLOOKUP(Y404,ComboValue!$N$2:$O$68,2,FALSE) &amp; ",") &amp; IF(ISBLANK(Z404),"",VLOOKUP(Z404,ComboValue!$N$2:$O$68,2,FALSE) &amp; ",") &amp; IF(ISBLANK(AA404),"",VLOOKUP(AA404,ComboValue!$N$2:$O$68,2,FALSE) &amp; ",") &amp; IF(ISBLANK(AB404),"",VLOOKUP(AB404,ComboValue!$N$2:$O$68,2,FALSE) &amp; ",") &amp; IF(ISBLANK(AC404),"",VLOOKUP(AC404,ComboValue!$N$2:$O$68,2,FALSE) &amp; ",") &amp; IF(ISBLANK(AD404),"",VLOOKUP(AD404,ComboValue!$N$2:$O$68,2,FALSE) &amp; ",") &amp; IF(ISBLANK(AE404),"",VLOOKUP(AE404,ComboValue!$N$2:$O$68,2,FALSE) &amp; ",") &amp; IF(ISBLANK(AF404),"",VLOOKUP(AF404,ComboValue!$N$2:$O$68,2,FALSE) &amp; ",") &amp; IF(ISBLANK(AG404),"",VLOOKUP(AG404,ComboValue!$N$2:$O$68,2,FALSE) &amp; ",") &amp; IF(ISBLANK(AH404),"",VLOOKUP(AH404,ComboValue!$N$2:$O$68,2,FALSE) &amp; ",") &amp; IF(ISBLANK(AI404),"",VLOOKUP(AI404,ComboValue!$N$2:$O$68,2,FALSE) &amp; ",") &amp; IF(ISBLANK(AJ404),"",VLOOKUP(AJ404,ComboValue!$N$2:$O$68,2,FALSE) &amp; ",") &amp; IF(ISBLANK(AK404),"",VLOOKUP(AK404,ComboValue!$N$2:$O$68,2,FALSE) &amp; ",") &amp; IF(ISBLANK(AL404),"",VLOOKUP(AL404,ComboValue!$N$2:$O$68,2,FALSE) &amp; ",") &amp; IF(ISBLANK(AM404),"",VLOOKUP(AM404,ComboValue!$N$2:$O$68,2,FALSE) &amp; ",") &amp; IF(ISBLANK(AN404),"",VLOOKUP(AN404,ComboValue!$N$2:$O$68,2,FALSE) &amp; ",") &amp; IF(ISBLANK(AO404),"",VLOOKUP(AO404,ComboValue!$N$2:$O$68,2,FALSE) &amp; ",") &amp; IF(ISBLANK(AP404),"",VLOOKUP(AP404,ComboValue!$N$2:$O$68,2,FALSE) &amp; ",") &amp; IF(ISBLANK(AQ404),"",VLOOKUP(AQ404,ComboValue!$N$2:$O$68,2,FALSE) &amp; ",") &amp; IF(ISBLANK(AR404),"",VLOOKUP(AR404,ComboValue!$N$2:$O$68,2,FALSE) &amp; ",") &amp; IF(ISBLANK(AS404),"",VLOOKUP(AS404,ComboValue!$N$2:$O$68,2,FALSE) &amp; ",") &amp; IF(ISBLANK(AT404),"",VLOOKUP(AT404,ComboValue!$N$2:$O$68,2,FALSE) &amp; ",")</f>
        <v/>
      </c>
      <c r="AZ404" s="162" t="str">
        <f t="shared" si="256"/>
        <v/>
      </c>
      <c r="BA404" s="120"/>
      <c r="BB404" s="135" t="str">
        <f t="shared" si="257"/>
        <v/>
      </c>
      <c r="BC404" s="136" t="str">
        <f t="shared" si="258"/>
        <v/>
      </c>
      <c r="BD404" s="136" t="str">
        <f t="shared" si="259"/>
        <v/>
      </c>
      <c r="BE404" s="136" t="str">
        <f t="shared" si="260"/>
        <v/>
      </c>
      <c r="BF404" s="136" t="str">
        <f t="shared" si="261"/>
        <v/>
      </c>
      <c r="BG404" s="136" t="str">
        <f t="shared" si="262"/>
        <v/>
      </c>
      <c r="BH404" s="136" t="str">
        <f t="shared" si="263"/>
        <v/>
      </c>
      <c r="BI404" s="136" t="str">
        <f t="shared" si="264"/>
        <v/>
      </c>
      <c r="BJ404" s="136" t="str">
        <f t="shared" si="265"/>
        <v/>
      </c>
      <c r="BK404" s="136" t="str">
        <f t="shared" si="266"/>
        <v/>
      </c>
      <c r="BL404" s="136" t="str">
        <f t="shared" si="267"/>
        <v/>
      </c>
      <c r="BM404" s="136" t="str">
        <f t="shared" si="268"/>
        <v/>
      </c>
      <c r="BN404" s="136" t="str">
        <f t="shared" si="269"/>
        <v/>
      </c>
      <c r="BO404" s="136" t="str">
        <f t="shared" si="270"/>
        <v/>
      </c>
      <c r="BP404" s="136" t="str">
        <f t="shared" si="271"/>
        <v/>
      </c>
      <c r="BQ404" s="136" t="str">
        <f t="shared" si="272"/>
        <v/>
      </c>
      <c r="BR404" s="136" t="str">
        <f t="shared" si="273"/>
        <v/>
      </c>
      <c r="BS404" s="136" t="str">
        <f t="shared" si="274"/>
        <v/>
      </c>
      <c r="BT404" s="136" t="str">
        <f t="shared" si="275"/>
        <v/>
      </c>
      <c r="BU404" s="136" t="str">
        <f t="shared" si="276"/>
        <v/>
      </c>
      <c r="BV404" s="136" t="str">
        <f t="shared" si="277"/>
        <v/>
      </c>
      <c r="BW404" s="136" t="str">
        <f t="shared" si="278"/>
        <v/>
      </c>
      <c r="BX404" s="136" t="str">
        <f t="shared" si="279"/>
        <v/>
      </c>
      <c r="BY404" s="136" t="str">
        <f t="shared" si="280"/>
        <v/>
      </c>
      <c r="BZ404" s="136" t="str">
        <f t="shared" si="281"/>
        <v/>
      </c>
      <c r="CA404" s="137" t="str">
        <f t="shared" si="282"/>
        <v/>
      </c>
      <c r="CB404" s="135" t="str">
        <f t="shared" si="283"/>
        <v/>
      </c>
      <c r="CC404" s="136" t="str">
        <f t="shared" si="284"/>
        <v/>
      </c>
      <c r="CD404" s="136" t="str">
        <f t="shared" si="285"/>
        <v/>
      </c>
      <c r="CE404" s="136" t="str">
        <f t="shared" si="286"/>
        <v/>
      </c>
      <c r="CF404" s="136" t="str">
        <f t="shared" si="287"/>
        <v/>
      </c>
      <c r="CG404" s="136" t="str">
        <f t="shared" si="288"/>
        <v/>
      </c>
      <c r="CH404" s="136" t="str">
        <f t="shared" si="289"/>
        <v/>
      </c>
      <c r="CI404" s="136" t="str">
        <f t="shared" si="290"/>
        <v/>
      </c>
      <c r="CJ404" s="136" t="str">
        <f t="shared" si="291"/>
        <v/>
      </c>
      <c r="CK404" s="137" t="str">
        <f t="shared" si="292"/>
        <v/>
      </c>
      <c r="CL404" s="135" t="str">
        <f t="shared" si="293"/>
        <v/>
      </c>
      <c r="CM404" s="136" t="str">
        <f t="shared" si="294"/>
        <v/>
      </c>
      <c r="CN404" s="136" t="str">
        <f t="shared" si="295"/>
        <v/>
      </c>
      <c r="CO404" s="137" t="str">
        <f t="shared" si="296"/>
        <v/>
      </c>
      <c r="CP404" s="120"/>
      <c r="CQ404" s="120"/>
      <c r="CR404" s="120"/>
      <c r="CS404" s="120"/>
      <c r="CT404" s="120"/>
      <c r="CU404" s="120"/>
      <c r="CV404" s="120"/>
      <c r="CW404" s="120"/>
      <c r="CX404" s="120"/>
      <c r="CY404" s="120"/>
      <c r="CZ404" s="120"/>
      <c r="DA404" s="120"/>
      <c r="DB404" s="120"/>
    </row>
    <row r="405" spans="1:106" ht="17.399999999999999" thickTop="1" thickBot="1" x14ac:dyDescent="0.45">
      <c r="A405" s="7">
        <v>400</v>
      </c>
      <c r="B405" s="10"/>
      <c r="C405" s="11"/>
      <c r="D405" s="11"/>
      <c r="E405" s="11"/>
      <c r="F405" s="11"/>
      <c r="G405" s="11"/>
      <c r="H405" s="11"/>
      <c r="I405" s="11"/>
      <c r="J405" s="11"/>
      <c r="K405" s="11"/>
      <c r="L405" s="10"/>
      <c r="M405" s="10"/>
      <c r="N405" s="10"/>
      <c r="O405" s="209" t="str">
        <f xml:space="preserve"> IF(ISBLANK(L405),"",VLOOKUP(L405,ComboValue!$E$3:$I$15,5,FALSE))</f>
        <v/>
      </c>
      <c r="P405" s="10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35" t="str">
        <f xml:space="preserve"> IF(ISBLANK(C405),"",VLOOKUP(C405,ComboValue!$B$2:$C$11,2,FALSE) &amp; ",") &amp; IF(ISBLANK(D405),"",VLOOKUP(D405,ComboValue!$B$2:$C$11,2,FALSE) &amp; ",") &amp; IF(ISBLANK(E405),"",VLOOKUP(E405,ComboValue!$B$2:$C$11,2,FALSE) &amp; ",") &amp; IF(ISBLANK(F405),"",VLOOKUP(F405,ComboValue!$B$2:$C$11,2,FALSE) &amp; ",") &amp; IF(ISBLANK(G405),"",VLOOKUP(G405,ComboValue!$B$2:$C$11,2,FALSE) &amp; ",") &amp; IF(ISBLANK(H405),"",VLOOKUP(H405,ComboValue!$B$2:$C$11,2,FALSE) &amp; ",") &amp; IF(ISBLANK(I405),"",VLOOKUP(I405,ComboValue!$B$2:$C$11,2,FALSE) &amp; ",") &amp; IF(ISBLANK(J405),"",VLOOKUP(J405,ComboValue!$B$2:$C$11,2,FALSE) &amp; ",") &amp; IF(ISBLANK(K405),"",VLOOKUP(K405,ComboValue!$B$2:$C$11,2,FALSE) &amp; ",")</f>
        <v/>
      </c>
      <c r="AV405" s="136" t="str">
        <f t="shared" si="255"/>
        <v>Tous_Nl</v>
      </c>
      <c r="AW405" s="136" t="str">
        <f>IF(ISBLANK(L405),"",VLOOKUP(L405,ComboValue!$E$2:$G$15,3,FALSE))</f>
        <v/>
      </c>
      <c r="AX405" s="136" t="str">
        <f>IF(ISBLANK(M405),"",VLOOKUP(M405,ComboValue!$K$2:$L$5,2,FALSE))</f>
        <v/>
      </c>
      <c r="AY405" s="161" t="str">
        <f>IF(ISBLANK(Q405),"",VLOOKUP(Q405,ComboValue!$N$2:$O$68,2,FALSE) &amp; ",") &amp; IF(ISBLANK(R405),"",VLOOKUP(R405,ComboValue!$N$2:$O$68,2,FALSE) &amp; ",") &amp; IF(ISBLANK(S405),"",VLOOKUP(S405,ComboValue!$N$2:$O$68,2,FALSE) &amp; ",") &amp; IF(ISBLANK(T405),"",VLOOKUP(T405,ComboValue!$N$2:$O$68,2,FALSE) &amp; ",") &amp; IF(ISBLANK(U405),"",VLOOKUP(U405,ComboValue!$N$2:$O$68,2,FALSE) &amp; ",") &amp; IF(ISBLANK(V405),"",VLOOKUP(V405,ComboValue!$N$2:$O$68,2,FALSE) &amp; ",") &amp; IF(ISBLANK(W405),"",VLOOKUP(W405,ComboValue!$N$2:$O$68,2,FALSE) &amp; ",") &amp; IF(ISBLANK(X405),"",VLOOKUP(X405,ComboValue!$N$2:$O$68,2,FALSE) &amp; ",") &amp; IF(ISBLANK(Y405),"",VLOOKUP(Y405,ComboValue!$N$2:$O$68,2,FALSE) &amp; ",") &amp; IF(ISBLANK(Z405),"",VLOOKUP(Z405,ComboValue!$N$2:$O$68,2,FALSE) &amp; ",") &amp; IF(ISBLANK(AA405),"",VLOOKUP(AA405,ComboValue!$N$2:$O$68,2,FALSE) &amp; ",") &amp; IF(ISBLANK(AB405),"",VLOOKUP(AB405,ComboValue!$N$2:$O$68,2,FALSE) &amp; ",") &amp; IF(ISBLANK(AC405),"",VLOOKUP(AC405,ComboValue!$N$2:$O$68,2,FALSE) &amp; ",") &amp; IF(ISBLANK(AD405),"",VLOOKUP(AD405,ComboValue!$N$2:$O$68,2,FALSE) &amp; ",") &amp; IF(ISBLANK(AE405),"",VLOOKUP(AE405,ComboValue!$N$2:$O$68,2,FALSE) &amp; ",") &amp; IF(ISBLANK(AF405),"",VLOOKUP(AF405,ComboValue!$N$2:$O$68,2,FALSE) &amp; ",") &amp; IF(ISBLANK(AG405),"",VLOOKUP(AG405,ComboValue!$N$2:$O$68,2,FALSE) &amp; ",") &amp; IF(ISBLANK(AH405),"",VLOOKUP(AH405,ComboValue!$N$2:$O$68,2,FALSE) &amp; ",") &amp; IF(ISBLANK(AI405),"",VLOOKUP(AI405,ComboValue!$N$2:$O$68,2,FALSE) &amp; ",") &amp; IF(ISBLANK(AJ405),"",VLOOKUP(AJ405,ComboValue!$N$2:$O$68,2,FALSE) &amp; ",") &amp; IF(ISBLANK(AK405),"",VLOOKUP(AK405,ComboValue!$N$2:$O$68,2,FALSE) &amp; ",") &amp; IF(ISBLANK(AL405),"",VLOOKUP(AL405,ComboValue!$N$2:$O$68,2,FALSE) &amp; ",") &amp; IF(ISBLANK(AM405),"",VLOOKUP(AM405,ComboValue!$N$2:$O$68,2,FALSE) &amp; ",") &amp; IF(ISBLANK(AN405),"",VLOOKUP(AN405,ComboValue!$N$2:$O$68,2,FALSE) &amp; ",") &amp; IF(ISBLANK(AO405),"",VLOOKUP(AO405,ComboValue!$N$2:$O$68,2,FALSE) &amp; ",") &amp; IF(ISBLANK(AP405),"",VLOOKUP(AP405,ComboValue!$N$2:$O$68,2,FALSE) &amp; ",") &amp; IF(ISBLANK(AQ405),"",VLOOKUP(AQ405,ComboValue!$N$2:$O$68,2,FALSE) &amp; ",") &amp; IF(ISBLANK(AR405),"",VLOOKUP(AR405,ComboValue!$N$2:$O$68,2,FALSE) &amp; ",") &amp; IF(ISBLANK(AS405),"",VLOOKUP(AS405,ComboValue!$N$2:$O$68,2,FALSE) &amp; ",") &amp; IF(ISBLANK(AT405),"",VLOOKUP(AT405,ComboValue!$N$2:$O$68,2,FALSE) &amp; ",")</f>
        <v/>
      </c>
      <c r="AZ405" s="162" t="str">
        <f t="shared" si="256"/>
        <v/>
      </c>
      <c r="BA405" s="120"/>
      <c r="BB405" s="135" t="str">
        <f t="shared" si="257"/>
        <v/>
      </c>
      <c r="BC405" s="136" t="str">
        <f t="shared" si="258"/>
        <v/>
      </c>
      <c r="BD405" s="136" t="str">
        <f t="shared" si="259"/>
        <v/>
      </c>
      <c r="BE405" s="136" t="str">
        <f t="shared" si="260"/>
        <v/>
      </c>
      <c r="BF405" s="136" t="str">
        <f t="shared" si="261"/>
        <v/>
      </c>
      <c r="BG405" s="136" t="str">
        <f t="shared" si="262"/>
        <v/>
      </c>
      <c r="BH405" s="136" t="str">
        <f t="shared" si="263"/>
        <v/>
      </c>
      <c r="BI405" s="136" t="str">
        <f t="shared" si="264"/>
        <v/>
      </c>
      <c r="BJ405" s="136" t="str">
        <f t="shared" si="265"/>
        <v/>
      </c>
      <c r="BK405" s="136" t="str">
        <f t="shared" si="266"/>
        <v/>
      </c>
      <c r="BL405" s="136" t="str">
        <f t="shared" si="267"/>
        <v/>
      </c>
      <c r="BM405" s="136" t="str">
        <f t="shared" si="268"/>
        <v/>
      </c>
      <c r="BN405" s="136" t="str">
        <f t="shared" si="269"/>
        <v/>
      </c>
      <c r="BO405" s="136" t="str">
        <f t="shared" si="270"/>
        <v/>
      </c>
      <c r="BP405" s="136" t="str">
        <f t="shared" si="271"/>
        <v/>
      </c>
      <c r="BQ405" s="136" t="str">
        <f t="shared" si="272"/>
        <v/>
      </c>
      <c r="BR405" s="136" t="str">
        <f t="shared" si="273"/>
        <v/>
      </c>
      <c r="BS405" s="136" t="str">
        <f t="shared" si="274"/>
        <v/>
      </c>
      <c r="BT405" s="136" t="str">
        <f t="shared" si="275"/>
        <v/>
      </c>
      <c r="BU405" s="136" t="str">
        <f t="shared" si="276"/>
        <v/>
      </c>
      <c r="BV405" s="136" t="str">
        <f t="shared" si="277"/>
        <v/>
      </c>
      <c r="BW405" s="136" t="str">
        <f t="shared" si="278"/>
        <v/>
      </c>
      <c r="BX405" s="136" t="str">
        <f t="shared" si="279"/>
        <v/>
      </c>
      <c r="BY405" s="136" t="str">
        <f t="shared" si="280"/>
        <v/>
      </c>
      <c r="BZ405" s="136" t="str">
        <f t="shared" si="281"/>
        <v/>
      </c>
      <c r="CA405" s="137" t="str">
        <f t="shared" si="282"/>
        <v/>
      </c>
      <c r="CB405" s="135" t="str">
        <f t="shared" si="283"/>
        <v/>
      </c>
      <c r="CC405" s="136" t="str">
        <f t="shared" si="284"/>
        <v/>
      </c>
      <c r="CD405" s="136" t="str">
        <f t="shared" si="285"/>
        <v/>
      </c>
      <c r="CE405" s="136" t="str">
        <f t="shared" si="286"/>
        <v/>
      </c>
      <c r="CF405" s="136" t="str">
        <f t="shared" si="287"/>
        <v/>
      </c>
      <c r="CG405" s="136" t="str">
        <f t="shared" si="288"/>
        <v/>
      </c>
      <c r="CH405" s="136" t="str">
        <f t="shared" si="289"/>
        <v/>
      </c>
      <c r="CI405" s="136" t="str">
        <f t="shared" si="290"/>
        <v/>
      </c>
      <c r="CJ405" s="136" t="str">
        <f t="shared" si="291"/>
        <v/>
      </c>
      <c r="CK405" s="137" t="str">
        <f t="shared" si="292"/>
        <v/>
      </c>
      <c r="CL405" s="135" t="str">
        <f t="shared" si="293"/>
        <v/>
      </c>
      <c r="CM405" s="136" t="str">
        <f t="shared" si="294"/>
        <v/>
      </c>
      <c r="CN405" s="136" t="str">
        <f t="shared" si="295"/>
        <v/>
      </c>
      <c r="CO405" s="137" t="str">
        <f t="shared" si="296"/>
        <v/>
      </c>
      <c r="CP405" s="120"/>
      <c r="CQ405" s="120"/>
      <c r="CR405" s="120"/>
      <c r="CS405" s="120"/>
      <c r="CT405" s="120"/>
      <c r="CU405" s="120"/>
      <c r="CV405" s="120"/>
      <c r="CW405" s="120"/>
      <c r="CX405" s="120"/>
      <c r="CY405" s="120"/>
      <c r="CZ405" s="120"/>
      <c r="DA405" s="120"/>
      <c r="DB405" s="120"/>
    </row>
    <row r="406" spans="1:106" ht="17.399999999999999" thickTop="1" thickBot="1" x14ac:dyDescent="0.45">
      <c r="A406" s="7">
        <v>401</v>
      </c>
      <c r="B406" s="10"/>
      <c r="C406" s="11"/>
      <c r="D406" s="11"/>
      <c r="E406" s="11"/>
      <c r="F406" s="11"/>
      <c r="G406" s="11"/>
      <c r="H406" s="11"/>
      <c r="I406" s="11"/>
      <c r="J406" s="11"/>
      <c r="K406" s="11"/>
      <c r="L406" s="10"/>
      <c r="M406" s="10"/>
      <c r="N406" s="10"/>
      <c r="O406" s="209" t="str">
        <f xml:space="preserve"> IF(ISBLANK(L406),"",VLOOKUP(L406,ComboValue!$E$3:$I$15,5,FALSE))</f>
        <v/>
      </c>
      <c r="P406" s="10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35" t="str">
        <f xml:space="preserve"> IF(ISBLANK(C406),"",VLOOKUP(C406,ComboValue!$B$2:$C$11,2,FALSE) &amp; ",") &amp; IF(ISBLANK(D406),"",VLOOKUP(D406,ComboValue!$B$2:$C$11,2,FALSE) &amp; ",") &amp; IF(ISBLANK(E406),"",VLOOKUP(E406,ComboValue!$B$2:$C$11,2,FALSE) &amp; ",") &amp; IF(ISBLANK(F406),"",VLOOKUP(F406,ComboValue!$B$2:$C$11,2,FALSE) &amp; ",") &amp; IF(ISBLANK(G406),"",VLOOKUP(G406,ComboValue!$B$2:$C$11,2,FALSE) &amp; ",") &amp; IF(ISBLANK(H406),"",VLOOKUP(H406,ComboValue!$B$2:$C$11,2,FALSE) &amp; ",") &amp; IF(ISBLANK(I406),"",VLOOKUP(I406,ComboValue!$B$2:$C$11,2,FALSE) &amp; ",") &amp; IF(ISBLANK(J406),"",VLOOKUP(J406,ComboValue!$B$2:$C$11,2,FALSE) &amp; ",") &amp; IF(ISBLANK(K406),"",VLOOKUP(K406,ComboValue!$B$2:$C$11,2,FALSE) &amp; ",")</f>
        <v/>
      </c>
      <c r="AV406" s="136" t="str">
        <f t="shared" si="255"/>
        <v>Tous_Nl</v>
      </c>
      <c r="AW406" s="136" t="str">
        <f>IF(ISBLANK(L406),"",VLOOKUP(L406,ComboValue!$E$2:$G$15,3,FALSE))</f>
        <v/>
      </c>
      <c r="AX406" s="136" t="str">
        <f>IF(ISBLANK(M406),"",VLOOKUP(M406,ComboValue!$K$2:$L$5,2,FALSE))</f>
        <v/>
      </c>
      <c r="AY406" s="161" t="str">
        <f>IF(ISBLANK(Q406),"",VLOOKUP(Q406,ComboValue!$N$2:$O$68,2,FALSE) &amp; ",") &amp; IF(ISBLANK(R406),"",VLOOKUP(R406,ComboValue!$N$2:$O$68,2,FALSE) &amp; ",") &amp; IF(ISBLANK(S406),"",VLOOKUP(S406,ComboValue!$N$2:$O$68,2,FALSE) &amp; ",") &amp; IF(ISBLANK(T406),"",VLOOKUP(T406,ComboValue!$N$2:$O$68,2,FALSE) &amp; ",") &amp; IF(ISBLANK(U406),"",VLOOKUP(U406,ComboValue!$N$2:$O$68,2,FALSE) &amp; ",") &amp; IF(ISBLANK(V406),"",VLOOKUP(V406,ComboValue!$N$2:$O$68,2,FALSE) &amp; ",") &amp; IF(ISBLANK(W406),"",VLOOKUP(W406,ComboValue!$N$2:$O$68,2,FALSE) &amp; ",") &amp; IF(ISBLANK(X406),"",VLOOKUP(X406,ComboValue!$N$2:$O$68,2,FALSE) &amp; ",") &amp; IF(ISBLANK(Y406),"",VLOOKUP(Y406,ComboValue!$N$2:$O$68,2,FALSE) &amp; ",") &amp; IF(ISBLANK(Z406),"",VLOOKUP(Z406,ComboValue!$N$2:$O$68,2,FALSE) &amp; ",") &amp; IF(ISBLANK(AA406),"",VLOOKUP(AA406,ComboValue!$N$2:$O$68,2,FALSE) &amp; ",") &amp; IF(ISBLANK(AB406),"",VLOOKUP(AB406,ComboValue!$N$2:$O$68,2,FALSE) &amp; ",") &amp; IF(ISBLANK(AC406),"",VLOOKUP(AC406,ComboValue!$N$2:$O$68,2,FALSE) &amp; ",") &amp; IF(ISBLANK(AD406),"",VLOOKUP(AD406,ComboValue!$N$2:$O$68,2,FALSE) &amp; ",") &amp; IF(ISBLANK(AE406),"",VLOOKUP(AE406,ComboValue!$N$2:$O$68,2,FALSE) &amp; ",") &amp; IF(ISBLANK(AF406),"",VLOOKUP(AF406,ComboValue!$N$2:$O$68,2,FALSE) &amp; ",") &amp; IF(ISBLANK(AG406),"",VLOOKUP(AG406,ComboValue!$N$2:$O$68,2,FALSE) &amp; ",") &amp; IF(ISBLANK(AH406),"",VLOOKUP(AH406,ComboValue!$N$2:$O$68,2,FALSE) &amp; ",") &amp; IF(ISBLANK(AI406),"",VLOOKUP(AI406,ComboValue!$N$2:$O$68,2,FALSE) &amp; ",") &amp; IF(ISBLANK(AJ406),"",VLOOKUP(AJ406,ComboValue!$N$2:$O$68,2,FALSE) &amp; ",") &amp; IF(ISBLANK(AK406),"",VLOOKUP(AK406,ComboValue!$N$2:$O$68,2,FALSE) &amp; ",") &amp; IF(ISBLANK(AL406),"",VLOOKUP(AL406,ComboValue!$N$2:$O$68,2,FALSE) &amp; ",") &amp; IF(ISBLANK(AM406),"",VLOOKUP(AM406,ComboValue!$N$2:$O$68,2,FALSE) &amp; ",") &amp; IF(ISBLANK(AN406),"",VLOOKUP(AN406,ComboValue!$N$2:$O$68,2,FALSE) &amp; ",") &amp; IF(ISBLANK(AO406),"",VLOOKUP(AO406,ComboValue!$N$2:$O$68,2,FALSE) &amp; ",") &amp; IF(ISBLANK(AP406),"",VLOOKUP(AP406,ComboValue!$N$2:$O$68,2,FALSE) &amp; ",") &amp; IF(ISBLANK(AQ406),"",VLOOKUP(AQ406,ComboValue!$N$2:$O$68,2,FALSE) &amp; ",") &amp; IF(ISBLANK(AR406),"",VLOOKUP(AR406,ComboValue!$N$2:$O$68,2,FALSE) &amp; ",") &amp; IF(ISBLANK(AS406),"",VLOOKUP(AS406,ComboValue!$N$2:$O$68,2,FALSE) &amp; ",") &amp; IF(ISBLANK(AT406),"",VLOOKUP(AT406,ComboValue!$N$2:$O$68,2,FALSE) &amp; ",")</f>
        <v/>
      </c>
      <c r="AZ406" s="162" t="str">
        <f t="shared" si="256"/>
        <v/>
      </c>
      <c r="BA406" s="120"/>
      <c r="BB406" s="135" t="str">
        <f t="shared" si="257"/>
        <v/>
      </c>
      <c r="BC406" s="136" t="str">
        <f t="shared" si="258"/>
        <v/>
      </c>
      <c r="BD406" s="136" t="str">
        <f t="shared" si="259"/>
        <v/>
      </c>
      <c r="BE406" s="136" t="str">
        <f t="shared" si="260"/>
        <v/>
      </c>
      <c r="BF406" s="136" t="str">
        <f t="shared" si="261"/>
        <v/>
      </c>
      <c r="BG406" s="136" t="str">
        <f t="shared" si="262"/>
        <v/>
      </c>
      <c r="BH406" s="136" t="str">
        <f t="shared" si="263"/>
        <v/>
      </c>
      <c r="BI406" s="136" t="str">
        <f t="shared" si="264"/>
        <v/>
      </c>
      <c r="BJ406" s="136" t="str">
        <f t="shared" si="265"/>
        <v/>
      </c>
      <c r="BK406" s="136" t="str">
        <f t="shared" si="266"/>
        <v/>
      </c>
      <c r="BL406" s="136" t="str">
        <f t="shared" si="267"/>
        <v/>
      </c>
      <c r="BM406" s="136" t="str">
        <f t="shared" si="268"/>
        <v/>
      </c>
      <c r="BN406" s="136" t="str">
        <f t="shared" si="269"/>
        <v/>
      </c>
      <c r="BO406" s="136" t="str">
        <f t="shared" si="270"/>
        <v/>
      </c>
      <c r="BP406" s="136" t="str">
        <f t="shared" si="271"/>
        <v/>
      </c>
      <c r="BQ406" s="136" t="str">
        <f t="shared" si="272"/>
        <v/>
      </c>
      <c r="BR406" s="136" t="str">
        <f t="shared" si="273"/>
        <v/>
      </c>
      <c r="BS406" s="136" t="str">
        <f t="shared" si="274"/>
        <v/>
      </c>
      <c r="BT406" s="136" t="str">
        <f t="shared" si="275"/>
        <v/>
      </c>
      <c r="BU406" s="136" t="str">
        <f t="shared" si="276"/>
        <v/>
      </c>
      <c r="BV406" s="136" t="str">
        <f t="shared" si="277"/>
        <v/>
      </c>
      <c r="BW406" s="136" t="str">
        <f t="shared" si="278"/>
        <v/>
      </c>
      <c r="BX406" s="136" t="str">
        <f t="shared" si="279"/>
        <v/>
      </c>
      <c r="BY406" s="136" t="str">
        <f t="shared" si="280"/>
        <v/>
      </c>
      <c r="BZ406" s="136" t="str">
        <f t="shared" si="281"/>
        <v/>
      </c>
      <c r="CA406" s="137" t="str">
        <f t="shared" si="282"/>
        <v/>
      </c>
      <c r="CB406" s="135" t="str">
        <f t="shared" si="283"/>
        <v/>
      </c>
      <c r="CC406" s="136" t="str">
        <f t="shared" si="284"/>
        <v/>
      </c>
      <c r="CD406" s="136" t="str">
        <f t="shared" si="285"/>
        <v/>
      </c>
      <c r="CE406" s="136" t="str">
        <f t="shared" si="286"/>
        <v/>
      </c>
      <c r="CF406" s="136" t="str">
        <f t="shared" si="287"/>
        <v/>
      </c>
      <c r="CG406" s="136" t="str">
        <f t="shared" si="288"/>
        <v/>
      </c>
      <c r="CH406" s="136" t="str">
        <f t="shared" si="289"/>
        <v/>
      </c>
      <c r="CI406" s="136" t="str">
        <f t="shared" si="290"/>
        <v/>
      </c>
      <c r="CJ406" s="136" t="str">
        <f t="shared" si="291"/>
        <v/>
      </c>
      <c r="CK406" s="137" t="str">
        <f t="shared" si="292"/>
        <v/>
      </c>
      <c r="CL406" s="135" t="str">
        <f t="shared" si="293"/>
        <v/>
      </c>
      <c r="CM406" s="136" t="str">
        <f t="shared" si="294"/>
        <v/>
      </c>
      <c r="CN406" s="136" t="str">
        <f t="shared" si="295"/>
        <v/>
      </c>
      <c r="CO406" s="137" t="str">
        <f t="shared" si="296"/>
        <v/>
      </c>
      <c r="CP406" s="120"/>
      <c r="CQ406" s="120"/>
      <c r="CR406" s="120"/>
      <c r="CS406" s="120"/>
      <c r="CT406" s="120"/>
      <c r="CU406" s="120"/>
      <c r="CV406" s="120"/>
      <c r="CW406" s="120"/>
      <c r="CX406" s="120"/>
      <c r="CY406" s="120"/>
      <c r="CZ406" s="120"/>
      <c r="DA406" s="120"/>
      <c r="DB406" s="120"/>
    </row>
    <row r="407" spans="1:106" ht="17.399999999999999" thickTop="1" thickBot="1" x14ac:dyDescent="0.45">
      <c r="A407" s="7">
        <v>402</v>
      </c>
      <c r="B407" s="10"/>
      <c r="C407" s="11"/>
      <c r="D407" s="11"/>
      <c r="E407" s="11"/>
      <c r="F407" s="11"/>
      <c r="G407" s="11"/>
      <c r="H407" s="11"/>
      <c r="I407" s="11"/>
      <c r="J407" s="11"/>
      <c r="K407" s="11"/>
      <c r="L407" s="10"/>
      <c r="M407" s="10"/>
      <c r="N407" s="10"/>
      <c r="O407" s="209" t="str">
        <f xml:space="preserve"> IF(ISBLANK(L407),"",VLOOKUP(L407,ComboValue!$E$3:$I$15,5,FALSE))</f>
        <v/>
      </c>
      <c r="P407" s="10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35" t="str">
        <f xml:space="preserve"> IF(ISBLANK(C407),"",VLOOKUP(C407,ComboValue!$B$2:$C$11,2,FALSE) &amp; ",") &amp; IF(ISBLANK(D407),"",VLOOKUP(D407,ComboValue!$B$2:$C$11,2,FALSE) &amp; ",") &amp; IF(ISBLANK(E407),"",VLOOKUP(E407,ComboValue!$B$2:$C$11,2,FALSE) &amp; ",") &amp; IF(ISBLANK(F407),"",VLOOKUP(F407,ComboValue!$B$2:$C$11,2,FALSE) &amp; ",") &amp; IF(ISBLANK(G407),"",VLOOKUP(G407,ComboValue!$B$2:$C$11,2,FALSE) &amp; ",") &amp; IF(ISBLANK(H407),"",VLOOKUP(H407,ComboValue!$B$2:$C$11,2,FALSE) &amp; ",") &amp; IF(ISBLANK(I407),"",VLOOKUP(I407,ComboValue!$B$2:$C$11,2,FALSE) &amp; ",") &amp; IF(ISBLANK(J407),"",VLOOKUP(J407,ComboValue!$B$2:$C$11,2,FALSE) &amp; ",") &amp; IF(ISBLANK(K407),"",VLOOKUP(K407,ComboValue!$B$2:$C$11,2,FALSE) &amp; ",")</f>
        <v/>
      </c>
      <c r="AV407" s="136" t="str">
        <f t="shared" si="255"/>
        <v>Tous_Nl</v>
      </c>
      <c r="AW407" s="136" t="str">
        <f>IF(ISBLANK(L407),"",VLOOKUP(L407,ComboValue!$E$2:$G$15,3,FALSE))</f>
        <v/>
      </c>
      <c r="AX407" s="136" t="str">
        <f>IF(ISBLANK(M407),"",VLOOKUP(M407,ComboValue!$K$2:$L$5,2,FALSE))</f>
        <v/>
      </c>
      <c r="AY407" s="161" t="str">
        <f>IF(ISBLANK(Q407),"",VLOOKUP(Q407,ComboValue!$N$2:$O$68,2,FALSE) &amp; ",") &amp; IF(ISBLANK(R407),"",VLOOKUP(R407,ComboValue!$N$2:$O$68,2,FALSE) &amp; ",") &amp; IF(ISBLANK(S407),"",VLOOKUP(S407,ComboValue!$N$2:$O$68,2,FALSE) &amp; ",") &amp; IF(ISBLANK(T407),"",VLOOKUP(T407,ComboValue!$N$2:$O$68,2,FALSE) &amp; ",") &amp; IF(ISBLANK(U407),"",VLOOKUP(U407,ComboValue!$N$2:$O$68,2,FALSE) &amp; ",") &amp; IF(ISBLANK(V407),"",VLOOKUP(V407,ComboValue!$N$2:$O$68,2,FALSE) &amp; ",") &amp; IF(ISBLANK(W407),"",VLOOKUP(W407,ComboValue!$N$2:$O$68,2,FALSE) &amp; ",") &amp; IF(ISBLANK(X407),"",VLOOKUP(X407,ComboValue!$N$2:$O$68,2,FALSE) &amp; ",") &amp; IF(ISBLANK(Y407),"",VLOOKUP(Y407,ComboValue!$N$2:$O$68,2,FALSE) &amp; ",") &amp; IF(ISBLANK(Z407),"",VLOOKUP(Z407,ComboValue!$N$2:$O$68,2,FALSE) &amp; ",") &amp; IF(ISBLANK(AA407),"",VLOOKUP(AA407,ComboValue!$N$2:$O$68,2,FALSE) &amp; ",") &amp; IF(ISBLANK(AB407),"",VLOOKUP(AB407,ComboValue!$N$2:$O$68,2,FALSE) &amp; ",") &amp; IF(ISBLANK(AC407),"",VLOOKUP(AC407,ComboValue!$N$2:$O$68,2,FALSE) &amp; ",") &amp; IF(ISBLANK(AD407),"",VLOOKUP(AD407,ComboValue!$N$2:$O$68,2,FALSE) &amp; ",") &amp; IF(ISBLANK(AE407),"",VLOOKUP(AE407,ComboValue!$N$2:$O$68,2,FALSE) &amp; ",") &amp; IF(ISBLANK(AF407),"",VLOOKUP(AF407,ComboValue!$N$2:$O$68,2,FALSE) &amp; ",") &amp; IF(ISBLANK(AG407),"",VLOOKUP(AG407,ComboValue!$N$2:$O$68,2,FALSE) &amp; ",") &amp; IF(ISBLANK(AH407),"",VLOOKUP(AH407,ComboValue!$N$2:$O$68,2,FALSE) &amp; ",") &amp; IF(ISBLANK(AI407),"",VLOOKUP(AI407,ComboValue!$N$2:$O$68,2,FALSE) &amp; ",") &amp; IF(ISBLANK(AJ407),"",VLOOKUP(AJ407,ComboValue!$N$2:$O$68,2,FALSE) &amp; ",") &amp; IF(ISBLANK(AK407),"",VLOOKUP(AK407,ComboValue!$N$2:$O$68,2,FALSE) &amp; ",") &amp; IF(ISBLANK(AL407),"",VLOOKUP(AL407,ComboValue!$N$2:$O$68,2,FALSE) &amp; ",") &amp; IF(ISBLANK(AM407),"",VLOOKUP(AM407,ComboValue!$N$2:$O$68,2,FALSE) &amp; ",") &amp; IF(ISBLANK(AN407),"",VLOOKUP(AN407,ComboValue!$N$2:$O$68,2,FALSE) &amp; ",") &amp; IF(ISBLANK(AO407),"",VLOOKUP(AO407,ComboValue!$N$2:$O$68,2,FALSE) &amp; ",") &amp; IF(ISBLANK(AP407),"",VLOOKUP(AP407,ComboValue!$N$2:$O$68,2,FALSE) &amp; ",") &amp; IF(ISBLANK(AQ407),"",VLOOKUP(AQ407,ComboValue!$N$2:$O$68,2,FALSE) &amp; ",") &amp; IF(ISBLANK(AR407),"",VLOOKUP(AR407,ComboValue!$N$2:$O$68,2,FALSE) &amp; ",") &amp; IF(ISBLANK(AS407),"",VLOOKUP(AS407,ComboValue!$N$2:$O$68,2,FALSE) &amp; ",") &amp; IF(ISBLANK(AT407),"",VLOOKUP(AT407,ComboValue!$N$2:$O$68,2,FALSE) &amp; ",")</f>
        <v/>
      </c>
      <c r="AZ407" s="162" t="str">
        <f t="shared" si="256"/>
        <v/>
      </c>
      <c r="BA407" s="120"/>
      <c r="BB407" s="135" t="str">
        <f t="shared" si="257"/>
        <v/>
      </c>
      <c r="BC407" s="136" t="str">
        <f t="shared" si="258"/>
        <v/>
      </c>
      <c r="BD407" s="136" t="str">
        <f t="shared" si="259"/>
        <v/>
      </c>
      <c r="BE407" s="136" t="str">
        <f t="shared" si="260"/>
        <v/>
      </c>
      <c r="BF407" s="136" t="str">
        <f t="shared" si="261"/>
        <v/>
      </c>
      <c r="BG407" s="136" t="str">
        <f t="shared" si="262"/>
        <v/>
      </c>
      <c r="BH407" s="136" t="str">
        <f t="shared" si="263"/>
        <v/>
      </c>
      <c r="BI407" s="136" t="str">
        <f t="shared" si="264"/>
        <v/>
      </c>
      <c r="BJ407" s="136" t="str">
        <f t="shared" si="265"/>
        <v/>
      </c>
      <c r="BK407" s="136" t="str">
        <f t="shared" si="266"/>
        <v/>
      </c>
      <c r="BL407" s="136" t="str">
        <f t="shared" si="267"/>
        <v/>
      </c>
      <c r="BM407" s="136" t="str">
        <f t="shared" si="268"/>
        <v/>
      </c>
      <c r="BN407" s="136" t="str">
        <f t="shared" si="269"/>
        <v/>
      </c>
      <c r="BO407" s="136" t="str">
        <f t="shared" si="270"/>
        <v/>
      </c>
      <c r="BP407" s="136" t="str">
        <f t="shared" si="271"/>
        <v/>
      </c>
      <c r="BQ407" s="136" t="str">
        <f t="shared" si="272"/>
        <v/>
      </c>
      <c r="BR407" s="136" t="str">
        <f t="shared" si="273"/>
        <v/>
      </c>
      <c r="BS407" s="136" t="str">
        <f t="shared" si="274"/>
        <v/>
      </c>
      <c r="BT407" s="136" t="str">
        <f t="shared" si="275"/>
        <v/>
      </c>
      <c r="BU407" s="136" t="str">
        <f t="shared" si="276"/>
        <v/>
      </c>
      <c r="BV407" s="136" t="str">
        <f t="shared" si="277"/>
        <v/>
      </c>
      <c r="BW407" s="136" t="str">
        <f t="shared" si="278"/>
        <v/>
      </c>
      <c r="BX407" s="136" t="str">
        <f t="shared" si="279"/>
        <v/>
      </c>
      <c r="BY407" s="136" t="str">
        <f t="shared" si="280"/>
        <v/>
      </c>
      <c r="BZ407" s="136" t="str">
        <f t="shared" si="281"/>
        <v/>
      </c>
      <c r="CA407" s="137" t="str">
        <f t="shared" si="282"/>
        <v/>
      </c>
      <c r="CB407" s="135" t="str">
        <f t="shared" si="283"/>
        <v/>
      </c>
      <c r="CC407" s="136" t="str">
        <f t="shared" si="284"/>
        <v/>
      </c>
      <c r="CD407" s="136" t="str">
        <f t="shared" si="285"/>
        <v/>
      </c>
      <c r="CE407" s="136" t="str">
        <f t="shared" si="286"/>
        <v/>
      </c>
      <c r="CF407" s="136" t="str">
        <f t="shared" si="287"/>
        <v/>
      </c>
      <c r="CG407" s="136" t="str">
        <f t="shared" si="288"/>
        <v/>
      </c>
      <c r="CH407" s="136" t="str">
        <f t="shared" si="289"/>
        <v/>
      </c>
      <c r="CI407" s="136" t="str">
        <f t="shared" si="290"/>
        <v/>
      </c>
      <c r="CJ407" s="136" t="str">
        <f t="shared" si="291"/>
        <v/>
      </c>
      <c r="CK407" s="137" t="str">
        <f t="shared" si="292"/>
        <v/>
      </c>
      <c r="CL407" s="135" t="str">
        <f t="shared" si="293"/>
        <v/>
      </c>
      <c r="CM407" s="136" t="str">
        <f t="shared" si="294"/>
        <v/>
      </c>
      <c r="CN407" s="136" t="str">
        <f t="shared" si="295"/>
        <v/>
      </c>
      <c r="CO407" s="137" t="str">
        <f t="shared" si="296"/>
        <v/>
      </c>
      <c r="CP407" s="120"/>
      <c r="CQ407" s="120"/>
      <c r="CR407" s="120"/>
      <c r="CS407" s="120"/>
      <c r="CT407" s="120"/>
      <c r="CU407" s="120"/>
      <c r="CV407" s="120"/>
      <c r="CW407" s="120"/>
      <c r="CX407" s="120"/>
      <c r="CY407" s="120"/>
      <c r="CZ407" s="120"/>
      <c r="DA407" s="120"/>
      <c r="DB407" s="120"/>
    </row>
    <row r="408" spans="1:106" ht="17.399999999999999" thickTop="1" thickBot="1" x14ac:dyDescent="0.45">
      <c r="A408" s="7">
        <v>403</v>
      </c>
      <c r="B408" s="10"/>
      <c r="C408" s="11"/>
      <c r="D408" s="11"/>
      <c r="E408" s="11"/>
      <c r="F408" s="11"/>
      <c r="G408" s="11"/>
      <c r="H408" s="11"/>
      <c r="I408" s="11"/>
      <c r="J408" s="11"/>
      <c r="K408" s="11"/>
      <c r="L408" s="10"/>
      <c r="M408" s="10"/>
      <c r="N408" s="10"/>
      <c r="O408" s="209" t="str">
        <f xml:space="preserve"> IF(ISBLANK(L408),"",VLOOKUP(L408,ComboValue!$E$3:$I$15,5,FALSE))</f>
        <v/>
      </c>
      <c r="P408" s="10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35" t="str">
        <f xml:space="preserve"> IF(ISBLANK(C408),"",VLOOKUP(C408,ComboValue!$B$2:$C$11,2,FALSE) &amp; ",") &amp; IF(ISBLANK(D408),"",VLOOKUP(D408,ComboValue!$B$2:$C$11,2,FALSE) &amp; ",") &amp; IF(ISBLANK(E408),"",VLOOKUP(E408,ComboValue!$B$2:$C$11,2,FALSE) &amp; ",") &amp; IF(ISBLANK(F408),"",VLOOKUP(F408,ComboValue!$B$2:$C$11,2,FALSE) &amp; ",") &amp; IF(ISBLANK(G408),"",VLOOKUP(G408,ComboValue!$B$2:$C$11,2,FALSE) &amp; ",") &amp; IF(ISBLANK(H408),"",VLOOKUP(H408,ComboValue!$B$2:$C$11,2,FALSE) &amp; ",") &amp; IF(ISBLANK(I408),"",VLOOKUP(I408,ComboValue!$B$2:$C$11,2,FALSE) &amp; ",") &amp; IF(ISBLANK(J408),"",VLOOKUP(J408,ComboValue!$B$2:$C$11,2,FALSE) &amp; ",") &amp; IF(ISBLANK(K408),"",VLOOKUP(K408,ComboValue!$B$2:$C$11,2,FALSE) &amp; ",")</f>
        <v/>
      </c>
      <c r="AV408" s="136" t="str">
        <f t="shared" si="255"/>
        <v>Tous_Nl</v>
      </c>
      <c r="AW408" s="136" t="str">
        <f>IF(ISBLANK(L408),"",VLOOKUP(L408,ComboValue!$E$2:$G$15,3,FALSE))</f>
        <v/>
      </c>
      <c r="AX408" s="136" t="str">
        <f>IF(ISBLANK(M408),"",VLOOKUP(M408,ComboValue!$K$2:$L$5,2,FALSE))</f>
        <v/>
      </c>
      <c r="AY408" s="161" t="str">
        <f>IF(ISBLANK(Q408),"",VLOOKUP(Q408,ComboValue!$N$2:$O$68,2,FALSE) &amp; ",") &amp; IF(ISBLANK(R408),"",VLOOKUP(R408,ComboValue!$N$2:$O$68,2,FALSE) &amp; ",") &amp; IF(ISBLANK(S408),"",VLOOKUP(S408,ComboValue!$N$2:$O$68,2,FALSE) &amp; ",") &amp; IF(ISBLANK(T408),"",VLOOKUP(T408,ComboValue!$N$2:$O$68,2,FALSE) &amp; ",") &amp; IF(ISBLANK(U408),"",VLOOKUP(U408,ComboValue!$N$2:$O$68,2,FALSE) &amp; ",") &amp; IF(ISBLANK(V408),"",VLOOKUP(V408,ComboValue!$N$2:$O$68,2,FALSE) &amp; ",") &amp; IF(ISBLANK(W408),"",VLOOKUP(W408,ComboValue!$N$2:$O$68,2,FALSE) &amp; ",") &amp; IF(ISBLANK(X408),"",VLOOKUP(X408,ComboValue!$N$2:$O$68,2,FALSE) &amp; ",") &amp; IF(ISBLANK(Y408),"",VLOOKUP(Y408,ComboValue!$N$2:$O$68,2,FALSE) &amp; ",") &amp; IF(ISBLANK(Z408),"",VLOOKUP(Z408,ComboValue!$N$2:$O$68,2,FALSE) &amp; ",") &amp; IF(ISBLANK(AA408),"",VLOOKUP(AA408,ComboValue!$N$2:$O$68,2,FALSE) &amp; ",") &amp; IF(ISBLANK(AB408),"",VLOOKUP(AB408,ComboValue!$N$2:$O$68,2,FALSE) &amp; ",") &amp; IF(ISBLANK(AC408),"",VLOOKUP(AC408,ComboValue!$N$2:$O$68,2,FALSE) &amp; ",") &amp; IF(ISBLANK(AD408),"",VLOOKUP(AD408,ComboValue!$N$2:$O$68,2,FALSE) &amp; ",") &amp; IF(ISBLANK(AE408),"",VLOOKUP(AE408,ComboValue!$N$2:$O$68,2,FALSE) &amp; ",") &amp; IF(ISBLANK(AF408),"",VLOOKUP(AF408,ComboValue!$N$2:$O$68,2,FALSE) &amp; ",") &amp; IF(ISBLANK(AG408),"",VLOOKUP(AG408,ComboValue!$N$2:$O$68,2,FALSE) &amp; ",") &amp; IF(ISBLANK(AH408),"",VLOOKUP(AH408,ComboValue!$N$2:$O$68,2,FALSE) &amp; ",") &amp; IF(ISBLANK(AI408),"",VLOOKUP(AI408,ComboValue!$N$2:$O$68,2,FALSE) &amp; ",") &amp; IF(ISBLANK(AJ408),"",VLOOKUP(AJ408,ComboValue!$N$2:$O$68,2,FALSE) &amp; ",") &amp; IF(ISBLANK(AK408),"",VLOOKUP(AK408,ComboValue!$N$2:$O$68,2,FALSE) &amp; ",") &amp; IF(ISBLANK(AL408),"",VLOOKUP(AL408,ComboValue!$N$2:$O$68,2,FALSE) &amp; ",") &amp; IF(ISBLANK(AM408),"",VLOOKUP(AM408,ComboValue!$N$2:$O$68,2,FALSE) &amp; ",") &amp; IF(ISBLANK(AN408),"",VLOOKUP(AN408,ComboValue!$N$2:$O$68,2,FALSE) &amp; ",") &amp; IF(ISBLANK(AO408),"",VLOOKUP(AO408,ComboValue!$N$2:$O$68,2,FALSE) &amp; ",") &amp; IF(ISBLANK(AP408),"",VLOOKUP(AP408,ComboValue!$N$2:$O$68,2,FALSE) &amp; ",") &amp; IF(ISBLANK(AQ408),"",VLOOKUP(AQ408,ComboValue!$N$2:$O$68,2,FALSE) &amp; ",") &amp; IF(ISBLANK(AR408),"",VLOOKUP(AR408,ComboValue!$N$2:$O$68,2,FALSE) &amp; ",") &amp; IF(ISBLANK(AS408),"",VLOOKUP(AS408,ComboValue!$N$2:$O$68,2,FALSE) &amp; ",") &amp; IF(ISBLANK(AT408),"",VLOOKUP(AT408,ComboValue!$N$2:$O$68,2,FALSE) &amp; ",")</f>
        <v/>
      </c>
      <c r="AZ408" s="162" t="str">
        <f t="shared" si="256"/>
        <v/>
      </c>
      <c r="BA408" s="120"/>
      <c r="BB408" s="135" t="str">
        <f t="shared" si="257"/>
        <v/>
      </c>
      <c r="BC408" s="136" t="str">
        <f t="shared" si="258"/>
        <v/>
      </c>
      <c r="BD408" s="136" t="str">
        <f t="shared" si="259"/>
        <v/>
      </c>
      <c r="BE408" s="136" t="str">
        <f t="shared" si="260"/>
        <v/>
      </c>
      <c r="BF408" s="136" t="str">
        <f t="shared" si="261"/>
        <v/>
      </c>
      <c r="BG408" s="136" t="str">
        <f t="shared" si="262"/>
        <v/>
      </c>
      <c r="BH408" s="136" t="str">
        <f t="shared" si="263"/>
        <v/>
      </c>
      <c r="BI408" s="136" t="str">
        <f t="shared" si="264"/>
        <v/>
      </c>
      <c r="BJ408" s="136" t="str">
        <f t="shared" si="265"/>
        <v/>
      </c>
      <c r="BK408" s="136" t="str">
        <f t="shared" si="266"/>
        <v/>
      </c>
      <c r="BL408" s="136" t="str">
        <f t="shared" si="267"/>
        <v/>
      </c>
      <c r="BM408" s="136" t="str">
        <f t="shared" si="268"/>
        <v/>
      </c>
      <c r="BN408" s="136" t="str">
        <f t="shared" si="269"/>
        <v/>
      </c>
      <c r="BO408" s="136" t="str">
        <f t="shared" si="270"/>
        <v/>
      </c>
      <c r="BP408" s="136" t="str">
        <f t="shared" si="271"/>
        <v/>
      </c>
      <c r="BQ408" s="136" t="str">
        <f t="shared" si="272"/>
        <v/>
      </c>
      <c r="BR408" s="136" t="str">
        <f t="shared" si="273"/>
        <v/>
      </c>
      <c r="BS408" s="136" t="str">
        <f t="shared" si="274"/>
        <v/>
      </c>
      <c r="BT408" s="136" t="str">
        <f t="shared" si="275"/>
        <v/>
      </c>
      <c r="BU408" s="136" t="str">
        <f t="shared" si="276"/>
        <v/>
      </c>
      <c r="BV408" s="136" t="str">
        <f t="shared" si="277"/>
        <v/>
      </c>
      <c r="BW408" s="136" t="str">
        <f t="shared" si="278"/>
        <v/>
      </c>
      <c r="BX408" s="136" t="str">
        <f t="shared" si="279"/>
        <v/>
      </c>
      <c r="BY408" s="136" t="str">
        <f t="shared" si="280"/>
        <v/>
      </c>
      <c r="BZ408" s="136" t="str">
        <f t="shared" si="281"/>
        <v/>
      </c>
      <c r="CA408" s="137" t="str">
        <f t="shared" si="282"/>
        <v/>
      </c>
      <c r="CB408" s="135" t="str">
        <f t="shared" si="283"/>
        <v/>
      </c>
      <c r="CC408" s="136" t="str">
        <f t="shared" si="284"/>
        <v/>
      </c>
      <c r="CD408" s="136" t="str">
        <f t="shared" si="285"/>
        <v/>
      </c>
      <c r="CE408" s="136" t="str">
        <f t="shared" si="286"/>
        <v/>
      </c>
      <c r="CF408" s="136" t="str">
        <f t="shared" si="287"/>
        <v/>
      </c>
      <c r="CG408" s="136" t="str">
        <f t="shared" si="288"/>
        <v/>
      </c>
      <c r="CH408" s="136" t="str">
        <f t="shared" si="289"/>
        <v/>
      </c>
      <c r="CI408" s="136" t="str">
        <f t="shared" si="290"/>
        <v/>
      </c>
      <c r="CJ408" s="136" t="str">
        <f t="shared" si="291"/>
        <v/>
      </c>
      <c r="CK408" s="137" t="str">
        <f t="shared" si="292"/>
        <v/>
      </c>
      <c r="CL408" s="135" t="str">
        <f t="shared" si="293"/>
        <v/>
      </c>
      <c r="CM408" s="136" t="str">
        <f t="shared" si="294"/>
        <v/>
      </c>
      <c r="CN408" s="136" t="str">
        <f t="shared" si="295"/>
        <v/>
      </c>
      <c r="CO408" s="137" t="str">
        <f t="shared" si="296"/>
        <v/>
      </c>
      <c r="CP408" s="120"/>
      <c r="CQ408" s="120"/>
      <c r="CR408" s="120"/>
      <c r="CS408" s="120"/>
      <c r="CT408" s="120"/>
      <c r="CU408" s="120"/>
      <c r="CV408" s="120"/>
      <c r="CW408" s="120"/>
      <c r="CX408" s="120"/>
      <c r="CY408" s="120"/>
      <c r="CZ408" s="120"/>
      <c r="DA408" s="120"/>
      <c r="DB408" s="120"/>
    </row>
    <row r="409" spans="1:106" ht="17.399999999999999" thickTop="1" thickBot="1" x14ac:dyDescent="0.45">
      <c r="A409" s="7">
        <v>404</v>
      </c>
      <c r="B409" s="10"/>
      <c r="C409" s="11"/>
      <c r="D409" s="11"/>
      <c r="E409" s="11"/>
      <c r="F409" s="11"/>
      <c r="G409" s="11"/>
      <c r="H409" s="11"/>
      <c r="I409" s="11"/>
      <c r="J409" s="11"/>
      <c r="K409" s="11"/>
      <c r="L409" s="10"/>
      <c r="M409" s="10"/>
      <c r="N409" s="10"/>
      <c r="O409" s="209" t="str">
        <f xml:space="preserve"> IF(ISBLANK(L409),"",VLOOKUP(L409,ComboValue!$E$3:$I$15,5,FALSE))</f>
        <v/>
      </c>
      <c r="P409" s="10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35" t="str">
        <f xml:space="preserve"> IF(ISBLANK(C409),"",VLOOKUP(C409,ComboValue!$B$2:$C$11,2,FALSE) &amp; ",") &amp; IF(ISBLANK(D409),"",VLOOKUP(D409,ComboValue!$B$2:$C$11,2,FALSE) &amp; ",") &amp; IF(ISBLANK(E409),"",VLOOKUP(E409,ComboValue!$B$2:$C$11,2,FALSE) &amp; ",") &amp; IF(ISBLANK(F409),"",VLOOKUP(F409,ComboValue!$B$2:$C$11,2,FALSE) &amp; ",") &amp; IF(ISBLANK(G409),"",VLOOKUP(G409,ComboValue!$B$2:$C$11,2,FALSE) &amp; ",") &amp; IF(ISBLANK(H409),"",VLOOKUP(H409,ComboValue!$B$2:$C$11,2,FALSE) &amp; ",") &amp; IF(ISBLANK(I409),"",VLOOKUP(I409,ComboValue!$B$2:$C$11,2,FALSE) &amp; ",") &amp; IF(ISBLANK(J409),"",VLOOKUP(J409,ComboValue!$B$2:$C$11,2,FALSE) &amp; ",") &amp; IF(ISBLANK(K409),"",VLOOKUP(K409,ComboValue!$B$2:$C$11,2,FALSE) &amp; ",")</f>
        <v/>
      </c>
      <c r="AV409" s="136" t="str">
        <f t="shared" si="255"/>
        <v>Tous_Nl</v>
      </c>
      <c r="AW409" s="136" t="str">
        <f>IF(ISBLANK(L409),"",VLOOKUP(L409,ComboValue!$E$2:$G$15,3,FALSE))</f>
        <v/>
      </c>
      <c r="AX409" s="136" t="str">
        <f>IF(ISBLANK(M409),"",VLOOKUP(M409,ComboValue!$K$2:$L$5,2,FALSE))</f>
        <v/>
      </c>
      <c r="AY409" s="161" t="str">
        <f>IF(ISBLANK(Q409),"",VLOOKUP(Q409,ComboValue!$N$2:$O$68,2,FALSE) &amp; ",") &amp; IF(ISBLANK(R409),"",VLOOKUP(R409,ComboValue!$N$2:$O$68,2,FALSE) &amp; ",") &amp; IF(ISBLANK(S409),"",VLOOKUP(S409,ComboValue!$N$2:$O$68,2,FALSE) &amp; ",") &amp; IF(ISBLANK(T409),"",VLOOKUP(T409,ComboValue!$N$2:$O$68,2,FALSE) &amp; ",") &amp; IF(ISBLANK(U409),"",VLOOKUP(U409,ComboValue!$N$2:$O$68,2,FALSE) &amp; ",") &amp; IF(ISBLANK(V409),"",VLOOKUP(V409,ComboValue!$N$2:$O$68,2,FALSE) &amp; ",") &amp; IF(ISBLANK(W409),"",VLOOKUP(W409,ComboValue!$N$2:$O$68,2,FALSE) &amp; ",") &amp; IF(ISBLANK(X409),"",VLOOKUP(X409,ComboValue!$N$2:$O$68,2,FALSE) &amp; ",") &amp; IF(ISBLANK(Y409),"",VLOOKUP(Y409,ComboValue!$N$2:$O$68,2,FALSE) &amp; ",") &amp; IF(ISBLANK(Z409),"",VLOOKUP(Z409,ComboValue!$N$2:$O$68,2,FALSE) &amp; ",") &amp; IF(ISBLANK(AA409),"",VLOOKUP(AA409,ComboValue!$N$2:$O$68,2,FALSE) &amp; ",") &amp; IF(ISBLANK(AB409),"",VLOOKUP(AB409,ComboValue!$N$2:$O$68,2,FALSE) &amp; ",") &amp; IF(ISBLANK(AC409),"",VLOOKUP(AC409,ComboValue!$N$2:$O$68,2,FALSE) &amp; ",") &amp; IF(ISBLANK(AD409),"",VLOOKUP(AD409,ComboValue!$N$2:$O$68,2,FALSE) &amp; ",") &amp; IF(ISBLANK(AE409),"",VLOOKUP(AE409,ComboValue!$N$2:$O$68,2,FALSE) &amp; ",") &amp; IF(ISBLANK(AF409),"",VLOOKUP(AF409,ComboValue!$N$2:$O$68,2,FALSE) &amp; ",") &amp; IF(ISBLANK(AG409),"",VLOOKUP(AG409,ComboValue!$N$2:$O$68,2,FALSE) &amp; ",") &amp; IF(ISBLANK(AH409),"",VLOOKUP(AH409,ComboValue!$N$2:$O$68,2,FALSE) &amp; ",") &amp; IF(ISBLANK(AI409),"",VLOOKUP(AI409,ComboValue!$N$2:$O$68,2,FALSE) &amp; ",") &amp; IF(ISBLANK(AJ409),"",VLOOKUP(AJ409,ComboValue!$N$2:$O$68,2,FALSE) &amp; ",") &amp; IF(ISBLANK(AK409),"",VLOOKUP(AK409,ComboValue!$N$2:$O$68,2,FALSE) &amp; ",") &amp; IF(ISBLANK(AL409),"",VLOOKUP(AL409,ComboValue!$N$2:$O$68,2,FALSE) &amp; ",") &amp; IF(ISBLANK(AM409),"",VLOOKUP(AM409,ComboValue!$N$2:$O$68,2,FALSE) &amp; ",") &amp; IF(ISBLANK(AN409),"",VLOOKUP(AN409,ComboValue!$N$2:$O$68,2,FALSE) &amp; ",") &amp; IF(ISBLANK(AO409),"",VLOOKUP(AO409,ComboValue!$N$2:$O$68,2,FALSE) &amp; ",") &amp; IF(ISBLANK(AP409),"",VLOOKUP(AP409,ComboValue!$N$2:$O$68,2,FALSE) &amp; ",") &amp; IF(ISBLANK(AQ409),"",VLOOKUP(AQ409,ComboValue!$N$2:$O$68,2,FALSE) &amp; ",") &amp; IF(ISBLANK(AR409),"",VLOOKUP(AR409,ComboValue!$N$2:$O$68,2,FALSE) &amp; ",") &amp; IF(ISBLANK(AS409),"",VLOOKUP(AS409,ComboValue!$N$2:$O$68,2,FALSE) &amp; ",") &amp; IF(ISBLANK(AT409),"",VLOOKUP(AT409,ComboValue!$N$2:$O$68,2,FALSE) &amp; ",")</f>
        <v/>
      </c>
      <c r="AZ409" s="162" t="str">
        <f t="shared" si="256"/>
        <v/>
      </c>
      <c r="BA409" s="120"/>
      <c r="BB409" s="135" t="str">
        <f t="shared" si="257"/>
        <v/>
      </c>
      <c r="BC409" s="136" t="str">
        <f t="shared" si="258"/>
        <v/>
      </c>
      <c r="BD409" s="136" t="str">
        <f t="shared" si="259"/>
        <v/>
      </c>
      <c r="BE409" s="136" t="str">
        <f t="shared" si="260"/>
        <v/>
      </c>
      <c r="BF409" s="136" t="str">
        <f t="shared" si="261"/>
        <v/>
      </c>
      <c r="BG409" s="136" t="str">
        <f t="shared" si="262"/>
        <v/>
      </c>
      <c r="BH409" s="136" t="str">
        <f t="shared" si="263"/>
        <v/>
      </c>
      <c r="BI409" s="136" t="str">
        <f t="shared" si="264"/>
        <v/>
      </c>
      <c r="BJ409" s="136" t="str">
        <f t="shared" si="265"/>
        <v/>
      </c>
      <c r="BK409" s="136" t="str">
        <f t="shared" si="266"/>
        <v/>
      </c>
      <c r="BL409" s="136" t="str">
        <f t="shared" si="267"/>
        <v/>
      </c>
      <c r="BM409" s="136" t="str">
        <f t="shared" si="268"/>
        <v/>
      </c>
      <c r="BN409" s="136" t="str">
        <f t="shared" si="269"/>
        <v/>
      </c>
      <c r="BO409" s="136" t="str">
        <f t="shared" si="270"/>
        <v/>
      </c>
      <c r="BP409" s="136" t="str">
        <f t="shared" si="271"/>
        <v/>
      </c>
      <c r="BQ409" s="136" t="str">
        <f t="shared" si="272"/>
        <v/>
      </c>
      <c r="BR409" s="136" t="str">
        <f t="shared" si="273"/>
        <v/>
      </c>
      <c r="BS409" s="136" t="str">
        <f t="shared" si="274"/>
        <v/>
      </c>
      <c r="BT409" s="136" t="str">
        <f t="shared" si="275"/>
        <v/>
      </c>
      <c r="BU409" s="136" t="str">
        <f t="shared" si="276"/>
        <v/>
      </c>
      <c r="BV409" s="136" t="str">
        <f t="shared" si="277"/>
        <v/>
      </c>
      <c r="BW409" s="136" t="str">
        <f t="shared" si="278"/>
        <v/>
      </c>
      <c r="BX409" s="136" t="str">
        <f t="shared" si="279"/>
        <v/>
      </c>
      <c r="BY409" s="136" t="str">
        <f t="shared" si="280"/>
        <v/>
      </c>
      <c r="BZ409" s="136" t="str">
        <f t="shared" si="281"/>
        <v/>
      </c>
      <c r="CA409" s="137" t="str">
        <f t="shared" si="282"/>
        <v/>
      </c>
      <c r="CB409" s="135" t="str">
        <f t="shared" si="283"/>
        <v/>
      </c>
      <c r="CC409" s="136" t="str">
        <f t="shared" si="284"/>
        <v/>
      </c>
      <c r="CD409" s="136" t="str">
        <f t="shared" si="285"/>
        <v/>
      </c>
      <c r="CE409" s="136" t="str">
        <f t="shared" si="286"/>
        <v/>
      </c>
      <c r="CF409" s="136" t="str">
        <f t="shared" si="287"/>
        <v/>
      </c>
      <c r="CG409" s="136" t="str">
        <f t="shared" si="288"/>
        <v/>
      </c>
      <c r="CH409" s="136" t="str">
        <f t="shared" si="289"/>
        <v/>
      </c>
      <c r="CI409" s="136" t="str">
        <f t="shared" si="290"/>
        <v/>
      </c>
      <c r="CJ409" s="136" t="str">
        <f t="shared" si="291"/>
        <v/>
      </c>
      <c r="CK409" s="137" t="str">
        <f t="shared" si="292"/>
        <v/>
      </c>
      <c r="CL409" s="135" t="str">
        <f t="shared" si="293"/>
        <v/>
      </c>
      <c r="CM409" s="136" t="str">
        <f t="shared" si="294"/>
        <v/>
      </c>
      <c r="CN409" s="136" t="str">
        <f t="shared" si="295"/>
        <v/>
      </c>
      <c r="CO409" s="137" t="str">
        <f t="shared" si="296"/>
        <v/>
      </c>
      <c r="CP409" s="120"/>
      <c r="CQ409" s="120"/>
      <c r="CR409" s="120"/>
      <c r="CS409" s="120"/>
      <c r="CT409" s="120"/>
      <c r="CU409" s="120"/>
      <c r="CV409" s="120"/>
      <c r="CW409" s="120"/>
      <c r="CX409" s="120"/>
      <c r="CY409" s="120"/>
      <c r="CZ409" s="120"/>
      <c r="DA409" s="120"/>
      <c r="DB409" s="120"/>
    </row>
    <row r="410" spans="1:106" ht="17.399999999999999" thickTop="1" thickBot="1" x14ac:dyDescent="0.45">
      <c r="A410" s="7">
        <v>405</v>
      </c>
      <c r="B410" s="10"/>
      <c r="C410" s="11"/>
      <c r="D410" s="11"/>
      <c r="E410" s="11"/>
      <c r="F410" s="11"/>
      <c r="G410" s="11"/>
      <c r="H410" s="11"/>
      <c r="I410" s="11"/>
      <c r="J410" s="11"/>
      <c r="K410" s="11"/>
      <c r="L410" s="10"/>
      <c r="M410" s="10"/>
      <c r="N410" s="10"/>
      <c r="O410" s="209" t="str">
        <f xml:space="preserve"> IF(ISBLANK(L410),"",VLOOKUP(L410,ComboValue!$E$3:$I$15,5,FALSE))</f>
        <v/>
      </c>
      <c r="P410" s="10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35" t="str">
        <f xml:space="preserve"> IF(ISBLANK(C410),"",VLOOKUP(C410,ComboValue!$B$2:$C$11,2,FALSE) &amp; ",") &amp; IF(ISBLANK(D410),"",VLOOKUP(D410,ComboValue!$B$2:$C$11,2,FALSE) &amp; ",") &amp; IF(ISBLANK(E410),"",VLOOKUP(E410,ComboValue!$B$2:$C$11,2,FALSE) &amp; ",") &amp; IF(ISBLANK(F410),"",VLOOKUP(F410,ComboValue!$B$2:$C$11,2,FALSE) &amp; ",") &amp; IF(ISBLANK(G410),"",VLOOKUP(G410,ComboValue!$B$2:$C$11,2,FALSE) &amp; ",") &amp; IF(ISBLANK(H410),"",VLOOKUP(H410,ComboValue!$B$2:$C$11,2,FALSE) &amp; ",") &amp; IF(ISBLANK(I410),"",VLOOKUP(I410,ComboValue!$B$2:$C$11,2,FALSE) &amp; ",") &amp; IF(ISBLANK(J410),"",VLOOKUP(J410,ComboValue!$B$2:$C$11,2,FALSE) &amp; ",") &amp; IF(ISBLANK(K410),"",VLOOKUP(K410,ComboValue!$B$2:$C$11,2,FALSE) &amp; ",")</f>
        <v/>
      </c>
      <c r="AV410" s="136" t="str">
        <f t="shared" si="255"/>
        <v>Tous_Nl</v>
      </c>
      <c r="AW410" s="136" t="str">
        <f>IF(ISBLANK(L410),"",VLOOKUP(L410,ComboValue!$E$2:$G$15,3,FALSE))</f>
        <v/>
      </c>
      <c r="AX410" s="136" t="str">
        <f>IF(ISBLANK(M410),"",VLOOKUP(M410,ComboValue!$K$2:$L$5,2,FALSE))</f>
        <v/>
      </c>
      <c r="AY410" s="161" t="str">
        <f>IF(ISBLANK(Q410),"",VLOOKUP(Q410,ComboValue!$N$2:$O$68,2,FALSE) &amp; ",") &amp; IF(ISBLANK(R410),"",VLOOKUP(R410,ComboValue!$N$2:$O$68,2,FALSE) &amp; ",") &amp; IF(ISBLANK(S410),"",VLOOKUP(S410,ComboValue!$N$2:$O$68,2,FALSE) &amp; ",") &amp; IF(ISBLANK(T410),"",VLOOKUP(T410,ComboValue!$N$2:$O$68,2,FALSE) &amp; ",") &amp; IF(ISBLANK(U410),"",VLOOKUP(U410,ComboValue!$N$2:$O$68,2,FALSE) &amp; ",") &amp; IF(ISBLANK(V410),"",VLOOKUP(V410,ComboValue!$N$2:$O$68,2,FALSE) &amp; ",") &amp; IF(ISBLANK(W410),"",VLOOKUP(W410,ComboValue!$N$2:$O$68,2,FALSE) &amp; ",") &amp; IF(ISBLANK(X410),"",VLOOKUP(X410,ComboValue!$N$2:$O$68,2,FALSE) &amp; ",") &amp; IF(ISBLANK(Y410),"",VLOOKUP(Y410,ComboValue!$N$2:$O$68,2,FALSE) &amp; ",") &amp; IF(ISBLANK(Z410),"",VLOOKUP(Z410,ComboValue!$N$2:$O$68,2,FALSE) &amp; ",") &amp; IF(ISBLANK(AA410),"",VLOOKUP(AA410,ComboValue!$N$2:$O$68,2,FALSE) &amp; ",") &amp; IF(ISBLANK(AB410),"",VLOOKUP(AB410,ComboValue!$N$2:$O$68,2,FALSE) &amp; ",") &amp; IF(ISBLANK(AC410),"",VLOOKUP(AC410,ComboValue!$N$2:$O$68,2,FALSE) &amp; ",") &amp; IF(ISBLANK(AD410),"",VLOOKUP(AD410,ComboValue!$N$2:$O$68,2,FALSE) &amp; ",") &amp; IF(ISBLANK(AE410),"",VLOOKUP(AE410,ComboValue!$N$2:$O$68,2,FALSE) &amp; ",") &amp; IF(ISBLANK(AF410),"",VLOOKUP(AF410,ComboValue!$N$2:$O$68,2,FALSE) &amp; ",") &amp; IF(ISBLANK(AG410),"",VLOOKUP(AG410,ComboValue!$N$2:$O$68,2,FALSE) &amp; ",") &amp; IF(ISBLANK(AH410),"",VLOOKUP(AH410,ComboValue!$N$2:$O$68,2,FALSE) &amp; ",") &amp; IF(ISBLANK(AI410),"",VLOOKUP(AI410,ComboValue!$N$2:$O$68,2,FALSE) &amp; ",") &amp; IF(ISBLANK(AJ410),"",VLOOKUP(AJ410,ComboValue!$N$2:$O$68,2,FALSE) &amp; ",") &amp; IF(ISBLANK(AK410),"",VLOOKUP(AK410,ComboValue!$N$2:$O$68,2,FALSE) &amp; ",") &amp; IF(ISBLANK(AL410),"",VLOOKUP(AL410,ComboValue!$N$2:$O$68,2,FALSE) &amp; ",") &amp; IF(ISBLANK(AM410),"",VLOOKUP(AM410,ComboValue!$N$2:$O$68,2,FALSE) &amp; ",") &amp; IF(ISBLANK(AN410),"",VLOOKUP(AN410,ComboValue!$N$2:$O$68,2,FALSE) &amp; ",") &amp; IF(ISBLANK(AO410),"",VLOOKUP(AO410,ComboValue!$N$2:$O$68,2,FALSE) &amp; ",") &amp; IF(ISBLANK(AP410),"",VLOOKUP(AP410,ComboValue!$N$2:$O$68,2,FALSE) &amp; ",") &amp; IF(ISBLANK(AQ410),"",VLOOKUP(AQ410,ComboValue!$N$2:$O$68,2,FALSE) &amp; ",") &amp; IF(ISBLANK(AR410),"",VLOOKUP(AR410,ComboValue!$N$2:$O$68,2,FALSE) &amp; ",") &amp; IF(ISBLANK(AS410),"",VLOOKUP(AS410,ComboValue!$N$2:$O$68,2,FALSE) &amp; ",") &amp; IF(ISBLANK(AT410),"",VLOOKUP(AT410,ComboValue!$N$2:$O$68,2,FALSE) &amp; ",")</f>
        <v/>
      </c>
      <c r="AZ410" s="162" t="str">
        <f t="shared" si="256"/>
        <v/>
      </c>
      <c r="BA410" s="120"/>
      <c r="BB410" s="135" t="str">
        <f t="shared" si="257"/>
        <v/>
      </c>
      <c r="BC410" s="136" t="str">
        <f t="shared" si="258"/>
        <v/>
      </c>
      <c r="BD410" s="136" t="str">
        <f t="shared" si="259"/>
        <v/>
      </c>
      <c r="BE410" s="136" t="str">
        <f t="shared" si="260"/>
        <v/>
      </c>
      <c r="BF410" s="136" t="str">
        <f t="shared" si="261"/>
        <v/>
      </c>
      <c r="BG410" s="136" t="str">
        <f t="shared" si="262"/>
        <v/>
      </c>
      <c r="BH410" s="136" t="str">
        <f t="shared" si="263"/>
        <v/>
      </c>
      <c r="BI410" s="136" t="str">
        <f t="shared" si="264"/>
        <v/>
      </c>
      <c r="BJ410" s="136" t="str">
        <f t="shared" si="265"/>
        <v/>
      </c>
      <c r="BK410" s="136" t="str">
        <f t="shared" si="266"/>
        <v/>
      </c>
      <c r="BL410" s="136" t="str">
        <f t="shared" si="267"/>
        <v/>
      </c>
      <c r="BM410" s="136" t="str">
        <f t="shared" si="268"/>
        <v/>
      </c>
      <c r="BN410" s="136" t="str">
        <f t="shared" si="269"/>
        <v/>
      </c>
      <c r="BO410" s="136" t="str">
        <f t="shared" si="270"/>
        <v/>
      </c>
      <c r="BP410" s="136" t="str">
        <f t="shared" si="271"/>
        <v/>
      </c>
      <c r="BQ410" s="136" t="str">
        <f t="shared" si="272"/>
        <v/>
      </c>
      <c r="BR410" s="136" t="str">
        <f t="shared" si="273"/>
        <v/>
      </c>
      <c r="BS410" s="136" t="str">
        <f t="shared" si="274"/>
        <v/>
      </c>
      <c r="BT410" s="136" t="str">
        <f t="shared" si="275"/>
        <v/>
      </c>
      <c r="BU410" s="136" t="str">
        <f t="shared" si="276"/>
        <v/>
      </c>
      <c r="BV410" s="136" t="str">
        <f t="shared" si="277"/>
        <v/>
      </c>
      <c r="BW410" s="136" t="str">
        <f t="shared" si="278"/>
        <v/>
      </c>
      <c r="BX410" s="136" t="str">
        <f t="shared" si="279"/>
        <v/>
      </c>
      <c r="BY410" s="136" t="str">
        <f t="shared" si="280"/>
        <v/>
      </c>
      <c r="BZ410" s="136" t="str">
        <f t="shared" si="281"/>
        <v/>
      </c>
      <c r="CA410" s="137" t="str">
        <f t="shared" si="282"/>
        <v/>
      </c>
      <c r="CB410" s="135" t="str">
        <f t="shared" si="283"/>
        <v/>
      </c>
      <c r="CC410" s="136" t="str">
        <f t="shared" si="284"/>
        <v/>
      </c>
      <c r="CD410" s="136" t="str">
        <f t="shared" si="285"/>
        <v/>
      </c>
      <c r="CE410" s="136" t="str">
        <f t="shared" si="286"/>
        <v/>
      </c>
      <c r="CF410" s="136" t="str">
        <f t="shared" si="287"/>
        <v/>
      </c>
      <c r="CG410" s="136" t="str">
        <f t="shared" si="288"/>
        <v/>
      </c>
      <c r="CH410" s="136" t="str">
        <f t="shared" si="289"/>
        <v/>
      </c>
      <c r="CI410" s="136" t="str">
        <f t="shared" si="290"/>
        <v/>
      </c>
      <c r="CJ410" s="136" t="str">
        <f t="shared" si="291"/>
        <v/>
      </c>
      <c r="CK410" s="137" t="str">
        <f t="shared" si="292"/>
        <v/>
      </c>
      <c r="CL410" s="135" t="str">
        <f t="shared" si="293"/>
        <v/>
      </c>
      <c r="CM410" s="136" t="str">
        <f t="shared" si="294"/>
        <v/>
      </c>
      <c r="CN410" s="136" t="str">
        <f t="shared" si="295"/>
        <v/>
      </c>
      <c r="CO410" s="137" t="str">
        <f t="shared" si="296"/>
        <v/>
      </c>
      <c r="CP410" s="120"/>
      <c r="CQ410" s="120"/>
      <c r="CR410" s="120"/>
      <c r="CS410" s="120"/>
      <c r="CT410" s="120"/>
      <c r="CU410" s="120"/>
      <c r="CV410" s="120"/>
      <c r="CW410" s="120"/>
      <c r="CX410" s="120"/>
      <c r="CY410" s="120"/>
      <c r="CZ410" s="120"/>
      <c r="DA410" s="120"/>
      <c r="DB410" s="120"/>
    </row>
    <row r="411" spans="1:106" ht="17.399999999999999" thickTop="1" thickBot="1" x14ac:dyDescent="0.45">
      <c r="A411" s="7">
        <v>406</v>
      </c>
      <c r="B411" s="10"/>
      <c r="C411" s="11"/>
      <c r="D411" s="11"/>
      <c r="E411" s="11"/>
      <c r="F411" s="11"/>
      <c r="G411" s="11"/>
      <c r="H411" s="11"/>
      <c r="I411" s="11"/>
      <c r="J411" s="11"/>
      <c r="K411" s="11"/>
      <c r="L411" s="10"/>
      <c r="M411" s="10"/>
      <c r="N411" s="10"/>
      <c r="O411" s="209" t="str">
        <f xml:space="preserve"> IF(ISBLANK(L411),"",VLOOKUP(L411,ComboValue!$E$3:$I$15,5,FALSE))</f>
        <v/>
      </c>
      <c r="P411" s="10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35" t="str">
        <f xml:space="preserve"> IF(ISBLANK(C411),"",VLOOKUP(C411,ComboValue!$B$2:$C$11,2,FALSE) &amp; ",") &amp; IF(ISBLANK(D411),"",VLOOKUP(D411,ComboValue!$B$2:$C$11,2,FALSE) &amp; ",") &amp; IF(ISBLANK(E411),"",VLOOKUP(E411,ComboValue!$B$2:$C$11,2,FALSE) &amp; ",") &amp; IF(ISBLANK(F411),"",VLOOKUP(F411,ComboValue!$B$2:$C$11,2,FALSE) &amp; ",") &amp; IF(ISBLANK(G411),"",VLOOKUP(G411,ComboValue!$B$2:$C$11,2,FALSE) &amp; ",") &amp; IF(ISBLANK(H411),"",VLOOKUP(H411,ComboValue!$B$2:$C$11,2,FALSE) &amp; ",") &amp; IF(ISBLANK(I411),"",VLOOKUP(I411,ComboValue!$B$2:$C$11,2,FALSE) &amp; ",") &amp; IF(ISBLANK(J411),"",VLOOKUP(J411,ComboValue!$B$2:$C$11,2,FALSE) &amp; ",") &amp; IF(ISBLANK(K411),"",VLOOKUP(K411,ComboValue!$B$2:$C$11,2,FALSE) &amp; ",")</f>
        <v/>
      </c>
      <c r="AV411" s="136" t="str">
        <f t="shared" si="255"/>
        <v>Tous_Nl</v>
      </c>
      <c r="AW411" s="136" t="str">
        <f>IF(ISBLANK(L411),"",VLOOKUP(L411,ComboValue!$E$2:$G$15,3,FALSE))</f>
        <v/>
      </c>
      <c r="AX411" s="136" t="str">
        <f>IF(ISBLANK(M411),"",VLOOKUP(M411,ComboValue!$K$2:$L$5,2,FALSE))</f>
        <v/>
      </c>
      <c r="AY411" s="161" t="str">
        <f>IF(ISBLANK(Q411),"",VLOOKUP(Q411,ComboValue!$N$2:$O$68,2,FALSE) &amp; ",") &amp; IF(ISBLANK(R411),"",VLOOKUP(R411,ComboValue!$N$2:$O$68,2,FALSE) &amp; ",") &amp; IF(ISBLANK(S411),"",VLOOKUP(S411,ComboValue!$N$2:$O$68,2,FALSE) &amp; ",") &amp; IF(ISBLANK(T411),"",VLOOKUP(T411,ComboValue!$N$2:$O$68,2,FALSE) &amp; ",") &amp; IF(ISBLANK(U411),"",VLOOKUP(U411,ComboValue!$N$2:$O$68,2,FALSE) &amp; ",") &amp; IF(ISBLANK(V411),"",VLOOKUP(V411,ComboValue!$N$2:$O$68,2,FALSE) &amp; ",") &amp; IF(ISBLANK(W411),"",VLOOKUP(W411,ComboValue!$N$2:$O$68,2,FALSE) &amp; ",") &amp; IF(ISBLANK(X411),"",VLOOKUP(X411,ComboValue!$N$2:$O$68,2,FALSE) &amp; ",") &amp; IF(ISBLANK(Y411),"",VLOOKUP(Y411,ComboValue!$N$2:$O$68,2,FALSE) &amp; ",") &amp; IF(ISBLANK(Z411),"",VLOOKUP(Z411,ComboValue!$N$2:$O$68,2,FALSE) &amp; ",") &amp; IF(ISBLANK(AA411),"",VLOOKUP(AA411,ComboValue!$N$2:$O$68,2,FALSE) &amp; ",") &amp; IF(ISBLANK(AB411),"",VLOOKUP(AB411,ComboValue!$N$2:$O$68,2,FALSE) &amp; ",") &amp; IF(ISBLANK(AC411),"",VLOOKUP(AC411,ComboValue!$N$2:$O$68,2,FALSE) &amp; ",") &amp; IF(ISBLANK(AD411),"",VLOOKUP(AD411,ComboValue!$N$2:$O$68,2,FALSE) &amp; ",") &amp; IF(ISBLANK(AE411),"",VLOOKUP(AE411,ComboValue!$N$2:$O$68,2,FALSE) &amp; ",") &amp; IF(ISBLANK(AF411),"",VLOOKUP(AF411,ComboValue!$N$2:$O$68,2,FALSE) &amp; ",") &amp; IF(ISBLANK(AG411),"",VLOOKUP(AG411,ComboValue!$N$2:$O$68,2,FALSE) &amp; ",") &amp; IF(ISBLANK(AH411),"",VLOOKUP(AH411,ComboValue!$N$2:$O$68,2,FALSE) &amp; ",") &amp; IF(ISBLANK(AI411),"",VLOOKUP(AI411,ComboValue!$N$2:$O$68,2,FALSE) &amp; ",") &amp; IF(ISBLANK(AJ411),"",VLOOKUP(AJ411,ComboValue!$N$2:$O$68,2,FALSE) &amp; ",") &amp; IF(ISBLANK(AK411),"",VLOOKUP(AK411,ComboValue!$N$2:$O$68,2,FALSE) &amp; ",") &amp; IF(ISBLANK(AL411),"",VLOOKUP(AL411,ComboValue!$N$2:$O$68,2,FALSE) &amp; ",") &amp; IF(ISBLANK(AM411),"",VLOOKUP(AM411,ComboValue!$N$2:$O$68,2,FALSE) &amp; ",") &amp; IF(ISBLANK(AN411),"",VLOOKUP(AN411,ComboValue!$N$2:$O$68,2,FALSE) &amp; ",") &amp; IF(ISBLANK(AO411),"",VLOOKUP(AO411,ComboValue!$N$2:$O$68,2,FALSE) &amp; ",") &amp; IF(ISBLANK(AP411),"",VLOOKUP(AP411,ComboValue!$N$2:$O$68,2,FALSE) &amp; ",") &amp; IF(ISBLANK(AQ411),"",VLOOKUP(AQ411,ComboValue!$N$2:$O$68,2,FALSE) &amp; ",") &amp; IF(ISBLANK(AR411),"",VLOOKUP(AR411,ComboValue!$N$2:$O$68,2,FALSE) &amp; ",") &amp; IF(ISBLANK(AS411),"",VLOOKUP(AS411,ComboValue!$N$2:$O$68,2,FALSE) &amp; ",") &amp; IF(ISBLANK(AT411),"",VLOOKUP(AT411,ComboValue!$N$2:$O$68,2,FALSE) &amp; ",")</f>
        <v/>
      </c>
      <c r="AZ411" s="162" t="str">
        <f t="shared" si="256"/>
        <v/>
      </c>
      <c r="BA411" s="120"/>
      <c r="BB411" s="135" t="str">
        <f t="shared" si="257"/>
        <v/>
      </c>
      <c r="BC411" s="136" t="str">
        <f t="shared" si="258"/>
        <v/>
      </c>
      <c r="BD411" s="136" t="str">
        <f t="shared" si="259"/>
        <v/>
      </c>
      <c r="BE411" s="136" t="str">
        <f t="shared" si="260"/>
        <v/>
      </c>
      <c r="BF411" s="136" t="str">
        <f t="shared" si="261"/>
        <v/>
      </c>
      <c r="BG411" s="136" t="str">
        <f t="shared" si="262"/>
        <v/>
      </c>
      <c r="BH411" s="136" t="str">
        <f t="shared" si="263"/>
        <v/>
      </c>
      <c r="BI411" s="136" t="str">
        <f t="shared" si="264"/>
        <v/>
      </c>
      <c r="BJ411" s="136" t="str">
        <f t="shared" si="265"/>
        <v/>
      </c>
      <c r="BK411" s="136" t="str">
        <f t="shared" si="266"/>
        <v/>
      </c>
      <c r="BL411" s="136" t="str">
        <f t="shared" si="267"/>
        <v/>
      </c>
      <c r="BM411" s="136" t="str">
        <f t="shared" si="268"/>
        <v/>
      </c>
      <c r="BN411" s="136" t="str">
        <f t="shared" si="269"/>
        <v/>
      </c>
      <c r="BO411" s="136" t="str">
        <f t="shared" si="270"/>
        <v/>
      </c>
      <c r="BP411" s="136" t="str">
        <f t="shared" si="271"/>
        <v/>
      </c>
      <c r="BQ411" s="136" t="str">
        <f t="shared" si="272"/>
        <v/>
      </c>
      <c r="BR411" s="136" t="str">
        <f t="shared" si="273"/>
        <v/>
      </c>
      <c r="BS411" s="136" t="str">
        <f t="shared" si="274"/>
        <v/>
      </c>
      <c r="BT411" s="136" t="str">
        <f t="shared" si="275"/>
        <v/>
      </c>
      <c r="BU411" s="136" t="str">
        <f t="shared" si="276"/>
        <v/>
      </c>
      <c r="BV411" s="136" t="str">
        <f t="shared" si="277"/>
        <v/>
      </c>
      <c r="BW411" s="136" t="str">
        <f t="shared" si="278"/>
        <v/>
      </c>
      <c r="BX411" s="136" t="str">
        <f t="shared" si="279"/>
        <v/>
      </c>
      <c r="BY411" s="136" t="str">
        <f t="shared" si="280"/>
        <v/>
      </c>
      <c r="BZ411" s="136" t="str">
        <f t="shared" si="281"/>
        <v/>
      </c>
      <c r="CA411" s="137" t="str">
        <f t="shared" si="282"/>
        <v/>
      </c>
      <c r="CB411" s="135" t="str">
        <f t="shared" si="283"/>
        <v/>
      </c>
      <c r="CC411" s="136" t="str">
        <f t="shared" si="284"/>
        <v/>
      </c>
      <c r="CD411" s="136" t="str">
        <f t="shared" si="285"/>
        <v/>
      </c>
      <c r="CE411" s="136" t="str">
        <f t="shared" si="286"/>
        <v/>
      </c>
      <c r="CF411" s="136" t="str">
        <f t="shared" si="287"/>
        <v/>
      </c>
      <c r="CG411" s="136" t="str">
        <f t="shared" si="288"/>
        <v/>
      </c>
      <c r="CH411" s="136" t="str">
        <f t="shared" si="289"/>
        <v/>
      </c>
      <c r="CI411" s="136" t="str">
        <f t="shared" si="290"/>
        <v/>
      </c>
      <c r="CJ411" s="136" t="str">
        <f t="shared" si="291"/>
        <v/>
      </c>
      <c r="CK411" s="137" t="str">
        <f t="shared" si="292"/>
        <v/>
      </c>
      <c r="CL411" s="135" t="str">
        <f t="shared" si="293"/>
        <v/>
      </c>
      <c r="CM411" s="136" t="str">
        <f t="shared" si="294"/>
        <v/>
      </c>
      <c r="CN411" s="136" t="str">
        <f t="shared" si="295"/>
        <v/>
      </c>
      <c r="CO411" s="137" t="str">
        <f t="shared" si="296"/>
        <v/>
      </c>
      <c r="CP411" s="120"/>
      <c r="CQ411" s="120"/>
      <c r="CR411" s="120"/>
      <c r="CS411" s="120"/>
      <c r="CT411" s="120"/>
      <c r="CU411" s="120"/>
      <c r="CV411" s="120"/>
      <c r="CW411" s="120"/>
      <c r="CX411" s="120"/>
      <c r="CY411" s="120"/>
      <c r="CZ411" s="120"/>
      <c r="DA411" s="120"/>
      <c r="DB411" s="120"/>
    </row>
    <row r="412" spans="1:106" ht="17.399999999999999" thickTop="1" thickBot="1" x14ac:dyDescent="0.45">
      <c r="A412" s="7">
        <v>407</v>
      </c>
      <c r="B412" s="10"/>
      <c r="C412" s="11"/>
      <c r="D412" s="11"/>
      <c r="E412" s="11"/>
      <c r="F412" s="11"/>
      <c r="G412" s="11"/>
      <c r="H412" s="11"/>
      <c r="I412" s="11"/>
      <c r="J412" s="11"/>
      <c r="K412" s="11"/>
      <c r="L412" s="10"/>
      <c r="M412" s="10"/>
      <c r="N412" s="10"/>
      <c r="O412" s="209" t="str">
        <f xml:space="preserve"> IF(ISBLANK(L412),"",VLOOKUP(L412,ComboValue!$E$3:$I$15,5,FALSE))</f>
        <v/>
      </c>
      <c r="P412" s="10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35" t="str">
        <f xml:space="preserve"> IF(ISBLANK(C412),"",VLOOKUP(C412,ComboValue!$B$2:$C$11,2,FALSE) &amp; ",") &amp; IF(ISBLANK(D412),"",VLOOKUP(D412,ComboValue!$B$2:$C$11,2,FALSE) &amp; ",") &amp; IF(ISBLANK(E412),"",VLOOKUP(E412,ComboValue!$B$2:$C$11,2,FALSE) &amp; ",") &amp; IF(ISBLANK(F412),"",VLOOKUP(F412,ComboValue!$B$2:$C$11,2,FALSE) &amp; ",") &amp; IF(ISBLANK(G412),"",VLOOKUP(G412,ComboValue!$B$2:$C$11,2,FALSE) &amp; ",") &amp; IF(ISBLANK(H412),"",VLOOKUP(H412,ComboValue!$B$2:$C$11,2,FALSE) &amp; ",") &amp; IF(ISBLANK(I412),"",VLOOKUP(I412,ComboValue!$B$2:$C$11,2,FALSE) &amp; ",") &amp; IF(ISBLANK(J412),"",VLOOKUP(J412,ComboValue!$B$2:$C$11,2,FALSE) &amp; ",") &amp; IF(ISBLANK(K412),"",VLOOKUP(K412,ComboValue!$B$2:$C$11,2,FALSE) &amp; ",")</f>
        <v/>
      </c>
      <c r="AV412" s="136" t="str">
        <f t="shared" si="255"/>
        <v>Tous_Nl</v>
      </c>
      <c r="AW412" s="136" t="str">
        <f>IF(ISBLANK(L412),"",VLOOKUP(L412,ComboValue!$E$2:$G$15,3,FALSE))</f>
        <v/>
      </c>
      <c r="AX412" s="136" t="str">
        <f>IF(ISBLANK(M412),"",VLOOKUP(M412,ComboValue!$K$2:$L$5,2,FALSE))</f>
        <v/>
      </c>
      <c r="AY412" s="161" t="str">
        <f>IF(ISBLANK(Q412),"",VLOOKUP(Q412,ComboValue!$N$2:$O$68,2,FALSE) &amp; ",") &amp; IF(ISBLANK(R412),"",VLOOKUP(R412,ComboValue!$N$2:$O$68,2,FALSE) &amp; ",") &amp; IF(ISBLANK(S412),"",VLOOKUP(S412,ComboValue!$N$2:$O$68,2,FALSE) &amp; ",") &amp; IF(ISBLANK(T412),"",VLOOKUP(T412,ComboValue!$N$2:$O$68,2,FALSE) &amp; ",") &amp; IF(ISBLANK(U412),"",VLOOKUP(U412,ComboValue!$N$2:$O$68,2,FALSE) &amp; ",") &amp; IF(ISBLANK(V412),"",VLOOKUP(V412,ComboValue!$N$2:$O$68,2,FALSE) &amp; ",") &amp; IF(ISBLANK(W412),"",VLOOKUP(W412,ComboValue!$N$2:$O$68,2,FALSE) &amp; ",") &amp; IF(ISBLANK(X412),"",VLOOKUP(X412,ComboValue!$N$2:$O$68,2,FALSE) &amp; ",") &amp; IF(ISBLANK(Y412),"",VLOOKUP(Y412,ComboValue!$N$2:$O$68,2,FALSE) &amp; ",") &amp; IF(ISBLANK(Z412),"",VLOOKUP(Z412,ComboValue!$N$2:$O$68,2,FALSE) &amp; ",") &amp; IF(ISBLANK(AA412),"",VLOOKUP(AA412,ComboValue!$N$2:$O$68,2,FALSE) &amp; ",") &amp; IF(ISBLANK(AB412),"",VLOOKUP(AB412,ComboValue!$N$2:$O$68,2,FALSE) &amp; ",") &amp; IF(ISBLANK(AC412),"",VLOOKUP(AC412,ComboValue!$N$2:$O$68,2,FALSE) &amp; ",") &amp; IF(ISBLANK(AD412),"",VLOOKUP(AD412,ComboValue!$N$2:$O$68,2,FALSE) &amp; ",") &amp; IF(ISBLANK(AE412),"",VLOOKUP(AE412,ComboValue!$N$2:$O$68,2,FALSE) &amp; ",") &amp; IF(ISBLANK(AF412),"",VLOOKUP(AF412,ComboValue!$N$2:$O$68,2,FALSE) &amp; ",") &amp; IF(ISBLANK(AG412),"",VLOOKUP(AG412,ComboValue!$N$2:$O$68,2,FALSE) &amp; ",") &amp; IF(ISBLANK(AH412),"",VLOOKUP(AH412,ComboValue!$N$2:$O$68,2,FALSE) &amp; ",") &amp; IF(ISBLANK(AI412),"",VLOOKUP(AI412,ComboValue!$N$2:$O$68,2,FALSE) &amp; ",") &amp; IF(ISBLANK(AJ412),"",VLOOKUP(AJ412,ComboValue!$N$2:$O$68,2,FALSE) &amp; ",") &amp; IF(ISBLANK(AK412),"",VLOOKUP(AK412,ComboValue!$N$2:$O$68,2,FALSE) &amp; ",") &amp; IF(ISBLANK(AL412),"",VLOOKUP(AL412,ComboValue!$N$2:$O$68,2,FALSE) &amp; ",") &amp; IF(ISBLANK(AM412),"",VLOOKUP(AM412,ComboValue!$N$2:$O$68,2,FALSE) &amp; ",") &amp; IF(ISBLANK(AN412),"",VLOOKUP(AN412,ComboValue!$N$2:$O$68,2,FALSE) &amp; ",") &amp; IF(ISBLANK(AO412),"",VLOOKUP(AO412,ComboValue!$N$2:$O$68,2,FALSE) &amp; ",") &amp; IF(ISBLANK(AP412),"",VLOOKUP(AP412,ComboValue!$N$2:$O$68,2,FALSE) &amp; ",") &amp; IF(ISBLANK(AQ412),"",VLOOKUP(AQ412,ComboValue!$N$2:$O$68,2,FALSE) &amp; ",") &amp; IF(ISBLANK(AR412),"",VLOOKUP(AR412,ComboValue!$N$2:$O$68,2,FALSE) &amp; ",") &amp; IF(ISBLANK(AS412),"",VLOOKUP(AS412,ComboValue!$N$2:$O$68,2,FALSE) &amp; ",") &amp; IF(ISBLANK(AT412),"",VLOOKUP(AT412,ComboValue!$N$2:$O$68,2,FALSE) &amp; ",")</f>
        <v/>
      </c>
      <c r="AZ412" s="162" t="str">
        <f t="shared" si="256"/>
        <v/>
      </c>
      <c r="BA412" s="120"/>
      <c r="BB412" s="135" t="str">
        <f t="shared" si="257"/>
        <v/>
      </c>
      <c r="BC412" s="136" t="str">
        <f t="shared" si="258"/>
        <v/>
      </c>
      <c r="BD412" s="136" t="str">
        <f t="shared" si="259"/>
        <v/>
      </c>
      <c r="BE412" s="136" t="str">
        <f t="shared" si="260"/>
        <v/>
      </c>
      <c r="BF412" s="136" t="str">
        <f t="shared" si="261"/>
        <v/>
      </c>
      <c r="BG412" s="136" t="str">
        <f t="shared" si="262"/>
        <v/>
      </c>
      <c r="BH412" s="136" t="str">
        <f t="shared" si="263"/>
        <v/>
      </c>
      <c r="BI412" s="136" t="str">
        <f t="shared" si="264"/>
        <v/>
      </c>
      <c r="BJ412" s="136" t="str">
        <f t="shared" si="265"/>
        <v/>
      </c>
      <c r="BK412" s="136" t="str">
        <f t="shared" si="266"/>
        <v/>
      </c>
      <c r="BL412" s="136" t="str">
        <f t="shared" si="267"/>
        <v/>
      </c>
      <c r="BM412" s="136" t="str">
        <f t="shared" si="268"/>
        <v/>
      </c>
      <c r="BN412" s="136" t="str">
        <f t="shared" si="269"/>
        <v/>
      </c>
      <c r="BO412" s="136" t="str">
        <f t="shared" si="270"/>
        <v/>
      </c>
      <c r="BP412" s="136" t="str">
        <f t="shared" si="271"/>
        <v/>
      </c>
      <c r="BQ412" s="136" t="str">
        <f t="shared" si="272"/>
        <v/>
      </c>
      <c r="BR412" s="136" t="str">
        <f t="shared" si="273"/>
        <v/>
      </c>
      <c r="BS412" s="136" t="str">
        <f t="shared" si="274"/>
        <v/>
      </c>
      <c r="BT412" s="136" t="str">
        <f t="shared" si="275"/>
        <v/>
      </c>
      <c r="BU412" s="136" t="str">
        <f t="shared" si="276"/>
        <v/>
      </c>
      <c r="BV412" s="136" t="str">
        <f t="shared" si="277"/>
        <v/>
      </c>
      <c r="BW412" s="136" t="str">
        <f t="shared" si="278"/>
        <v/>
      </c>
      <c r="BX412" s="136" t="str">
        <f t="shared" si="279"/>
        <v/>
      </c>
      <c r="BY412" s="136" t="str">
        <f t="shared" si="280"/>
        <v/>
      </c>
      <c r="BZ412" s="136" t="str">
        <f t="shared" si="281"/>
        <v/>
      </c>
      <c r="CA412" s="137" t="str">
        <f t="shared" si="282"/>
        <v/>
      </c>
      <c r="CB412" s="135" t="str">
        <f t="shared" si="283"/>
        <v/>
      </c>
      <c r="CC412" s="136" t="str">
        <f t="shared" si="284"/>
        <v/>
      </c>
      <c r="CD412" s="136" t="str">
        <f t="shared" si="285"/>
        <v/>
      </c>
      <c r="CE412" s="136" t="str">
        <f t="shared" si="286"/>
        <v/>
      </c>
      <c r="CF412" s="136" t="str">
        <f t="shared" si="287"/>
        <v/>
      </c>
      <c r="CG412" s="136" t="str">
        <f t="shared" si="288"/>
        <v/>
      </c>
      <c r="CH412" s="136" t="str">
        <f t="shared" si="289"/>
        <v/>
      </c>
      <c r="CI412" s="136" t="str">
        <f t="shared" si="290"/>
        <v/>
      </c>
      <c r="CJ412" s="136" t="str">
        <f t="shared" si="291"/>
        <v/>
      </c>
      <c r="CK412" s="137" t="str">
        <f t="shared" si="292"/>
        <v/>
      </c>
      <c r="CL412" s="135" t="str">
        <f t="shared" si="293"/>
        <v/>
      </c>
      <c r="CM412" s="136" t="str">
        <f t="shared" si="294"/>
        <v/>
      </c>
      <c r="CN412" s="136" t="str">
        <f t="shared" si="295"/>
        <v/>
      </c>
      <c r="CO412" s="137" t="str">
        <f t="shared" si="296"/>
        <v/>
      </c>
      <c r="CP412" s="120"/>
      <c r="CQ412" s="120"/>
      <c r="CR412" s="120"/>
      <c r="CS412" s="120"/>
      <c r="CT412" s="120"/>
      <c r="CU412" s="120"/>
      <c r="CV412" s="120"/>
      <c r="CW412" s="120"/>
      <c r="CX412" s="120"/>
      <c r="CY412" s="120"/>
      <c r="CZ412" s="120"/>
      <c r="DA412" s="120"/>
      <c r="DB412" s="120"/>
    </row>
    <row r="413" spans="1:106" ht="17.399999999999999" thickTop="1" thickBot="1" x14ac:dyDescent="0.45">
      <c r="A413" s="7">
        <v>408</v>
      </c>
      <c r="B413" s="10"/>
      <c r="C413" s="11"/>
      <c r="D413" s="11"/>
      <c r="E413" s="11"/>
      <c r="F413" s="11"/>
      <c r="G413" s="11"/>
      <c r="H413" s="11"/>
      <c r="I413" s="11"/>
      <c r="J413" s="11"/>
      <c r="K413" s="11"/>
      <c r="L413" s="10"/>
      <c r="M413" s="10"/>
      <c r="N413" s="10"/>
      <c r="O413" s="209" t="str">
        <f xml:space="preserve"> IF(ISBLANK(L413),"",VLOOKUP(L413,ComboValue!$E$3:$I$15,5,FALSE))</f>
        <v/>
      </c>
      <c r="P413" s="10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35" t="str">
        <f xml:space="preserve"> IF(ISBLANK(C413),"",VLOOKUP(C413,ComboValue!$B$2:$C$11,2,FALSE) &amp; ",") &amp; IF(ISBLANK(D413),"",VLOOKUP(D413,ComboValue!$B$2:$C$11,2,FALSE) &amp; ",") &amp; IF(ISBLANK(E413),"",VLOOKUP(E413,ComboValue!$B$2:$C$11,2,FALSE) &amp; ",") &amp; IF(ISBLANK(F413),"",VLOOKUP(F413,ComboValue!$B$2:$C$11,2,FALSE) &amp; ",") &amp; IF(ISBLANK(G413),"",VLOOKUP(G413,ComboValue!$B$2:$C$11,2,FALSE) &amp; ",") &amp; IF(ISBLANK(H413),"",VLOOKUP(H413,ComboValue!$B$2:$C$11,2,FALSE) &amp; ",") &amp; IF(ISBLANK(I413),"",VLOOKUP(I413,ComboValue!$B$2:$C$11,2,FALSE) &amp; ",") &amp; IF(ISBLANK(J413),"",VLOOKUP(J413,ComboValue!$B$2:$C$11,2,FALSE) &amp; ",") &amp; IF(ISBLANK(K413),"",VLOOKUP(K413,ComboValue!$B$2:$C$11,2,FALSE) &amp; ",")</f>
        <v/>
      </c>
      <c r="AV413" s="136" t="str">
        <f t="shared" si="255"/>
        <v>Tous_Nl</v>
      </c>
      <c r="AW413" s="136" t="str">
        <f>IF(ISBLANK(L413),"",VLOOKUP(L413,ComboValue!$E$2:$G$15,3,FALSE))</f>
        <v/>
      </c>
      <c r="AX413" s="136" t="str">
        <f>IF(ISBLANK(M413),"",VLOOKUP(M413,ComboValue!$K$2:$L$5,2,FALSE))</f>
        <v/>
      </c>
      <c r="AY413" s="161" t="str">
        <f>IF(ISBLANK(Q413),"",VLOOKUP(Q413,ComboValue!$N$2:$O$68,2,FALSE) &amp; ",") &amp; IF(ISBLANK(R413),"",VLOOKUP(R413,ComboValue!$N$2:$O$68,2,FALSE) &amp; ",") &amp; IF(ISBLANK(S413),"",VLOOKUP(S413,ComboValue!$N$2:$O$68,2,FALSE) &amp; ",") &amp; IF(ISBLANK(T413),"",VLOOKUP(T413,ComboValue!$N$2:$O$68,2,FALSE) &amp; ",") &amp; IF(ISBLANK(U413),"",VLOOKUP(U413,ComboValue!$N$2:$O$68,2,FALSE) &amp; ",") &amp; IF(ISBLANK(V413),"",VLOOKUP(V413,ComboValue!$N$2:$O$68,2,FALSE) &amp; ",") &amp; IF(ISBLANK(W413),"",VLOOKUP(W413,ComboValue!$N$2:$O$68,2,FALSE) &amp; ",") &amp; IF(ISBLANK(X413),"",VLOOKUP(X413,ComboValue!$N$2:$O$68,2,FALSE) &amp; ",") &amp; IF(ISBLANK(Y413),"",VLOOKUP(Y413,ComboValue!$N$2:$O$68,2,FALSE) &amp; ",") &amp; IF(ISBLANK(Z413),"",VLOOKUP(Z413,ComboValue!$N$2:$O$68,2,FALSE) &amp; ",") &amp; IF(ISBLANK(AA413),"",VLOOKUP(AA413,ComboValue!$N$2:$O$68,2,FALSE) &amp; ",") &amp; IF(ISBLANK(AB413),"",VLOOKUP(AB413,ComboValue!$N$2:$O$68,2,FALSE) &amp; ",") &amp; IF(ISBLANK(AC413),"",VLOOKUP(AC413,ComboValue!$N$2:$O$68,2,FALSE) &amp; ",") &amp; IF(ISBLANK(AD413),"",VLOOKUP(AD413,ComboValue!$N$2:$O$68,2,FALSE) &amp; ",") &amp; IF(ISBLANK(AE413),"",VLOOKUP(AE413,ComboValue!$N$2:$O$68,2,FALSE) &amp; ",") &amp; IF(ISBLANK(AF413),"",VLOOKUP(AF413,ComboValue!$N$2:$O$68,2,FALSE) &amp; ",") &amp; IF(ISBLANK(AG413),"",VLOOKUP(AG413,ComboValue!$N$2:$O$68,2,FALSE) &amp; ",") &amp; IF(ISBLANK(AH413),"",VLOOKUP(AH413,ComboValue!$N$2:$O$68,2,FALSE) &amp; ",") &amp; IF(ISBLANK(AI413),"",VLOOKUP(AI413,ComboValue!$N$2:$O$68,2,FALSE) &amp; ",") &amp; IF(ISBLANK(AJ413),"",VLOOKUP(AJ413,ComboValue!$N$2:$O$68,2,FALSE) &amp; ",") &amp; IF(ISBLANK(AK413),"",VLOOKUP(AK413,ComboValue!$N$2:$O$68,2,FALSE) &amp; ",") &amp; IF(ISBLANK(AL413),"",VLOOKUP(AL413,ComboValue!$N$2:$O$68,2,FALSE) &amp; ",") &amp; IF(ISBLANK(AM413),"",VLOOKUP(AM413,ComboValue!$N$2:$O$68,2,FALSE) &amp; ",") &amp; IF(ISBLANK(AN413),"",VLOOKUP(AN413,ComboValue!$N$2:$O$68,2,FALSE) &amp; ",") &amp; IF(ISBLANK(AO413),"",VLOOKUP(AO413,ComboValue!$N$2:$O$68,2,FALSE) &amp; ",") &amp; IF(ISBLANK(AP413),"",VLOOKUP(AP413,ComboValue!$N$2:$O$68,2,FALSE) &amp; ",") &amp; IF(ISBLANK(AQ413),"",VLOOKUP(AQ413,ComboValue!$N$2:$O$68,2,FALSE) &amp; ",") &amp; IF(ISBLANK(AR413),"",VLOOKUP(AR413,ComboValue!$N$2:$O$68,2,FALSE) &amp; ",") &amp; IF(ISBLANK(AS413),"",VLOOKUP(AS413,ComboValue!$N$2:$O$68,2,FALSE) &amp; ",") &amp; IF(ISBLANK(AT413),"",VLOOKUP(AT413,ComboValue!$N$2:$O$68,2,FALSE) &amp; ",")</f>
        <v/>
      </c>
      <c r="AZ413" s="162" t="str">
        <f t="shared" si="256"/>
        <v/>
      </c>
      <c r="BA413" s="120"/>
      <c r="BB413" s="135" t="str">
        <f t="shared" si="257"/>
        <v/>
      </c>
      <c r="BC413" s="136" t="str">
        <f t="shared" si="258"/>
        <v/>
      </c>
      <c r="BD413" s="136" t="str">
        <f t="shared" si="259"/>
        <v/>
      </c>
      <c r="BE413" s="136" t="str">
        <f t="shared" si="260"/>
        <v/>
      </c>
      <c r="BF413" s="136" t="str">
        <f t="shared" si="261"/>
        <v/>
      </c>
      <c r="BG413" s="136" t="str">
        <f t="shared" si="262"/>
        <v/>
      </c>
      <c r="BH413" s="136" t="str">
        <f t="shared" si="263"/>
        <v/>
      </c>
      <c r="BI413" s="136" t="str">
        <f t="shared" si="264"/>
        <v/>
      </c>
      <c r="BJ413" s="136" t="str">
        <f t="shared" si="265"/>
        <v/>
      </c>
      <c r="BK413" s="136" t="str">
        <f t="shared" si="266"/>
        <v/>
      </c>
      <c r="BL413" s="136" t="str">
        <f t="shared" si="267"/>
        <v/>
      </c>
      <c r="BM413" s="136" t="str">
        <f t="shared" si="268"/>
        <v/>
      </c>
      <c r="BN413" s="136" t="str">
        <f t="shared" si="269"/>
        <v/>
      </c>
      <c r="BO413" s="136" t="str">
        <f t="shared" si="270"/>
        <v/>
      </c>
      <c r="BP413" s="136" t="str">
        <f t="shared" si="271"/>
        <v/>
      </c>
      <c r="BQ413" s="136" t="str">
        <f t="shared" si="272"/>
        <v/>
      </c>
      <c r="BR413" s="136" t="str">
        <f t="shared" si="273"/>
        <v/>
      </c>
      <c r="BS413" s="136" t="str">
        <f t="shared" si="274"/>
        <v/>
      </c>
      <c r="BT413" s="136" t="str">
        <f t="shared" si="275"/>
        <v/>
      </c>
      <c r="BU413" s="136" t="str">
        <f t="shared" si="276"/>
        <v/>
      </c>
      <c r="BV413" s="136" t="str">
        <f t="shared" si="277"/>
        <v/>
      </c>
      <c r="BW413" s="136" t="str">
        <f t="shared" si="278"/>
        <v/>
      </c>
      <c r="BX413" s="136" t="str">
        <f t="shared" si="279"/>
        <v/>
      </c>
      <c r="BY413" s="136" t="str">
        <f t="shared" si="280"/>
        <v/>
      </c>
      <c r="BZ413" s="136" t="str">
        <f t="shared" si="281"/>
        <v/>
      </c>
      <c r="CA413" s="137" t="str">
        <f t="shared" si="282"/>
        <v/>
      </c>
      <c r="CB413" s="135" t="str">
        <f t="shared" si="283"/>
        <v/>
      </c>
      <c r="CC413" s="136" t="str">
        <f t="shared" si="284"/>
        <v/>
      </c>
      <c r="CD413" s="136" t="str">
        <f t="shared" si="285"/>
        <v/>
      </c>
      <c r="CE413" s="136" t="str">
        <f t="shared" si="286"/>
        <v/>
      </c>
      <c r="CF413" s="136" t="str">
        <f t="shared" si="287"/>
        <v/>
      </c>
      <c r="CG413" s="136" t="str">
        <f t="shared" si="288"/>
        <v/>
      </c>
      <c r="CH413" s="136" t="str">
        <f t="shared" si="289"/>
        <v/>
      </c>
      <c r="CI413" s="136" t="str">
        <f t="shared" si="290"/>
        <v/>
      </c>
      <c r="CJ413" s="136" t="str">
        <f t="shared" si="291"/>
        <v/>
      </c>
      <c r="CK413" s="137" t="str">
        <f t="shared" si="292"/>
        <v/>
      </c>
      <c r="CL413" s="135" t="str">
        <f t="shared" si="293"/>
        <v/>
      </c>
      <c r="CM413" s="136" t="str">
        <f t="shared" si="294"/>
        <v/>
      </c>
      <c r="CN413" s="136" t="str">
        <f t="shared" si="295"/>
        <v/>
      </c>
      <c r="CO413" s="137" t="str">
        <f t="shared" si="296"/>
        <v/>
      </c>
      <c r="CP413" s="120"/>
      <c r="CQ413" s="120"/>
      <c r="CR413" s="120"/>
      <c r="CS413" s="120"/>
      <c r="CT413" s="120"/>
      <c r="CU413" s="120"/>
      <c r="CV413" s="120"/>
      <c r="CW413" s="120"/>
      <c r="CX413" s="120"/>
      <c r="CY413" s="120"/>
      <c r="CZ413" s="120"/>
      <c r="DA413" s="120"/>
      <c r="DB413" s="120"/>
    </row>
    <row r="414" spans="1:106" ht="17.399999999999999" thickTop="1" thickBot="1" x14ac:dyDescent="0.45">
      <c r="A414" s="7">
        <v>409</v>
      </c>
      <c r="B414" s="10"/>
      <c r="C414" s="11"/>
      <c r="D414" s="11"/>
      <c r="E414" s="11"/>
      <c r="F414" s="11"/>
      <c r="G414" s="11"/>
      <c r="H414" s="11"/>
      <c r="I414" s="11"/>
      <c r="J414" s="11"/>
      <c r="K414" s="11"/>
      <c r="L414" s="10"/>
      <c r="M414" s="10"/>
      <c r="N414" s="10"/>
      <c r="O414" s="209" t="str">
        <f xml:space="preserve"> IF(ISBLANK(L414),"",VLOOKUP(L414,ComboValue!$E$3:$I$15,5,FALSE))</f>
        <v/>
      </c>
      <c r="P414" s="10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35" t="str">
        <f xml:space="preserve"> IF(ISBLANK(C414),"",VLOOKUP(C414,ComboValue!$B$2:$C$11,2,FALSE) &amp; ",") &amp; IF(ISBLANK(D414),"",VLOOKUP(D414,ComboValue!$B$2:$C$11,2,FALSE) &amp; ",") &amp; IF(ISBLANK(E414),"",VLOOKUP(E414,ComboValue!$B$2:$C$11,2,FALSE) &amp; ",") &amp; IF(ISBLANK(F414),"",VLOOKUP(F414,ComboValue!$B$2:$C$11,2,FALSE) &amp; ",") &amp; IF(ISBLANK(G414),"",VLOOKUP(G414,ComboValue!$B$2:$C$11,2,FALSE) &amp; ",") &amp; IF(ISBLANK(H414),"",VLOOKUP(H414,ComboValue!$B$2:$C$11,2,FALSE) &amp; ",") &amp; IF(ISBLANK(I414),"",VLOOKUP(I414,ComboValue!$B$2:$C$11,2,FALSE) &amp; ",") &amp; IF(ISBLANK(J414),"",VLOOKUP(J414,ComboValue!$B$2:$C$11,2,FALSE) &amp; ",") &amp; IF(ISBLANK(K414),"",VLOOKUP(K414,ComboValue!$B$2:$C$11,2,FALSE) &amp; ",")</f>
        <v/>
      </c>
      <c r="AV414" s="136" t="str">
        <f t="shared" si="255"/>
        <v>Tous_Nl</v>
      </c>
      <c r="AW414" s="136" t="str">
        <f>IF(ISBLANK(L414),"",VLOOKUP(L414,ComboValue!$E$2:$G$15,3,FALSE))</f>
        <v/>
      </c>
      <c r="AX414" s="136" t="str">
        <f>IF(ISBLANK(M414),"",VLOOKUP(M414,ComboValue!$K$2:$L$5,2,FALSE))</f>
        <v/>
      </c>
      <c r="AY414" s="161" t="str">
        <f>IF(ISBLANK(Q414),"",VLOOKUP(Q414,ComboValue!$N$2:$O$68,2,FALSE) &amp; ",") &amp; IF(ISBLANK(R414),"",VLOOKUP(R414,ComboValue!$N$2:$O$68,2,FALSE) &amp; ",") &amp; IF(ISBLANK(S414),"",VLOOKUP(S414,ComboValue!$N$2:$O$68,2,FALSE) &amp; ",") &amp; IF(ISBLANK(T414),"",VLOOKUP(T414,ComboValue!$N$2:$O$68,2,FALSE) &amp; ",") &amp; IF(ISBLANK(U414),"",VLOOKUP(U414,ComboValue!$N$2:$O$68,2,FALSE) &amp; ",") &amp; IF(ISBLANK(V414),"",VLOOKUP(V414,ComboValue!$N$2:$O$68,2,FALSE) &amp; ",") &amp; IF(ISBLANK(W414),"",VLOOKUP(W414,ComboValue!$N$2:$O$68,2,FALSE) &amp; ",") &amp; IF(ISBLANK(X414),"",VLOOKUP(X414,ComboValue!$N$2:$O$68,2,FALSE) &amp; ",") &amp; IF(ISBLANK(Y414),"",VLOOKUP(Y414,ComboValue!$N$2:$O$68,2,FALSE) &amp; ",") &amp; IF(ISBLANK(Z414),"",VLOOKUP(Z414,ComboValue!$N$2:$O$68,2,FALSE) &amp; ",") &amp; IF(ISBLANK(AA414),"",VLOOKUP(AA414,ComboValue!$N$2:$O$68,2,FALSE) &amp; ",") &amp; IF(ISBLANK(AB414),"",VLOOKUP(AB414,ComboValue!$N$2:$O$68,2,FALSE) &amp; ",") &amp; IF(ISBLANK(AC414),"",VLOOKUP(AC414,ComboValue!$N$2:$O$68,2,FALSE) &amp; ",") &amp; IF(ISBLANK(AD414),"",VLOOKUP(AD414,ComboValue!$N$2:$O$68,2,FALSE) &amp; ",") &amp; IF(ISBLANK(AE414),"",VLOOKUP(AE414,ComboValue!$N$2:$O$68,2,FALSE) &amp; ",") &amp; IF(ISBLANK(AF414),"",VLOOKUP(AF414,ComboValue!$N$2:$O$68,2,FALSE) &amp; ",") &amp; IF(ISBLANK(AG414),"",VLOOKUP(AG414,ComboValue!$N$2:$O$68,2,FALSE) &amp; ",") &amp; IF(ISBLANK(AH414),"",VLOOKUP(AH414,ComboValue!$N$2:$O$68,2,FALSE) &amp; ",") &amp; IF(ISBLANK(AI414),"",VLOOKUP(AI414,ComboValue!$N$2:$O$68,2,FALSE) &amp; ",") &amp; IF(ISBLANK(AJ414),"",VLOOKUP(AJ414,ComboValue!$N$2:$O$68,2,FALSE) &amp; ",") &amp; IF(ISBLANK(AK414),"",VLOOKUP(AK414,ComboValue!$N$2:$O$68,2,FALSE) &amp; ",") &amp; IF(ISBLANK(AL414),"",VLOOKUP(AL414,ComboValue!$N$2:$O$68,2,FALSE) &amp; ",") &amp; IF(ISBLANK(AM414),"",VLOOKUP(AM414,ComboValue!$N$2:$O$68,2,FALSE) &amp; ",") &amp; IF(ISBLANK(AN414),"",VLOOKUP(AN414,ComboValue!$N$2:$O$68,2,FALSE) &amp; ",") &amp; IF(ISBLANK(AO414),"",VLOOKUP(AO414,ComboValue!$N$2:$O$68,2,FALSE) &amp; ",") &amp; IF(ISBLANK(AP414),"",VLOOKUP(AP414,ComboValue!$N$2:$O$68,2,FALSE) &amp; ",") &amp; IF(ISBLANK(AQ414),"",VLOOKUP(AQ414,ComboValue!$N$2:$O$68,2,FALSE) &amp; ",") &amp; IF(ISBLANK(AR414),"",VLOOKUP(AR414,ComboValue!$N$2:$O$68,2,FALSE) &amp; ",") &amp; IF(ISBLANK(AS414),"",VLOOKUP(AS414,ComboValue!$N$2:$O$68,2,FALSE) &amp; ",") &amp; IF(ISBLANK(AT414),"",VLOOKUP(AT414,ComboValue!$N$2:$O$68,2,FALSE) &amp; ",")</f>
        <v/>
      </c>
      <c r="AZ414" s="162" t="str">
        <f t="shared" si="256"/>
        <v/>
      </c>
      <c r="BA414" s="120"/>
      <c r="BB414" s="135" t="str">
        <f t="shared" si="257"/>
        <v/>
      </c>
      <c r="BC414" s="136" t="str">
        <f t="shared" si="258"/>
        <v/>
      </c>
      <c r="BD414" s="136" t="str">
        <f t="shared" si="259"/>
        <v/>
      </c>
      <c r="BE414" s="136" t="str">
        <f t="shared" si="260"/>
        <v/>
      </c>
      <c r="BF414" s="136" t="str">
        <f t="shared" si="261"/>
        <v/>
      </c>
      <c r="BG414" s="136" t="str">
        <f t="shared" si="262"/>
        <v/>
      </c>
      <c r="BH414" s="136" t="str">
        <f t="shared" si="263"/>
        <v/>
      </c>
      <c r="BI414" s="136" t="str">
        <f t="shared" si="264"/>
        <v/>
      </c>
      <c r="BJ414" s="136" t="str">
        <f t="shared" si="265"/>
        <v/>
      </c>
      <c r="BK414" s="136" t="str">
        <f t="shared" si="266"/>
        <v/>
      </c>
      <c r="BL414" s="136" t="str">
        <f t="shared" si="267"/>
        <v/>
      </c>
      <c r="BM414" s="136" t="str">
        <f t="shared" si="268"/>
        <v/>
      </c>
      <c r="BN414" s="136" t="str">
        <f t="shared" si="269"/>
        <v/>
      </c>
      <c r="BO414" s="136" t="str">
        <f t="shared" si="270"/>
        <v/>
      </c>
      <c r="BP414" s="136" t="str">
        <f t="shared" si="271"/>
        <v/>
      </c>
      <c r="BQ414" s="136" t="str">
        <f t="shared" si="272"/>
        <v/>
      </c>
      <c r="BR414" s="136" t="str">
        <f t="shared" si="273"/>
        <v/>
      </c>
      <c r="BS414" s="136" t="str">
        <f t="shared" si="274"/>
        <v/>
      </c>
      <c r="BT414" s="136" t="str">
        <f t="shared" si="275"/>
        <v/>
      </c>
      <c r="BU414" s="136" t="str">
        <f t="shared" si="276"/>
        <v/>
      </c>
      <c r="BV414" s="136" t="str">
        <f t="shared" si="277"/>
        <v/>
      </c>
      <c r="BW414" s="136" t="str">
        <f t="shared" si="278"/>
        <v/>
      </c>
      <c r="BX414" s="136" t="str">
        <f t="shared" si="279"/>
        <v/>
      </c>
      <c r="BY414" s="136" t="str">
        <f t="shared" si="280"/>
        <v/>
      </c>
      <c r="BZ414" s="136" t="str">
        <f t="shared" si="281"/>
        <v/>
      </c>
      <c r="CA414" s="137" t="str">
        <f t="shared" si="282"/>
        <v/>
      </c>
      <c r="CB414" s="135" t="str">
        <f t="shared" si="283"/>
        <v/>
      </c>
      <c r="CC414" s="136" t="str">
        <f t="shared" si="284"/>
        <v/>
      </c>
      <c r="CD414" s="136" t="str">
        <f t="shared" si="285"/>
        <v/>
      </c>
      <c r="CE414" s="136" t="str">
        <f t="shared" si="286"/>
        <v/>
      </c>
      <c r="CF414" s="136" t="str">
        <f t="shared" si="287"/>
        <v/>
      </c>
      <c r="CG414" s="136" t="str">
        <f t="shared" si="288"/>
        <v/>
      </c>
      <c r="CH414" s="136" t="str">
        <f t="shared" si="289"/>
        <v/>
      </c>
      <c r="CI414" s="136" t="str">
        <f t="shared" si="290"/>
        <v/>
      </c>
      <c r="CJ414" s="136" t="str">
        <f t="shared" si="291"/>
        <v/>
      </c>
      <c r="CK414" s="137" t="str">
        <f t="shared" si="292"/>
        <v/>
      </c>
      <c r="CL414" s="135" t="str">
        <f t="shared" si="293"/>
        <v/>
      </c>
      <c r="CM414" s="136" t="str">
        <f t="shared" si="294"/>
        <v/>
      </c>
      <c r="CN414" s="136" t="str">
        <f t="shared" si="295"/>
        <v/>
      </c>
      <c r="CO414" s="137" t="str">
        <f t="shared" si="296"/>
        <v/>
      </c>
      <c r="CP414" s="120"/>
      <c r="CQ414" s="120"/>
      <c r="CR414" s="120"/>
      <c r="CS414" s="120"/>
      <c r="CT414" s="120"/>
      <c r="CU414" s="120"/>
      <c r="CV414" s="120"/>
      <c r="CW414" s="120"/>
      <c r="CX414" s="120"/>
      <c r="CY414" s="120"/>
      <c r="CZ414" s="120"/>
      <c r="DA414" s="120"/>
      <c r="DB414" s="120"/>
    </row>
    <row r="415" spans="1:106" ht="17.399999999999999" thickTop="1" thickBot="1" x14ac:dyDescent="0.45">
      <c r="A415" s="7">
        <v>410</v>
      </c>
      <c r="B415" s="10"/>
      <c r="C415" s="11"/>
      <c r="D415" s="11"/>
      <c r="E415" s="11"/>
      <c r="F415" s="11"/>
      <c r="G415" s="11"/>
      <c r="H415" s="11"/>
      <c r="I415" s="11"/>
      <c r="J415" s="11"/>
      <c r="K415" s="11"/>
      <c r="L415" s="10"/>
      <c r="M415" s="10"/>
      <c r="N415" s="10"/>
      <c r="O415" s="209" t="str">
        <f xml:space="preserve"> IF(ISBLANK(L415),"",VLOOKUP(L415,ComboValue!$E$3:$I$15,5,FALSE))</f>
        <v/>
      </c>
      <c r="P415" s="10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35" t="str">
        <f xml:space="preserve"> IF(ISBLANK(C415),"",VLOOKUP(C415,ComboValue!$B$2:$C$11,2,FALSE) &amp; ",") &amp; IF(ISBLANK(D415),"",VLOOKUP(D415,ComboValue!$B$2:$C$11,2,FALSE) &amp; ",") &amp; IF(ISBLANK(E415),"",VLOOKUP(E415,ComboValue!$B$2:$C$11,2,FALSE) &amp; ",") &amp; IF(ISBLANK(F415),"",VLOOKUP(F415,ComboValue!$B$2:$C$11,2,FALSE) &amp; ",") &amp; IF(ISBLANK(G415),"",VLOOKUP(G415,ComboValue!$B$2:$C$11,2,FALSE) &amp; ",") &amp; IF(ISBLANK(H415),"",VLOOKUP(H415,ComboValue!$B$2:$C$11,2,FALSE) &amp; ",") &amp; IF(ISBLANK(I415),"",VLOOKUP(I415,ComboValue!$B$2:$C$11,2,FALSE) &amp; ",") &amp; IF(ISBLANK(J415),"",VLOOKUP(J415,ComboValue!$B$2:$C$11,2,FALSE) &amp; ",") &amp; IF(ISBLANK(K415),"",VLOOKUP(K415,ComboValue!$B$2:$C$11,2,FALSE) &amp; ",")</f>
        <v/>
      </c>
      <c r="AV415" s="136" t="str">
        <f t="shared" si="255"/>
        <v>Tous_Nl</v>
      </c>
      <c r="AW415" s="136" t="str">
        <f>IF(ISBLANK(L415),"",VLOOKUP(L415,ComboValue!$E$2:$G$15,3,FALSE))</f>
        <v/>
      </c>
      <c r="AX415" s="136" t="str">
        <f>IF(ISBLANK(M415),"",VLOOKUP(M415,ComboValue!$K$2:$L$5,2,FALSE))</f>
        <v/>
      </c>
      <c r="AY415" s="161" t="str">
        <f>IF(ISBLANK(Q415),"",VLOOKUP(Q415,ComboValue!$N$2:$O$68,2,FALSE) &amp; ",") &amp; IF(ISBLANK(R415),"",VLOOKUP(R415,ComboValue!$N$2:$O$68,2,FALSE) &amp; ",") &amp; IF(ISBLANK(S415),"",VLOOKUP(S415,ComboValue!$N$2:$O$68,2,FALSE) &amp; ",") &amp; IF(ISBLANK(T415),"",VLOOKUP(T415,ComboValue!$N$2:$O$68,2,FALSE) &amp; ",") &amp; IF(ISBLANK(U415),"",VLOOKUP(U415,ComboValue!$N$2:$O$68,2,FALSE) &amp; ",") &amp; IF(ISBLANK(V415),"",VLOOKUP(V415,ComboValue!$N$2:$O$68,2,FALSE) &amp; ",") &amp; IF(ISBLANK(W415),"",VLOOKUP(W415,ComboValue!$N$2:$O$68,2,FALSE) &amp; ",") &amp; IF(ISBLANK(X415),"",VLOOKUP(X415,ComboValue!$N$2:$O$68,2,FALSE) &amp; ",") &amp; IF(ISBLANK(Y415),"",VLOOKUP(Y415,ComboValue!$N$2:$O$68,2,FALSE) &amp; ",") &amp; IF(ISBLANK(Z415),"",VLOOKUP(Z415,ComboValue!$N$2:$O$68,2,FALSE) &amp; ",") &amp; IF(ISBLANK(AA415),"",VLOOKUP(AA415,ComboValue!$N$2:$O$68,2,FALSE) &amp; ",") &amp; IF(ISBLANK(AB415),"",VLOOKUP(AB415,ComboValue!$N$2:$O$68,2,FALSE) &amp; ",") &amp; IF(ISBLANK(AC415),"",VLOOKUP(AC415,ComboValue!$N$2:$O$68,2,FALSE) &amp; ",") &amp; IF(ISBLANK(AD415),"",VLOOKUP(AD415,ComboValue!$N$2:$O$68,2,FALSE) &amp; ",") &amp; IF(ISBLANK(AE415),"",VLOOKUP(AE415,ComboValue!$N$2:$O$68,2,FALSE) &amp; ",") &amp; IF(ISBLANK(AF415),"",VLOOKUP(AF415,ComboValue!$N$2:$O$68,2,FALSE) &amp; ",") &amp; IF(ISBLANK(AG415),"",VLOOKUP(AG415,ComboValue!$N$2:$O$68,2,FALSE) &amp; ",") &amp; IF(ISBLANK(AH415),"",VLOOKUP(AH415,ComboValue!$N$2:$O$68,2,FALSE) &amp; ",") &amp; IF(ISBLANK(AI415),"",VLOOKUP(AI415,ComboValue!$N$2:$O$68,2,FALSE) &amp; ",") &amp; IF(ISBLANK(AJ415),"",VLOOKUP(AJ415,ComboValue!$N$2:$O$68,2,FALSE) &amp; ",") &amp; IF(ISBLANK(AK415),"",VLOOKUP(AK415,ComboValue!$N$2:$O$68,2,FALSE) &amp; ",") &amp; IF(ISBLANK(AL415),"",VLOOKUP(AL415,ComboValue!$N$2:$O$68,2,FALSE) &amp; ",") &amp; IF(ISBLANK(AM415),"",VLOOKUP(AM415,ComboValue!$N$2:$O$68,2,FALSE) &amp; ",") &amp; IF(ISBLANK(AN415),"",VLOOKUP(AN415,ComboValue!$N$2:$O$68,2,FALSE) &amp; ",") &amp; IF(ISBLANK(AO415),"",VLOOKUP(AO415,ComboValue!$N$2:$O$68,2,FALSE) &amp; ",") &amp; IF(ISBLANK(AP415),"",VLOOKUP(AP415,ComboValue!$N$2:$O$68,2,FALSE) &amp; ",") &amp; IF(ISBLANK(AQ415),"",VLOOKUP(AQ415,ComboValue!$N$2:$O$68,2,FALSE) &amp; ",") &amp; IF(ISBLANK(AR415),"",VLOOKUP(AR415,ComboValue!$N$2:$O$68,2,FALSE) &amp; ",") &amp; IF(ISBLANK(AS415),"",VLOOKUP(AS415,ComboValue!$N$2:$O$68,2,FALSE) &amp; ",") &amp; IF(ISBLANK(AT415),"",VLOOKUP(AT415,ComboValue!$N$2:$O$68,2,FALSE) &amp; ",")</f>
        <v/>
      </c>
      <c r="AZ415" s="162" t="str">
        <f t="shared" si="256"/>
        <v/>
      </c>
      <c r="BA415" s="120"/>
      <c r="BB415" s="135" t="str">
        <f t="shared" si="257"/>
        <v/>
      </c>
      <c r="BC415" s="136" t="str">
        <f t="shared" si="258"/>
        <v/>
      </c>
      <c r="BD415" s="136" t="str">
        <f t="shared" si="259"/>
        <v/>
      </c>
      <c r="BE415" s="136" t="str">
        <f t="shared" si="260"/>
        <v/>
      </c>
      <c r="BF415" s="136" t="str">
        <f t="shared" si="261"/>
        <v/>
      </c>
      <c r="BG415" s="136" t="str">
        <f t="shared" si="262"/>
        <v/>
      </c>
      <c r="BH415" s="136" t="str">
        <f t="shared" si="263"/>
        <v/>
      </c>
      <c r="BI415" s="136" t="str">
        <f t="shared" si="264"/>
        <v/>
      </c>
      <c r="BJ415" s="136" t="str">
        <f t="shared" si="265"/>
        <v/>
      </c>
      <c r="BK415" s="136" t="str">
        <f t="shared" si="266"/>
        <v/>
      </c>
      <c r="BL415" s="136" t="str">
        <f t="shared" si="267"/>
        <v/>
      </c>
      <c r="BM415" s="136" t="str">
        <f t="shared" si="268"/>
        <v/>
      </c>
      <c r="BN415" s="136" t="str">
        <f t="shared" si="269"/>
        <v/>
      </c>
      <c r="BO415" s="136" t="str">
        <f t="shared" si="270"/>
        <v/>
      </c>
      <c r="BP415" s="136" t="str">
        <f t="shared" si="271"/>
        <v/>
      </c>
      <c r="BQ415" s="136" t="str">
        <f t="shared" si="272"/>
        <v/>
      </c>
      <c r="BR415" s="136" t="str">
        <f t="shared" si="273"/>
        <v/>
      </c>
      <c r="BS415" s="136" t="str">
        <f t="shared" si="274"/>
        <v/>
      </c>
      <c r="BT415" s="136" t="str">
        <f t="shared" si="275"/>
        <v/>
      </c>
      <c r="BU415" s="136" t="str">
        <f t="shared" si="276"/>
        <v/>
      </c>
      <c r="BV415" s="136" t="str">
        <f t="shared" si="277"/>
        <v/>
      </c>
      <c r="BW415" s="136" t="str">
        <f t="shared" si="278"/>
        <v/>
      </c>
      <c r="BX415" s="136" t="str">
        <f t="shared" si="279"/>
        <v/>
      </c>
      <c r="BY415" s="136" t="str">
        <f t="shared" si="280"/>
        <v/>
      </c>
      <c r="BZ415" s="136" t="str">
        <f t="shared" si="281"/>
        <v/>
      </c>
      <c r="CA415" s="137" t="str">
        <f t="shared" si="282"/>
        <v/>
      </c>
      <c r="CB415" s="135" t="str">
        <f t="shared" si="283"/>
        <v/>
      </c>
      <c r="CC415" s="136" t="str">
        <f t="shared" si="284"/>
        <v/>
      </c>
      <c r="CD415" s="136" t="str">
        <f t="shared" si="285"/>
        <v/>
      </c>
      <c r="CE415" s="136" t="str">
        <f t="shared" si="286"/>
        <v/>
      </c>
      <c r="CF415" s="136" t="str">
        <f t="shared" si="287"/>
        <v/>
      </c>
      <c r="CG415" s="136" t="str">
        <f t="shared" si="288"/>
        <v/>
      </c>
      <c r="CH415" s="136" t="str">
        <f t="shared" si="289"/>
        <v/>
      </c>
      <c r="CI415" s="136" t="str">
        <f t="shared" si="290"/>
        <v/>
      </c>
      <c r="CJ415" s="136" t="str">
        <f t="shared" si="291"/>
        <v/>
      </c>
      <c r="CK415" s="137" t="str">
        <f t="shared" si="292"/>
        <v/>
      </c>
      <c r="CL415" s="135" t="str">
        <f t="shared" si="293"/>
        <v/>
      </c>
      <c r="CM415" s="136" t="str">
        <f t="shared" si="294"/>
        <v/>
      </c>
      <c r="CN415" s="136" t="str">
        <f t="shared" si="295"/>
        <v/>
      </c>
      <c r="CO415" s="137" t="str">
        <f t="shared" si="296"/>
        <v/>
      </c>
      <c r="CP415" s="120"/>
      <c r="CQ415" s="120"/>
      <c r="CR415" s="120"/>
      <c r="CS415" s="120"/>
      <c r="CT415" s="120"/>
      <c r="CU415" s="120"/>
      <c r="CV415" s="120"/>
      <c r="CW415" s="120"/>
      <c r="CX415" s="120"/>
      <c r="CY415" s="120"/>
      <c r="CZ415" s="120"/>
      <c r="DA415" s="120"/>
      <c r="DB415" s="120"/>
    </row>
    <row r="416" spans="1:106" ht="17.399999999999999" thickTop="1" thickBot="1" x14ac:dyDescent="0.45">
      <c r="A416" s="7">
        <v>411</v>
      </c>
      <c r="B416" s="10"/>
      <c r="C416" s="11"/>
      <c r="D416" s="11"/>
      <c r="E416" s="11"/>
      <c r="F416" s="11"/>
      <c r="G416" s="11"/>
      <c r="H416" s="11"/>
      <c r="I416" s="11"/>
      <c r="J416" s="11"/>
      <c r="K416" s="11"/>
      <c r="L416" s="10"/>
      <c r="M416" s="10"/>
      <c r="N416" s="10"/>
      <c r="O416" s="209" t="str">
        <f xml:space="preserve"> IF(ISBLANK(L416),"",VLOOKUP(L416,ComboValue!$E$3:$I$15,5,FALSE))</f>
        <v/>
      </c>
      <c r="P416" s="10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35" t="str">
        <f xml:space="preserve"> IF(ISBLANK(C416),"",VLOOKUP(C416,ComboValue!$B$2:$C$11,2,FALSE) &amp; ",") &amp; IF(ISBLANK(D416),"",VLOOKUP(D416,ComboValue!$B$2:$C$11,2,FALSE) &amp; ",") &amp; IF(ISBLANK(E416),"",VLOOKUP(E416,ComboValue!$B$2:$C$11,2,FALSE) &amp; ",") &amp; IF(ISBLANK(F416),"",VLOOKUP(F416,ComboValue!$B$2:$C$11,2,FALSE) &amp; ",") &amp; IF(ISBLANK(G416),"",VLOOKUP(G416,ComboValue!$B$2:$C$11,2,FALSE) &amp; ",") &amp; IF(ISBLANK(H416),"",VLOOKUP(H416,ComboValue!$B$2:$C$11,2,FALSE) &amp; ",") &amp; IF(ISBLANK(I416),"",VLOOKUP(I416,ComboValue!$B$2:$C$11,2,FALSE) &amp; ",") &amp; IF(ISBLANK(J416),"",VLOOKUP(J416,ComboValue!$B$2:$C$11,2,FALSE) &amp; ",") &amp; IF(ISBLANK(K416),"",VLOOKUP(K416,ComboValue!$B$2:$C$11,2,FALSE) &amp; ",")</f>
        <v/>
      </c>
      <c r="AV416" s="136" t="str">
        <f t="shared" si="255"/>
        <v>Tous_Nl</v>
      </c>
      <c r="AW416" s="136" t="str">
        <f>IF(ISBLANK(L416),"",VLOOKUP(L416,ComboValue!$E$2:$G$15,3,FALSE))</f>
        <v/>
      </c>
      <c r="AX416" s="136" t="str">
        <f>IF(ISBLANK(M416),"",VLOOKUP(M416,ComboValue!$K$2:$L$5,2,FALSE))</f>
        <v/>
      </c>
      <c r="AY416" s="161" t="str">
        <f>IF(ISBLANK(Q416),"",VLOOKUP(Q416,ComboValue!$N$2:$O$68,2,FALSE) &amp; ",") &amp; IF(ISBLANK(R416),"",VLOOKUP(R416,ComboValue!$N$2:$O$68,2,FALSE) &amp; ",") &amp; IF(ISBLANK(S416),"",VLOOKUP(S416,ComboValue!$N$2:$O$68,2,FALSE) &amp; ",") &amp; IF(ISBLANK(T416),"",VLOOKUP(T416,ComboValue!$N$2:$O$68,2,FALSE) &amp; ",") &amp; IF(ISBLANK(U416),"",VLOOKUP(U416,ComboValue!$N$2:$O$68,2,FALSE) &amp; ",") &amp; IF(ISBLANK(V416),"",VLOOKUP(V416,ComboValue!$N$2:$O$68,2,FALSE) &amp; ",") &amp; IF(ISBLANK(W416),"",VLOOKUP(W416,ComboValue!$N$2:$O$68,2,FALSE) &amp; ",") &amp; IF(ISBLANK(X416),"",VLOOKUP(X416,ComboValue!$N$2:$O$68,2,FALSE) &amp; ",") &amp; IF(ISBLANK(Y416),"",VLOOKUP(Y416,ComboValue!$N$2:$O$68,2,FALSE) &amp; ",") &amp; IF(ISBLANK(Z416),"",VLOOKUP(Z416,ComboValue!$N$2:$O$68,2,FALSE) &amp; ",") &amp; IF(ISBLANK(AA416),"",VLOOKUP(AA416,ComboValue!$N$2:$O$68,2,FALSE) &amp; ",") &amp; IF(ISBLANK(AB416),"",VLOOKUP(AB416,ComboValue!$N$2:$O$68,2,FALSE) &amp; ",") &amp; IF(ISBLANK(AC416),"",VLOOKUP(AC416,ComboValue!$N$2:$O$68,2,FALSE) &amp; ",") &amp; IF(ISBLANK(AD416),"",VLOOKUP(AD416,ComboValue!$N$2:$O$68,2,FALSE) &amp; ",") &amp; IF(ISBLANK(AE416),"",VLOOKUP(AE416,ComboValue!$N$2:$O$68,2,FALSE) &amp; ",") &amp; IF(ISBLANK(AF416),"",VLOOKUP(AF416,ComboValue!$N$2:$O$68,2,FALSE) &amp; ",") &amp; IF(ISBLANK(AG416),"",VLOOKUP(AG416,ComboValue!$N$2:$O$68,2,FALSE) &amp; ",") &amp; IF(ISBLANK(AH416),"",VLOOKUP(AH416,ComboValue!$N$2:$O$68,2,FALSE) &amp; ",") &amp; IF(ISBLANK(AI416),"",VLOOKUP(AI416,ComboValue!$N$2:$O$68,2,FALSE) &amp; ",") &amp; IF(ISBLANK(AJ416),"",VLOOKUP(AJ416,ComboValue!$N$2:$O$68,2,FALSE) &amp; ",") &amp; IF(ISBLANK(AK416),"",VLOOKUP(AK416,ComboValue!$N$2:$O$68,2,FALSE) &amp; ",") &amp; IF(ISBLANK(AL416),"",VLOOKUP(AL416,ComboValue!$N$2:$O$68,2,FALSE) &amp; ",") &amp; IF(ISBLANK(AM416),"",VLOOKUP(AM416,ComboValue!$N$2:$O$68,2,FALSE) &amp; ",") &amp; IF(ISBLANK(AN416),"",VLOOKUP(AN416,ComboValue!$N$2:$O$68,2,FALSE) &amp; ",") &amp; IF(ISBLANK(AO416),"",VLOOKUP(AO416,ComboValue!$N$2:$O$68,2,FALSE) &amp; ",") &amp; IF(ISBLANK(AP416),"",VLOOKUP(AP416,ComboValue!$N$2:$O$68,2,FALSE) &amp; ",") &amp; IF(ISBLANK(AQ416),"",VLOOKUP(AQ416,ComboValue!$N$2:$O$68,2,FALSE) &amp; ",") &amp; IF(ISBLANK(AR416),"",VLOOKUP(AR416,ComboValue!$N$2:$O$68,2,FALSE) &amp; ",") &amp; IF(ISBLANK(AS416),"",VLOOKUP(AS416,ComboValue!$N$2:$O$68,2,FALSE) &amp; ",") &amp; IF(ISBLANK(AT416),"",VLOOKUP(AT416,ComboValue!$N$2:$O$68,2,FALSE) &amp; ",")</f>
        <v/>
      </c>
      <c r="AZ416" s="162" t="str">
        <f t="shared" si="256"/>
        <v/>
      </c>
      <c r="BA416" s="120"/>
      <c r="BB416" s="135" t="str">
        <f t="shared" si="257"/>
        <v/>
      </c>
      <c r="BC416" s="136" t="str">
        <f t="shared" si="258"/>
        <v/>
      </c>
      <c r="BD416" s="136" t="str">
        <f t="shared" si="259"/>
        <v/>
      </c>
      <c r="BE416" s="136" t="str">
        <f t="shared" si="260"/>
        <v/>
      </c>
      <c r="BF416" s="136" t="str">
        <f t="shared" si="261"/>
        <v/>
      </c>
      <c r="BG416" s="136" t="str">
        <f t="shared" si="262"/>
        <v/>
      </c>
      <c r="BH416" s="136" t="str">
        <f t="shared" si="263"/>
        <v/>
      </c>
      <c r="BI416" s="136" t="str">
        <f t="shared" si="264"/>
        <v/>
      </c>
      <c r="BJ416" s="136" t="str">
        <f t="shared" si="265"/>
        <v/>
      </c>
      <c r="BK416" s="136" t="str">
        <f t="shared" si="266"/>
        <v/>
      </c>
      <c r="BL416" s="136" t="str">
        <f t="shared" si="267"/>
        <v/>
      </c>
      <c r="BM416" s="136" t="str">
        <f t="shared" si="268"/>
        <v/>
      </c>
      <c r="BN416" s="136" t="str">
        <f t="shared" si="269"/>
        <v/>
      </c>
      <c r="BO416" s="136" t="str">
        <f t="shared" si="270"/>
        <v/>
      </c>
      <c r="BP416" s="136" t="str">
        <f t="shared" si="271"/>
        <v/>
      </c>
      <c r="BQ416" s="136" t="str">
        <f t="shared" si="272"/>
        <v/>
      </c>
      <c r="BR416" s="136" t="str">
        <f t="shared" si="273"/>
        <v/>
      </c>
      <c r="BS416" s="136" t="str">
        <f t="shared" si="274"/>
        <v/>
      </c>
      <c r="BT416" s="136" t="str">
        <f t="shared" si="275"/>
        <v/>
      </c>
      <c r="BU416" s="136" t="str">
        <f t="shared" si="276"/>
        <v/>
      </c>
      <c r="BV416" s="136" t="str">
        <f t="shared" si="277"/>
        <v/>
      </c>
      <c r="BW416" s="136" t="str">
        <f t="shared" si="278"/>
        <v/>
      </c>
      <c r="BX416" s="136" t="str">
        <f t="shared" si="279"/>
        <v/>
      </c>
      <c r="BY416" s="136" t="str">
        <f t="shared" si="280"/>
        <v/>
      </c>
      <c r="BZ416" s="136" t="str">
        <f t="shared" si="281"/>
        <v/>
      </c>
      <c r="CA416" s="137" t="str">
        <f t="shared" si="282"/>
        <v/>
      </c>
      <c r="CB416" s="135" t="str">
        <f t="shared" si="283"/>
        <v/>
      </c>
      <c r="CC416" s="136" t="str">
        <f t="shared" si="284"/>
        <v/>
      </c>
      <c r="CD416" s="136" t="str">
        <f t="shared" si="285"/>
        <v/>
      </c>
      <c r="CE416" s="136" t="str">
        <f t="shared" si="286"/>
        <v/>
      </c>
      <c r="CF416" s="136" t="str">
        <f t="shared" si="287"/>
        <v/>
      </c>
      <c r="CG416" s="136" t="str">
        <f t="shared" si="288"/>
        <v/>
      </c>
      <c r="CH416" s="136" t="str">
        <f t="shared" si="289"/>
        <v/>
      </c>
      <c r="CI416" s="136" t="str">
        <f t="shared" si="290"/>
        <v/>
      </c>
      <c r="CJ416" s="136" t="str">
        <f t="shared" si="291"/>
        <v/>
      </c>
      <c r="CK416" s="137" t="str">
        <f t="shared" si="292"/>
        <v/>
      </c>
      <c r="CL416" s="135" t="str">
        <f t="shared" si="293"/>
        <v/>
      </c>
      <c r="CM416" s="136" t="str">
        <f t="shared" si="294"/>
        <v/>
      </c>
      <c r="CN416" s="136" t="str">
        <f t="shared" si="295"/>
        <v/>
      </c>
      <c r="CO416" s="137" t="str">
        <f t="shared" si="296"/>
        <v/>
      </c>
      <c r="CP416" s="120"/>
      <c r="CQ416" s="120"/>
      <c r="CR416" s="120"/>
      <c r="CS416" s="120"/>
      <c r="CT416" s="120"/>
      <c r="CU416" s="120"/>
      <c r="CV416" s="120"/>
      <c r="CW416" s="120"/>
      <c r="CX416" s="120"/>
      <c r="CY416" s="120"/>
      <c r="CZ416" s="120"/>
      <c r="DA416" s="120"/>
      <c r="DB416" s="120"/>
    </row>
    <row r="417" spans="1:106" ht="17.399999999999999" thickTop="1" thickBot="1" x14ac:dyDescent="0.45">
      <c r="A417" s="7">
        <v>412</v>
      </c>
      <c r="B417" s="10"/>
      <c r="C417" s="11"/>
      <c r="D417" s="11"/>
      <c r="E417" s="11"/>
      <c r="F417" s="11"/>
      <c r="G417" s="11"/>
      <c r="H417" s="11"/>
      <c r="I417" s="11"/>
      <c r="J417" s="11"/>
      <c r="K417" s="11"/>
      <c r="L417" s="10"/>
      <c r="M417" s="10"/>
      <c r="N417" s="10"/>
      <c r="O417" s="209" t="str">
        <f xml:space="preserve"> IF(ISBLANK(L417),"",VLOOKUP(L417,ComboValue!$E$3:$I$15,5,FALSE))</f>
        <v/>
      </c>
      <c r="P417" s="10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35" t="str">
        <f xml:space="preserve"> IF(ISBLANK(C417),"",VLOOKUP(C417,ComboValue!$B$2:$C$11,2,FALSE) &amp; ",") &amp; IF(ISBLANK(D417),"",VLOOKUP(D417,ComboValue!$B$2:$C$11,2,FALSE) &amp; ",") &amp; IF(ISBLANK(E417),"",VLOOKUP(E417,ComboValue!$B$2:$C$11,2,FALSE) &amp; ",") &amp; IF(ISBLANK(F417),"",VLOOKUP(F417,ComboValue!$B$2:$C$11,2,FALSE) &amp; ",") &amp; IF(ISBLANK(G417),"",VLOOKUP(G417,ComboValue!$B$2:$C$11,2,FALSE) &amp; ",") &amp; IF(ISBLANK(H417),"",VLOOKUP(H417,ComboValue!$B$2:$C$11,2,FALSE) &amp; ",") &amp; IF(ISBLANK(I417),"",VLOOKUP(I417,ComboValue!$B$2:$C$11,2,FALSE) &amp; ",") &amp; IF(ISBLANK(J417),"",VLOOKUP(J417,ComboValue!$B$2:$C$11,2,FALSE) &amp; ",") &amp; IF(ISBLANK(K417),"",VLOOKUP(K417,ComboValue!$B$2:$C$11,2,FALSE) &amp; ",")</f>
        <v/>
      </c>
      <c r="AV417" s="136" t="str">
        <f t="shared" si="255"/>
        <v>Tous_Nl</v>
      </c>
      <c r="AW417" s="136" t="str">
        <f>IF(ISBLANK(L417),"",VLOOKUP(L417,ComboValue!$E$2:$G$15,3,FALSE))</f>
        <v/>
      </c>
      <c r="AX417" s="136" t="str">
        <f>IF(ISBLANK(M417),"",VLOOKUP(M417,ComboValue!$K$2:$L$5,2,FALSE))</f>
        <v/>
      </c>
      <c r="AY417" s="161" t="str">
        <f>IF(ISBLANK(Q417),"",VLOOKUP(Q417,ComboValue!$N$2:$O$68,2,FALSE) &amp; ",") &amp; IF(ISBLANK(R417),"",VLOOKUP(R417,ComboValue!$N$2:$O$68,2,FALSE) &amp; ",") &amp; IF(ISBLANK(S417),"",VLOOKUP(S417,ComboValue!$N$2:$O$68,2,FALSE) &amp; ",") &amp; IF(ISBLANK(T417),"",VLOOKUP(T417,ComboValue!$N$2:$O$68,2,FALSE) &amp; ",") &amp; IF(ISBLANK(U417),"",VLOOKUP(U417,ComboValue!$N$2:$O$68,2,FALSE) &amp; ",") &amp; IF(ISBLANK(V417),"",VLOOKUP(V417,ComboValue!$N$2:$O$68,2,FALSE) &amp; ",") &amp; IF(ISBLANK(W417),"",VLOOKUP(W417,ComboValue!$N$2:$O$68,2,FALSE) &amp; ",") &amp; IF(ISBLANK(X417),"",VLOOKUP(X417,ComboValue!$N$2:$O$68,2,FALSE) &amp; ",") &amp; IF(ISBLANK(Y417),"",VLOOKUP(Y417,ComboValue!$N$2:$O$68,2,FALSE) &amp; ",") &amp; IF(ISBLANK(Z417),"",VLOOKUP(Z417,ComboValue!$N$2:$O$68,2,FALSE) &amp; ",") &amp; IF(ISBLANK(AA417),"",VLOOKUP(AA417,ComboValue!$N$2:$O$68,2,FALSE) &amp; ",") &amp; IF(ISBLANK(AB417),"",VLOOKUP(AB417,ComboValue!$N$2:$O$68,2,FALSE) &amp; ",") &amp; IF(ISBLANK(AC417),"",VLOOKUP(AC417,ComboValue!$N$2:$O$68,2,FALSE) &amp; ",") &amp; IF(ISBLANK(AD417),"",VLOOKUP(AD417,ComboValue!$N$2:$O$68,2,FALSE) &amp; ",") &amp; IF(ISBLANK(AE417),"",VLOOKUP(AE417,ComboValue!$N$2:$O$68,2,FALSE) &amp; ",") &amp; IF(ISBLANK(AF417),"",VLOOKUP(AF417,ComboValue!$N$2:$O$68,2,FALSE) &amp; ",") &amp; IF(ISBLANK(AG417),"",VLOOKUP(AG417,ComboValue!$N$2:$O$68,2,FALSE) &amp; ",") &amp; IF(ISBLANK(AH417),"",VLOOKUP(AH417,ComboValue!$N$2:$O$68,2,FALSE) &amp; ",") &amp; IF(ISBLANK(AI417),"",VLOOKUP(AI417,ComboValue!$N$2:$O$68,2,FALSE) &amp; ",") &amp; IF(ISBLANK(AJ417),"",VLOOKUP(AJ417,ComboValue!$N$2:$O$68,2,FALSE) &amp; ",") &amp; IF(ISBLANK(AK417),"",VLOOKUP(AK417,ComboValue!$N$2:$O$68,2,FALSE) &amp; ",") &amp; IF(ISBLANK(AL417),"",VLOOKUP(AL417,ComboValue!$N$2:$O$68,2,FALSE) &amp; ",") &amp; IF(ISBLANK(AM417),"",VLOOKUP(AM417,ComboValue!$N$2:$O$68,2,FALSE) &amp; ",") &amp; IF(ISBLANK(AN417),"",VLOOKUP(AN417,ComboValue!$N$2:$O$68,2,FALSE) &amp; ",") &amp; IF(ISBLANK(AO417),"",VLOOKUP(AO417,ComboValue!$N$2:$O$68,2,FALSE) &amp; ",") &amp; IF(ISBLANK(AP417),"",VLOOKUP(AP417,ComboValue!$N$2:$O$68,2,FALSE) &amp; ",") &amp; IF(ISBLANK(AQ417),"",VLOOKUP(AQ417,ComboValue!$N$2:$O$68,2,FALSE) &amp; ",") &amp; IF(ISBLANK(AR417),"",VLOOKUP(AR417,ComboValue!$N$2:$O$68,2,FALSE) &amp; ",") &amp; IF(ISBLANK(AS417),"",VLOOKUP(AS417,ComboValue!$N$2:$O$68,2,FALSE) &amp; ",") &amp; IF(ISBLANK(AT417),"",VLOOKUP(AT417,ComboValue!$N$2:$O$68,2,FALSE) &amp; ",")</f>
        <v/>
      </c>
      <c r="AZ417" s="162" t="str">
        <f t="shared" si="256"/>
        <v/>
      </c>
      <c r="BA417" s="120"/>
      <c r="BB417" s="135" t="str">
        <f t="shared" si="257"/>
        <v/>
      </c>
      <c r="BC417" s="136" t="str">
        <f t="shared" si="258"/>
        <v/>
      </c>
      <c r="BD417" s="136" t="str">
        <f t="shared" si="259"/>
        <v/>
      </c>
      <c r="BE417" s="136" t="str">
        <f t="shared" si="260"/>
        <v/>
      </c>
      <c r="BF417" s="136" t="str">
        <f t="shared" si="261"/>
        <v/>
      </c>
      <c r="BG417" s="136" t="str">
        <f t="shared" si="262"/>
        <v/>
      </c>
      <c r="BH417" s="136" t="str">
        <f t="shared" si="263"/>
        <v/>
      </c>
      <c r="BI417" s="136" t="str">
        <f t="shared" si="264"/>
        <v/>
      </c>
      <c r="BJ417" s="136" t="str">
        <f t="shared" si="265"/>
        <v/>
      </c>
      <c r="BK417" s="136" t="str">
        <f t="shared" si="266"/>
        <v/>
      </c>
      <c r="BL417" s="136" t="str">
        <f t="shared" si="267"/>
        <v/>
      </c>
      <c r="BM417" s="136" t="str">
        <f t="shared" si="268"/>
        <v/>
      </c>
      <c r="BN417" s="136" t="str">
        <f t="shared" si="269"/>
        <v/>
      </c>
      <c r="BO417" s="136" t="str">
        <f t="shared" si="270"/>
        <v/>
      </c>
      <c r="BP417" s="136" t="str">
        <f t="shared" si="271"/>
        <v/>
      </c>
      <c r="BQ417" s="136" t="str">
        <f t="shared" si="272"/>
        <v/>
      </c>
      <c r="BR417" s="136" t="str">
        <f t="shared" si="273"/>
        <v/>
      </c>
      <c r="BS417" s="136" t="str">
        <f t="shared" si="274"/>
        <v/>
      </c>
      <c r="BT417" s="136" t="str">
        <f t="shared" si="275"/>
        <v/>
      </c>
      <c r="BU417" s="136" t="str">
        <f t="shared" si="276"/>
        <v/>
      </c>
      <c r="BV417" s="136" t="str">
        <f t="shared" si="277"/>
        <v/>
      </c>
      <c r="BW417" s="136" t="str">
        <f t="shared" si="278"/>
        <v/>
      </c>
      <c r="BX417" s="136" t="str">
        <f t="shared" si="279"/>
        <v/>
      </c>
      <c r="BY417" s="136" t="str">
        <f t="shared" si="280"/>
        <v/>
      </c>
      <c r="BZ417" s="136" t="str">
        <f t="shared" si="281"/>
        <v/>
      </c>
      <c r="CA417" s="137" t="str">
        <f t="shared" si="282"/>
        <v/>
      </c>
      <c r="CB417" s="135" t="str">
        <f t="shared" si="283"/>
        <v/>
      </c>
      <c r="CC417" s="136" t="str">
        <f t="shared" si="284"/>
        <v/>
      </c>
      <c r="CD417" s="136" t="str">
        <f t="shared" si="285"/>
        <v/>
      </c>
      <c r="CE417" s="136" t="str">
        <f t="shared" si="286"/>
        <v/>
      </c>
      <c r="CF417" s="136" t="str">
        <f t="shared" si="287"/>
        <v/>
      </c>
      <c r="CG417" s="136" t="str">
        <f t="shared" si="288"/>
        <v/>
      </c>
      <c r="CH417" s="136" t="str">
        <f t="shared" si="289"/>
        <v/>
      </c>
      <c r="CI417" s="136" t="str">
        <f t="shared" si="290"/>
        <v/>
      </c>
      <c r="CJ417" s="136" t="str">
        <f t="shared" si="291"/>
        <v/>
      </c>
      <c r="CK417" s="137" t="str">
        <f t="shared" si="292"/>
        <v/>
      </c>
      <c r="CL417" s="135" t="str">
        <f t="shared" si="293"/>
        <v/>
      </c>
      <c r="CM417" s="136" t="str">
        <f t="shared" si="294"/>
        <v/>
      </c>
      <c r="CN417" s="136" t="str">
        <f t="shared" si="295"/>
        <v/>
      </c>
      <c r="CO417" s="137" t="str">
        <f t="shared" si="296"/>
        <v/>
      </c>
      <c r="CP417" s="120"/>
      <c r="CQ417" s="120"/>
      <c r="CR417" s="120"/>
      <c r="CS417" s="120"/>
      <c r="CT417" s="120"/>
      <c r="CU417" s="120"/>
      <c r="CV417" s="120"/>
      <c r="CW417" s="120"/>
      <c r="CX417" s="120"/>
      <c r="CY417" s="120"/>
      <c r="CZ417" s="120"/>
      <c r="DA417" s="120"/>
      <c r="DB417" s="120"/>
    </row>
    <row r="418" spans="1:106" ht="17.399999999999999" thickTop="1" thickBot="1" x14ac:dyDescent="0.45">
      <c r="A418" s="7">
        <v>413</v>
      </c>
      <c r="B418" s="10"/>
      <c r="C418" s="11"/>
      <c r="D418" s="11"/>
      <c r="E418" s="11"/>
      <c r="F418" s="11"/>
      <c r="G418" s="11"/>
      <c r="H418" s="11"/>
      <c r="I418" s="11"/>
      <c r="J418" s="11"/>
      <c r="K418" s="11"/>
      <c r="L418" s="10"/>
      <c r="M418" s="10"/>
      <c r="N418" s="10"/>
      <c r="O418" s="209" t="str">
        <f xml:space="preserve"> IF(ISBLANK(L418),"",VLOOKUP(L418,ComboValue!$E$3:$I$15,5,FALSE))</f>
        <v/>
      </c>
      <c r="P418" s="10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35" t="str">
        <f xml:space="preserve"> IF(ISBLANK(C418),"",VLOOKUP(C418,ComboValue!$B$2:$C$11,2,FALSE) &amp; ",") &amp; IF(ISBLANK(D418),"",VLOOKUP(D418,ComboValue!$B$2:$C$11,2,FALSE) &amp; ",") &amp; IF(ISBLANK(E418),"",VLOOKUP(E418,ComboValue!$B$2:$C$11,2,FALSE) &amp; ",") &amp; IF(ISBLANK(F418),"",VLOOKUP(F418,ComboValue!$B$2:$C$11,2,FALSE) &amp; ",") &amp; IF(ISBLANK(G418),"",VLOOKUP(G418,ComboValue!$B$2:$C$11,2,FALSE) &amp; ",") &amp; IF(ISBLANK(H418),"",VLOOKUP(H418,ComboValue!$B$2:$C$11,2,FALSE) &amp; ",") &amp; IF(ISBLANK(I418),"",VLOOKUP(I418,ComboValue!$B$2:$C$11,2,FALSE) &amp; ",") &amp; IF(ISBLANK(J418),"",VLOOKUP(J418,ComboValue!$B$2:$C$11,2,FALSE) &amp; ",") &amp; IF(ISBLANK(K418),"",VLOOKUP(K418,ComboValue!$B$2:$C$11,2,FALSE) &amp; ",")</f>
        <v/>
      </c>
      <c r="AV418" s="136" t="str">
        <f t="shared" si="255"/>
        <v>Tous_Nl</v>
      </c>
      <c r="AW418" s="136" t="str">
        <f>IF(ISBLANK(L418),"",VLOOKUP(L418,ComboValue!$E$2:$G$15,3,FALSE))</f>
        <v/>
      </c>
      <c r="AX418" s="136" t="str">
        <f>IF(ISBLANK(M418),"",VLOOKUP(M418,ComboValue!$K$2:$L$5,2,FALSE))</f>
        <v/>
      </c>
      <c r="AY418" s="161" t="str">
        <f>IF(ISBLANK(Q418),"",VLOOKUP(Q418,ComboValue!$N$2:$O$68,2,FALSE) &amp; ",") &amp; IF(ISBLANK(R418),"",VLOOKUP(R418,ComboValue!$N$2:$O$68,2,FALSE) &amp; ",") &amp; IF(ISBLANK(S418),"",VLOOKUP(S418,ComboValue!$N$2:$O$68,2,FALSE) &amp; ",") &amp; IF(ISBLANK(T418),"",VLOOKUP(T418,ComboValue!$N$2:$O$68,2,FALSE) &amp; ",") &amp; IF(ISBLANK(U418),"",VLOOKUP(U418,ComboValue!$N$2:$O$68,2,FALSE) &amp; ",") &amp; IF(ISBLANK(V418),"",VLOOKUP(V418,ComboValue!$N$2:$O$68,2,FALSE) &amp; ",") &amp; IF(ISBLANK(W418),"",VLOOKUP(W418,ComboValue!$N$2:$O$68,2,FALSE) &amp; ",") &amp; IF(ISBLANK(X418),"",VLOOKUP(X418,ComboValue!$N$2:$O$68,2,FALSE) &amp; ",") &amp; IF(ISBLANK(Y418),"",VLOOKUP(Y418,ComboValue!$N$2:$O$68,2,FALSE) &amp; ",") &amp; IF(ISBLANK(Z418),"",VLOOKUP(Z418,ComboValue!$N$2:$O$68,2,FALSE) &amp; ",") &amp; IF(ISBLANK(AA418),"",VLOOKUP(AA418,ComboValue!$N$2:$O$68,2,FALSE) &amp; ",") &amp; IF(ISBLANK(AB418),"",VLOOKUP(AB418,ComboValue!$N$2:$O$68,2,FALSE) &amp; ",") &amp; IF(ISBLANK(AC418),"",VLOOKUP(AC418,ComboValue!$N$2:$O$68,2,FALSE) &amp; ",") &amp; IF(ISBLANK(AD418),"",VLOOKUP(AD418,ComboValue!$N$2:$O$68,2,FALSE) &amp; ",") &amp; IF(ISBLANK(AE418),"",VLOOKUP(AE418,ComboValue!$N$2:$O$68,2,FALSE) &amp; ",") &amp; IF(ISBLANK(AF418),"",VLOOKUP(AF418,ComboValue!$N$2:$O$68,2,FALSE) &amp; ",") &amp; IF(ISBLANK(AG418),"",VLOOKUP(AG418,ComboValue!$N$2:$O$68,2,FALSE) &amp; ",") &amp; IF(ISBLANK(AH418),"",VLOOKUP(AH418,ComboValue!$N$2:$O$68,2,FALSE) &amp; ",") &amp; IF(ISBLANK(AI418),"",VLOOKUP(AI418,ComboValue!$N$2:$O$68,2,FALSE) &amp; ",") &amp; IF(ISBLANK(AJ418),"",VLOOKUP(AJ418,ComboValue!$N$2:$O$68,2,FALSE) &amp; ",") &amp; IF(ISBLANK(AK418),"",VLOOKUP(AK418,ComboValue!$N$2:$O$68,2,FALSE) &amp; ",") &amp; IF(ISBLANK(AL418),"",VLOOKUP(AL418,ComboValue!$N$2:$O$68,2,FALSE) &amp; ",") &amp; IF(ISBLANK(AM418),"",VLOOKUP(AM418,ComboValue!$N$2:$O$68,2,FALSE) &amp; ",") &amp; IF(ISBLANK(AN418),"",VLOOKUP(AN418,ComboValue!$N$2:$O$68,2,FALSE) &amp; ",") &amp; IF(ISBLANK(AO418),"",VLOOKUP(AO418,ComboValue!$N$2:$O$68,2,FALSE) &amp; ",") &amp; IF(ISBLANK(AP418),"",VLOOKUP(AP418,ComboValue!$N$2:$O$68,2,FALSE) &amp; ",") &amp; IF(ISBLANK(AQ418),"",VLOOKUP(AQ418,ComboValue!$N$2:$O$68,2,FALSE) &amp; ",") &amp; IF(ISBLANK(AR418),"",VLOOKUP(AR418,ComboValue!$N$2:$O$68,2,FALSE) &amp; ",") &amp; IF(ISBLANK(AS418),"",VLOOKUP(AS418,ComboValue!$N$2:$O$68,2,FALSE) &amp; ",") &amp; IF(ISBLANK(AT418),"",VLOOKUP(AT418,ComboValue!$N$2:$O$68,2,FALSE) &amp; ",")</f>
        <v/>
      </c>
      <c r="AZ418" s="162" t="str">
        <f t="shared" si="256"/>
        <v/>
      </c>
      <c r="BA418" s="120"/>
      <c r="BB418" s="135" t="str">
        <f t="shared" si="257"/>
        <v/>
      </c>
      <c r="BC418" s="136" t="str">
        <f t="shared" si="258"/>
        <v/>
      </c>
      <c r="BD418" s="136" t="str">
        <f t="shared" si="259"/>
        <v/>
      </c>
      <c r="BE418" s="136" t="str">
        <f t="shared" si="260"/>
        <v/>
      </c>
      <c r="BF418" s="136" t="str">
        <f t="shared" si="261"/>
        <v/>
      </c>
      <c r="BG418" s="136" t="str">
        <f t="shared" si="262"/>
        <v/>
      </c>
      <c r="BH418" s="136" t="str">
        <f t="shared" si="263"/>
        <v/>
      </c>
      <c r="BI418" s="136" t="str">
        <f t="shared" si="264"/>
        <v/>
      </c>
      <c r="BJ418" s="136" t="str">
        <f t="shared" si="265"/>
        <v/>
      </c>
      <c r="BK418" s="136" t="str">
        <f t="shared" si="266"/>
        <v/>
      </c>
      <c r="BL418" s="136" t="str">
        <f t="shared" si="267"/>
        <v/>
      </c>
      <c r="BM418" s="136" t="str">
        <f t="shared" si="268"/>
        <v/>
      </c>
      <c r="BN418" s="136" t="str">
        <f t="shared" si="269"/>
        <v/>
      </c>
      <c r="BO418" s="136" t="str">
        <f t="shared" si="270"/>
        <v/>
      </c>
      <c r="BP418" s="136" t="str">
        <f t="shared" si="271"/>
        <v/>
      </c>
      <c r="BQ418" s="136" t="str">
        <f t="shared" si="272"/>
        <v/>
      </c>
      <c r="BR418" s="136" t="str">
        <f t="shared" si="273"/>
        <v/>
      </c>
      <c r="BS418" s="136" t="str">
        <f t="shared" si="274"/>
        <v/>
      </c>
      <c r="BT418" s="136" t="str">
        <f t="shared" si="275"/>
        <v/>
      </c>
      <c r="BU418" s="136" t="str">
        <f t="shared" si="276"/>
        <v/>
      </c>
      <c r="BV418" s="136" t="str">
        <f t="shared" si="277"/>
        <v/>
      </c>
      <c r="BW418" s="136" t="str">
        <f t="shared" si="278"/>
        <v/>
      </c>
      <c r="BX418" s="136" t="str">
        <f t="shared" si="279"/>
        <v/>
      </c>
      <c r="BY418" s="136" t="str">
        <f t="shared" si="280"/>
        <v/>
      </c>
      <c r="BZ418" s="136" t="str">
        <f t="shared" si="281"/>
        <v/>
      </c>
      <c r="CA418" s="137" t="str">
        <f t="shared" si="282"/>
        <v/>
      </c>
      <c r="CB418" s="135" t="str">
        <f t="shared" si="283"/>
        <v/>
      </c>
      <c r="CC418" s="136" t="str">
        <f t="shared" si="284"/>
        <v/>
      </c>
      <c r="CD418" s="136" t="str">
        <f t="shared" si="285"/>
        <v/>
      </c>
      <c r="CE418" s="136" t="str">
        <f t="shared" si="286"/>
        <v/>
      </c>
      <c r="CF418" s="136" t="str">
        <f t="shared" si="287"/>
        <v/>
      </c>
      <c r="CG418" s="136" t="str">
        <f t="shared" si="288"/>
        <v/>
      </c>
      <c r="CH418" s="136" t="str">
        <f t="shared" si="289"/>
        <v/>
      </c>
      <c r="CI418" s="136" t="str">
        <f t="shared" si="290"/>
        <v/>
      </c>
      <c r="CJ418" s="136" t="str">
        <f t="shared" si="291"/>
        <v/>
      </c>
      <c r="CK418" s="137" t="str">
        <f t="shared" si="292"/>
        <v/>
      </c>
      <c r="CL418" s="135" t="str">
        <f t="shared" si="293"/>
        <v/>
      </c>
      <c r="CM418" s="136" t="str">
        <f t="shared" si="294"/>
        <v/>
      </c>
      <c r="CN418" s="136" t="str">
        <f t="shared" si="295"/>
        <v/>
      </c>
      <c r="CO418" s="137" t="str">
        <f t="shared" si="296"/>
        <v/>
      </c>
      <c r="CP418" s="120"/>
      <c r="CQ418" s="120"/>
      <c r="CR418" s="120"/>
      <c r="CS418" s="120"/>
      <c r="CT418" s="120"/>
      <c r="CU418" s="120"/>
      <c r="CV418" s="120"/>
      <c r="CW418" s="120"/>
      <c r="CX418" s="120"/>
      <c r="CY418" s="120"/>
      <c r="CZ418" s="120"/>
      <c r="DA418" s="120"/>
      <c r="DB418" s="120"/>
    </row>
    <row r="419" spans="1:106" ht="17.399999999999999" thickTop="1" thickBot="1" x14ac:dyDescent="0.45">
      <c r="A419" s="7">
        <v>414</v>
      </c>
      <c r="B419" s="10"/>
      <c r="C419" s="11"/>
      <c r="D419" s="11"/>
      <c r="E419" s="11"/>
      <c r="F419" s="11"/>
      <c r="G419" s="11"/>
      <c r="H419" s="11"/>
      <c r="I419" s="11"/>
      <c r="J419" s="11"/>
      <c r="K419" s="11"/>
      <c r="L419" s="10"/>
      <c r="M419" s="10"/>
      <c r="N419" s="10"/>
      <c r="O419" s="209" t="str">
        <f xml:space="preserve"> IF(ISBLANK(L419),"",VLOOKUP(L419,ComboValue!$E$3:$I$15,5,FALSE))</f>
        <v/>
      </c>
      <c r="P419" s="10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35" t="str">
        <f xml:space="preserve"> IF(ISBLANK(C419),"",VLOOKUP(C419,ComboValue!$B$2:$C$11,2,FALSE) &amp; ",") &amp; IF(ISBLANK(D419),"",VLOOKUP(D419,ComboValue!$B$2:$C$11,2,FALSE) &amp; ",") &amp; IF(ISBLANK(E419),"",VLOOKUP(E419,ComboValue!$B$2:$C$11,2,FALSE) &amp; ",") &amp; IF(ISBLANK(F419),"",VLOOKUP(F419,ComboValue!$B$2:$C$11,2,FALSE) &amp; ",") &amp; IF(ISBLANK(G419),"",VLOOKUP(G419,ComboValue!$B$2:$C$11,2,FALSE) &amp; ",") &amp; IF(ISBLANK(H419),"",VLOOKUP(H419,ComboValue!$B$2:$C$11,2,FALSE) &amp; ",") &amp; IF(ISBLANK(I419),"",VLOOKUP(I419,ComboValue!$B$2:$C$11,2,FALSE) &amp; ",") &amp; IF(ISBLANK(J419),"",VLOOKUP(J419,ComboValue!$B$2:$C$11,2,FALSE) &amp; ",") &amp; IF(ISBLANK(K419),"",VLOOKUP(K419,ComboValue!$B$2:$C$11,2,FALSE) &amp; ",")</f>
        <v/>
      </c>
      <c r="AV419" s="136" t="str">
        <f t="shared" si="255"/>
        <v>Tous_Nl</v>
      </c>
      <c r="AW419" s="136" t="str">
        <f>IF(ISBLANK(L419),"",VLOOKUP(L419,ComboValue!$E$2:$G$15,3,FALSE))</f>
        <v/>
      </c>
      <c r="AX419" s="136" t="str">
        <f>IF(ISBLANK(M419),"",VLOOKUP(M419,ComboValue!$K$2:$L$5,2,FALSE))</f>
        <v/>
      </c>
      <c r="AY419" s="161" t="str">
        <f>IF(ISBLANK(Q419),"",VLOOKUP(Q419,ComboValue!$N$2:$O$68,2,FALSE) &amp; ",") &amp; IF(ISBLANK(R419),"",VLOOKUP(R419,ComboValue!$N$2:$O$68,2,FALSE) &amp; ",") &amp; IF(ISBLANK(S419),"",VLOOKUP(S419,ComboValue!$N$2:$O$68,2,FALSE) &amp; ",") &amp; IF(ISBLANK(T419),"",VLOOKUP(T419,ComboValue!$N$2:$O$68,2,FALSE) &amp; ",") &amp; IF(ISBLANK(U419),"",VLOOKUP(U419,ComboValue!$N$2:$O$68,2,FALSE) &amp; ",") &amp; IF(ISBLANK(V419),"",VLOOKUP(V419,ComboValue!$N$2:$O$68,2,FALSE) &amp; ",") &amp; IF(ISBLANK(W419),"",VLOOKUP(W419,ComboValue!$N$2:$O$68,2,FALSE) &amp; ",") &amp; IF(ISBLANK(X419),"",VLOOKUP(X419,ComboValue!$N$2:$O$68,2,FALSE) &amp; ",") &amp; IF(ISBLANK(Y419),"",VLOOKUP(Y419,ComboValue!$N$2:$O$68,2,FALSE) &amp; ",") &amp; IF(ISBLANK(Z419),"",VLOOKUP(Z419,ComboValue!$N$2:$O$68,2,FALSE) &amp; ",") &amp; IF(ISBLANK(AA419),"",VLOOKUP(AA419,ComboValue!$N$2:$O$68,2,FALSE) &amp; ",") &amp; IF(ISBLANK(AB419),"",VLOOKUP(AB419,ComboValue!$N$2:$O$68,2,FALSE) &amp; ",") &amp; IF(ISBLANK(AC419),"",VLOOKUP(AC419,ComboValue!$N$2:$O$68,2,FALSE) &amp; ",") &amp; IF(ISBLANK(AD419),"",VLOOKUP(AD419,ComboValue!$N$2:$O$68,2,FALSE) &amp; ",") &amp; IF(ISBLANK(AE419),"",VLOOKUP(AE419,ComboValue!$N$2:$O$68,2,FALSE) &amp; ",") &amp; IF(ISBLANK(AF419),"",VLOOKUP(AF419,ComboValue!$N$2:$O$68,2,FALSE) &amp; ",") &amp; IF(ISBLANK(AG419),"",VLOOKUP(AG419,ComboValue!$N$2:$O$68,2,FALSE) &amp; ",") &amp; IF(ISBLANK(AH419),"",VLOOKUP(AH419,ComboValue!$N$2:$O$68,2,FALSE) &amp; ",") &amp; IF(ISBLANK(AI419),"",VLOOKUP(AI419,ComboValue!$N$2:$O$68,2,FALSE) &amp; ",") &amp; IF(ISBLANK(AJ419),"",VLOOKUP(AJ419,ComboValue!$N$2:$O$68,2,FALSE) &amp; ",") &amp; IF(ISBLANK(AK419),"",VLOOKUP(AK419,ComboValue!$N$2:$O$68,2,FALSE) &amp; ",") &amp; IF(ISBLANK(AL419),"",VLOOKUP(AL419,ComboValue!$N$2:$O$68,2,FALSE) &amp; ",") &amp; IF(ISBLANK(AM419),"",VLOOKUP(AM419,ComboValue!$N$2:$O$68,2,FALSE) &amp; ",") &amp; IF(ISBLANK(AN419),"",VLOOKUP(AN419,ComboValue!$N$2:$O$68,2,FALSE) &amp; ",") &amp; IF(ISBLANK(AO419),"",VLOOKUP(AO419,ComboValue!$N$2:$O$68,2,FALSE) &amp; ",") &amp; IF(ISBLANK(AP419),"",VLOOKUP(AP419,ComboValue!$N$2:$O$68,2,FALSE) &amp; ",") &amp; IF(ISBLANK(AQ419),"",VLOOKUP(AQ419,ComboValue!$N$2:$O$68,2,FALSE) &amp; ",") &amp; IF(ISBLANK(AR419),"",VLOOKUP(AR419,ComboValue!$N$2:$O$68,2,FALSE) &amp; ",") &amp; IF(ISBLANK(AS419),"",VLOOKUP(AS419,ComboValue!$N$2:$O$68,2,FALSE) &amp; ",") &amp; IF(ISBLANK(AT419),"",VLOOKUP(AT419,ComboValue!$N$2:$O$68,2,FALSE) &amp; ",")</f>
        <v/>
      </c>
      <c r="AZ419" s="162" t="str">
        <f t="shared" si="256"/>
        <v/>
      </c>
      <c r="BA419" s="120"/>
      <c r="BB419" s="135" t="str">
        <f t="shared" si="257"/>
        <v/>
      </c>
      <c r="BC419" s="136" t="str">
        <f t="shared" si="258"/>
        <v/>
      </c>
      <c r="BD419" s="136" t="str">
        <f t="shared" si="259"/>
        <v/>
      </c>
      <c r="BE419" s="136" t="str">
        <f t="shared" si="260"/>
        <v/>
      </c>
      <c r="BF419" s="136" t="str">
        <f t="shared" si="261"/>
        <v/>
      </c>
      <c r="BG419" s="136" t="str">
        <f t="shared" si="262"/>
        <v/>
      </c>
      <c r="BH419" s="136" t="str">
        <f t="shared" si="263"/>
        <v/>
      </c>
      <c r="BI419" s="136" t="str">
        <f t="shared" si="264"/>
        <v/>
      </c>
      <c r="BJ419" s="136" t="str">
        <f t="shared" si="265"/>
        <v/>
      </c>
      <c r="BK419" s="136" t="str">
        <f t="shared" si="266"/>
        <v/>
      </c>
      <c r="BL419" s="136" t="str">
        <f t="shared" si="267"/>
        <v/>
      </c>
      <c r="BM419" s="136" t="str">
        <f t="shared" si="268"/>
        <v/>
      </c>
      <c r="BN419" s="136" t="str">
        <f t="shared" si="269"/>
        <v/>
      </c>
      <c r="BO419" s="136" t="str">
        <f t="shared" si="270"/>
        <v/>
      </c>
      <c r="BP419" s="136" t="str">
        <f t="shared" si="271"/>
        <v/>
      </c>
      <c r="BQ419" s="136" t="str">
        <f t="shared" si="272"/>
        <v/>
      </c>
      <c r="BR419" s="136" t="str">
        <f t="shared" si="273"/>
        <v/>
      </c>
      <c r="BS419" s="136" t="str">
        <f t="shared" si="274"/>
        <v/>
      </c>
      <c r="BT419" s="136" t="str">
        <f t="shared" si="275"/>
        <v/>
      </c>
      <c r="BU419" s="136" t="str">
        <f t="shared" si="276"/>
        <v/>
      </c>
      <c r="BV419" s="136" t="str">
        <f t="shared" si="277"/>
        <v/>
      </c>
      <c r="BW419" s="136" t="str">
        <f t="shared" si="278"/>
        <v/>
      </c>
      <c r="BX419" s="136" t="str">
        <f t="shared" si="279"/>
        <v/>
      </c>
      <c r="BY419" s="136" t="str">
        <f t="shared" si="280"/>
        <v/>
      </c>
      <c r="BZ419" s="136" t="str">
        <f t="shared" si="281"/>
        <v/>
      </c>
      <c r="CA419" s="137" t="str">
        <f t="shared" si="282"/>
        <v/>
      </c>
      <c r="CB419" s="135" t="str">
        <f t="shared" si="283"/>
        <v/>
      </c>
      <c r="CC419" s="136" t="str">
        <f t="shared" si="284"/>
        <v/>
      </c>
      <c r="CD419" s="136" t="str">
        <f t="shared" si="285"/>
        <v/>
      </c>
      <c r="CE419" s="136" t="str">
        <f t="shared" si="286"/>
        <v/>
      </c>
      <c r="CF419" s="136" t="str">
        <f t="shared" si="287"/>
        <v/>
      </c>
      <c r="CG419" s="136" t="str">
        <f t="shared" si="288"/>
        <v/>
      </c>
      <c r="CH419" s="136" t="str">
        <f t="shared" si="289"/>
        <v/>
      </c>
      <c r="CI419" s="136" t="str">
        <f t="shared" si="290"/>
        <v/>
      </c>
      <c r="CJ419" s="136" t="str">
        <f t="shared" si="291"/>
        <v/>
      </c>
      <c r="CK419" s="137" t="str">
        <f t="shared" si="292"/>
        <v/>
      </c>
      <c r="CL419" s="135" t="str">
        <f t="shared" si="293"/>
        <v/>
      </c>
      <c r="CM419" s="136" t="str">
        <f t="shared" si="294"/>
        <v/>
      </c>
      <c r="CN419" s="136" t="str">
        <f t="shared" si="295"/>
        <v/>
      </c>
      <c r="CO419" s="137" t="str">
        <f t="shared" si="296"/>
        <v/>
      </c>
      <c r="CP419" s="120"/>
      <c r="CQ419" s="120"/>
      <c r="CR419" s="120"/>
      <c r="CS419" s="120"/>
      <c r="CT419" s="120"/>
      <c r="CU419" s="120"/>
      <c r="CV419" s="120"/>
      <c r="CW419" s="120"/>
      <c r="CX419" s="120"/>
      <c r="CY419" s="120"/>
      <c r="CZ419" s="120"/>
      <c r="DA419" s="120"/>
      <c r="DB419" s="120"/>
    </row>
    <row r="420" spans="1:106" ht="17.399999999999999" thickTop="1" thickBot="1" x14ac:dyDescent="0.45">
      <c r="A420" s="7">
        <v>415</v>
      </c>
      <c r="B420" s="10"/>
      <c r="C420" s="11"/>
      <c r="D420" s="11"/>
      <c r="E420" s="11"/>
      <c r="F420" s="11"/>
      <c r="G420" s="11"/>
      <c r="H420" s="11"/>
      <c r="I420" s="11"/>
      <c r="J420" s="11"/>
      <c r="K420" s="11"/>
      <c r="L420" s="10"/>
      <c r="M420" s="10"/>
      <c r="N420" s="10"/>
      <c r="O420" s="209" t="str">
        <f xml:space="preserve"> IF(ISBLANK(L420),"",VLOOKUP(L420,ComboValue!$E$3:$I$15,5,FALSE))</f>
        <v/>
      </c>
      <c r="P420" s="10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35" t="str">
        <f xml:space="preserve"> IF(ISBLANK(C420),"",VLOOKUP(C420,ComboValue!$B$2:$C$11,2,FALSE) &amp; ",") &amp; IF(ISBLANK(D420),"",VLOOKUP(D420,ComboValue!$B$2:$C$11,2,FALSE) &amp; ",") &amp; IF(ISBLANK(E420),"",VLOOKUP(E420,ComboValue!$B$2:$C$11,2,FALSE) &amp; ",") &amp; IF(ISBLANK(F420),"",VLOOKUP(F420,ComboValue!$B$2:$C$11,2,FALSE) &amp; ",") &amp; IF(ISBLANK(G420),"",VLOOKUP(G420,ComboValue!$B$2:$C$11,2,FALSE) &amp; ",") &amp; IF(ISBLANK(H420),"",VLOOKUP(H420,ComboValue!$B$2:$C$11,2,FALSE) &amp; ",") &amp; IF(ISBLANK(I420),"",VLOOKUP(I420,ComboValue!$B$2:$C$11,2,FALSE) &amp; ",") &amp; IF(ISBLANK(J420),"",VLOOKUP(J420,ComboValue!$B$2:$C$11,2,FALSE) &amp; ",") &amp; IF(ISBLANK(K420),"",VLOOKUP(K420,ComboValue!$B$2:$C$11,2,FALSE) &amp; ",")</f>
        <v/>
      </c>
      <c r="AV420" s="136" t="str">
        <f t="shared" si="255"/>
        <v>Tous_Nl</v>
      </c>
      <c r="AW420" s="136" t="str">
        <f>IF(ISBLANK(L420),"",VLOOKUP(L420,ComboValue!$E$2:$G$15,3,FALSE))</f>
        <v/>
      </c>
      <c r="AX420" s="136" t="str">
        <f>IF(ISBLANK(M420),"",VLOOKUP(M420,ComboValue!$K$2:$L$5,2,FALSE))</f>
        <v/>
      </c>
      <c r="AY420" s="161" t="str">
        <f>IF(ISBLANK(Q420),"",VLOOKUP(Q420,ComboValue!$N$2:$O$68,2,FALSE) &amp; ",") &amp; IF(ISBLANK(R420),"",VLOOKUP(R420,ComboValue!$N$2:$O$68,2,FALSE) &amp; ",") &amp; IF(ISBLANK(S420),"",VLOOKUP(S420,ComboValue!$N$2:$O$68,2,FALSE) &amp; ",") &amp; IF(ISBLANK(T420),"",VLOOKUP(T420,ComboValue!$N$2:$O$68,2,FALSE) &amp; ",") &amp; IF(ISBLANK(U420),"",VLOOKUP(U420,ComboValue!$N$2:$O$68,2,FALSE) &amp; ",") &amp; IF(ISBLANK(V420),"",VLOOKUP(V420,ComboValue!$N$2:$O$68,2,FALSE) &amp; ",") &amp; IF(ISBLANK(W420),"",VLOOKUP(W420,ComboValue!$N$2:$O$68,2,FALSE) &amp; ",") &amp; IF(ISBLANK(X420),"",VLOOKUP(X420,ComboValue!$N$2:$O$68,2,FALSE) &amp; ",") &amp; IF(ISBLANK(Y420),"",VLOOKUP(Y420,ComboValue!$N$2:$O$68,2,FALSE) &amp; ",") &amp; IF(ISBLANK(Z420),"",VLOOKUP(Z420,ComboValue!$N$2:$O$68,2,FALSE) &amp; ",") &amp; IF(ISBLANK(AA420),"",VLOOKUP(AA420,ComboValue!$N$2:$O$68,2,FALSE) &amp; ",") &amp; IF(ISBLANK(AB420),"",VLOOKUP(AB420,ComboValue!$N$2:$O$68,2,FALSE) &amp; ",") &amp; IF(ISBLANK(AC420),"",VLOOKUP(AC420,ComboValue!$N$2:$O$68,2,FALSE) &amp; ",") &amp; IF(ISBLANK(AD420),"",VLOOKUP(AD420,ComboValue!$N$2:$O$68,2,FALSE) &amp; ",") &amp; IF(ISBLANK(AE420),"",VLOOKUP(AE420,ComboValue!$N$2:$O$68,2,FALSE) &amp; ",") &amp; IF(ISBLANK(AF420),"",VLOOKUP(AF420,ComboValue!$N$2:$O$68,2,FALSE) &amp; ",") &amp; IF(ISBLANK(AG420),"",VLOOKUP(AG420,ComboValue!$N$2:$O$68,2,FALSE) &amp; ",") &amp; IF(ISBLANK(AH420),"",VLOOKUP(AH420,ComboValue!$N$2:$O$68,2,FALSE) &amp; ",") &amp; IF(ISBLANK(AI420),"",VLOOKUP(AI420,ComboValue!$N$2:$O$68,2,FALSE) &amp; ",") &amp; IF(ISBLANK(AJ420),"",VLOOKUP(AJ420,ComboValue!$N$2:$O$68,2,FALSE) &amp; ",") &amp; IF(ISBLANK(AK420),"",VLOOKUP(AK420,ComboValue!$N$2:$O$68,2,FALSE) &amp; ",") &amp; IF(ISBLANK(AL420),"",VLOOKUP(AL420,ComboValue!$N$2:$O$68,2,FALSE) &amp; ",") &amp; IF(ISBLANK(AM420),"",VLOOKUP(AM420,ComboValue!$N$2:$O$68,2,FALSE) &amp; ",") &amp; IF(ISBLANK(AN420),"",VLOOKUP(AN420,ComboValue!$N$2:$O$68,2,FALSE) &amp; ",") &amp; IF(ISBLANK(AO420),"",VLOOKUP(AO420,ComboValue!$N$2:$O$68,2,FALSE) &amp; ",") &amp; IF(ISBLANK(AP420),"",VLOOKUP(AP420,ComboValue!$N$2:$O$68,2,FALSE) &amp; ",") &amp; IF(ISBLANK(AQ420),"",VLOOKUP(AQ420,ComboValue!$N$2:$O$68,2,FALSE) &amp; ",") &amp; IF(ISBLANK(AR420),"",VLOOKUP(AR420,ComboValue!$N$2:$O$68,2,FALSE) &amp; ",") &amp; IF(ISBLANK(AS420),"",VLOOKUP(AS420,ComboValue!$N$2:$O$68,2,FALSE) &amp; ",") &amp; IF(ISBLANK(AT420),"",VLOOKUP(AT420,ComboValue!$N$2:$O$68,2,FALSE) &amp; ",")</f>
        <v/>
      </c>
      <c r="AZ420" s="162" t="str">
        <f t="shared" si="256"/>
        <v/>
      </c>
      <c r="BA420" s="120"/>
      <c r="BB420" s="135" t="str">
        <f t="shared" si="257"/>
        <v/>
      </c>
      <c r="BC420" s="136" t="str">
        <f t="shared" si="258"/>
        <v/>
      </c>
      <c r="BD420" s="136" t="str">
        <f t="shared" si="259"/>
        <v/>
      </c>
      <c r="BE420" s="136" t="str">
        <f t="shared" si="260"/>
        <v/>
      </c>
      <c r="BF420" s="136" t="str">
        <f t="shared" si="261"/>
        <v/>
      </c>
      <c r="BG420" s="136" t="str">
        <f t="shared" si="262"/>
        <v/>
      </c>
      <c r="BH420" s="136" t="str">
        <f t="shared" si="263"/>
        <v/>
      </c>
      <c r="BI420" s="136" t="str">
        <f t="shared" si="264"/>
        <v/>
      </c>
      <c r="BJ420" s="136" t="str">
        <f t="shared" si="265"/>
        <v/>
      </c>
      <c r="BK420" s="136" t="str">
        <f t="shared" si="266"/>
        <v/>
      </c>
      <c r="BL420" s="136" t="str">
        <f t="shared" si="267"/>
        <v/>
      </c>
      <c r="BM420" s="136" t="str">
        <f t="shared" si="268"/>
        <v/>
      </c>
      <c r="BN420" s="136" t="str">
        <f t="shared" si="269"/>
        <v/>
      </c>
      <c r="BO420" s="136" t="str">
        <f t="shared" si="270"/>
        <v/>
      </c>
      <c r="BP420" s="136" t="str">
        <f t="shared" si="271"/>
        <v/>
      </c>
      <c r="BQ420" s="136" t="str">
        <f t="shared" si="272"/>
        <v/>
      </c>
      <c r="BR420" s="136" t="str">
        <f t="shared" si="273"/>
        <v/>
      </c>
      <c r="BS420" s="136" t="str">
        <f t="shared" si="274"/>
        <v/>
      </c>
      <c r="BT420" s="136" t="str">
        <f t="shared" si="275"/>
        <v/>
      </c>
      <c r="BU420" s="136" t="str">
        <f t="shared" si="276"/>
        <v/>
      </c>
      <c r="BV420" s="136" t="str">
        <f t="shared" si="277"/>
        <v/>
      </c>
      <c r="BW420" s="136" t="str">
        <f t="shared" si="278"/>
        <v/>
      </c>
      <c r="BX420" s="136" t="str">
        <f t="shared" si="279"/>
        <v/>
      </c>
      <c r="BY420" s="136" t="str">
        <f t="shared" si="280"/>
        <v/>
      </c>
      <c r="BZ420" s="136" t="str">
        <f t="shared" si="281"/>
        <v/>
      </c>
      <c r="CA420" s="137" t="str">
        <f t="shared" si="282"/>
        <v/>
      </c>
      <c r="CB420" s="135" t="str">
        <f t="shared" si="283"/>
        <v/>
      </c>
      <c r="CC420" s="136" t="str">
        <f t="shared" si="284"/>
        <v/>
      </c>
      <c r="CD420" s="136" t="str">
        <f t="shared" si="285"/>
        <v/>
      </c>
      <c r="CE420" s="136" t="str">
        <f t="shared" si="286"/>
        <v/>
      </c>
      <c r="CF420" s="136" t="str">
        <f t="shared" si="287"/>
        <v/>
      </c>
      <c r="CG420" s="136" t="str">
        <f t="shared" si="288"/>
        <v/>
      </c>
      <c r="CH420" s="136" t="str">
        <f t="shared" si="289"/>
        <v/>
      </c>
      <c r="CI420" s="136" t="str">
        <f t="shared" si="290"/>
        <v/>
      </c>
      <c r="CJ420" s="136" t="str">
        <f t="shared" si="291"/>
        <v/>
      </c>
      <c r="CK420" s="137" t="str">
        <f t="shared" si="292"/>
        <v/>
      </c>
      <c r="CL420" s="135" t="str">
        <f t="shared" si="293"/>
        <v/>
      </c>
      <c r="CM420" s="136" t="str">
        <f t="shared" si="294"/>
        <v/>
      </c>
      <c r="CN420" s="136" t="str">
        <f t="shared" si="295"/>
        <v/>
      </c>
      <c r="CO420" s="137" t="str">
        <f t="shared" si="296"/>
        <v/>
      </c>
      <c r="CP420" s="120"/>
      <c r="CQ420" s="120"/>
      <c r="CR420" s="120"/>
      <c r="CS420" s="120"/>
      <c r="CT420" s="120"/>
      <c r="CU420" s="120"/>
      <c r="CV420" s="120"/>
      <c r="CW420" s="120"/>
      <c r="CX420" s="120"/>
      <c r="CY420" s="120"/>
      <c r="CZ420" s="120"/>
      <c r="DA420" s="120"/>
      <c r="DB420" s="120"/>
    </row>
    <row r="421" spans="1:106" ht="17.399999999999999" thickTop="1" thickBot="1" x14ac:dyDescent="0.45">
      <c r="A421" s="7">
        <v>416</v>
      </c>
      <c r="B421" s="10"/>
      <c r="C421" s="11"/>
      <c r="D421" s="11"/>
      <c r="E421" s="11"/>
      <c r="F421" s="11"/>
      <c r="G421" s="11"/>
      <c r="H421" s="11"/>
      <c r="I421" s="11"/>
      <c r="J421" s="11"/>
      <c r="K421" s="11"/>
      <c r="L421" s="10"/>
      <c r="M421" s="10"/>
      <c r="N421" s="10"/>
      <c r="O421" s="209" t="str">
        <f xml:space="preserve"> IF(ISBLANK(L421),"",VLOOKUP(L421,ComboValue!$E$3:$I$15,5,FALSE))</f>
        <v/>
      </c>
      <c r="P421" s="10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35" t="str">
        <f xml:space="preserve"> IF(ISBLANK(C421),"",VLOOKUP(C421,ComboValue!$B$2:$C$11,2,FALSE) &amp; ",") &amp; IF(ISBLANK(D421),"",VLOOKUP(D421,ComboValue!$B$2:$C$11,2,FALSE) &amp; ",") &amp; IF(ISBLANK(E421),"",VLOOKUP(E421,ComboValue!$B$2:$C$11,2,FALSE) &amp; ",") &amp; IF(ISBLANK(F421),"",VLOOKUP(F421,ComboValue!$B$2:$C$11,2,FALSE) &amp; ",") &amp; IF(ISBLANK(G421),"",VLOOKUP(G421,ComboValue!$B$2:$C$11,2,FALSE) &amp; ",") &amp; IF(ISBLANK(H421),"",VLOOKUP(H421,ComboValue!$B$2:$C$11,2,FALSE) &amp; ",") &amp; IF(ISBLANK(I421),"",VLOOKUP(I421,ComboValue!$B$2:$C$11,2,FALSE) &amp; ",") &amp; IF(ISBLANK(J421),"",VLOOKUP(J421,ComboValue!$B$2:$C$11,2,FALSE) &amp; ",") &amp; IF(ISBLANK(K421),"",VLOOKUP(K421,ComboValue!$B$2:$C$11,2,FALSE) &amp; ",")</f>
        <v/>
      </c>
      <c r="AV421" s="136" t="str">
        <f t="shared" si="255"/>
        <v>Tous_Nl</v>
      </c>
      <c r="AW421" s="136" t="str">
        <f>IF(ISBLANK(L421),"",VLOOKUP(L421,ComboValue!$E$2:$G$15,3,FALSE))</f>
        <v/>
      </c>
      <c r="AX421" s="136" t="str">
        <f>IF(ISBLANK(M421),"",VLOOKUP(M421,ComboValue!$K$2:$L$5,2,FALSE))</f>
        <v/>
      </c>
      <c r="AY421" s="161" t="str">
        <f>IF(ISBLANK(Q421),"",VLOOKUP(Q421,ComboValue!$N$2:$O$68,2,FALSE) &amp; ",") &amp; IF(ISBLANK(R421),"",VLOOKUP(R421,ComboValue!$N$2:$O$68,2,FALSE) &amp; ",") &amp; IF(ISBLANK(S421),"",VLOOKUP(S421,ComboValue!$N$2:$O$68,2,FALSE) &amp; ",") &amp; IF(ISBLANK(T421),"",VLOOKUP(T421,ComboValue!$N$2:$O$68,2,FALSE) &amp; ",") &amp; IF(ISBLANK(U421),"",VLOOKUP(U421,ComboValue!$N$2:$O$68,2,FALSE) &amp; ",") &amp; IF(ISBLANK(V421),"",VLOOKUP(V421,ComboValue!$N$2:$O$68,2,FALSE) &amp; ",") &amp; IF(ISBLANK(W421),"",VLOOKUP(W421,ComboValue!$N$2:$O$68,2,FALSE) &amp; ",") &amp; IF(ISBLANK(X421),"",VLOOKUP(X421,ComboValue!$N$2:$O$68,2,FALSE) &amp; ",") &amp; IF(ISBLANK(Y421),"",VLOOKUP(Y421,ComboValue!$N$2:$O$68,2,FALSE) &amp; ",") &amp; IF(ISBLANK(Z421),"",VLOOKUP(Z421,ComboValue!$N$2:$O$68,2,FALSE) &amp; ",") &amp; IF(ISBLANK(AA421),"",VLOOKUP(AA421,ComboValue!$N$2:$O$68,2,FALSE) &amp; ",") &amp; IF(ISBLANK(AB421),"",VLOOKUP(AB421,ComboValue!$N$2:$O$68,2,FALSE) &amp; ",") &amp; IF(ISBLANK(AC421),"",VLOOKUP(AC421,ComboValue!$N$2:$O$68,2,FALSE) &amp; ",") &amp; IF(ISBLANK(AD421),"",VLOOKUP(AD421,ComboValue!$N$2:$O$68,2,FALSE) &amp; ",") &amp; IF(ISBLANK(AE421),"",VLOOKUP(AE421,ComboValue!$N$2:$O$68,2,FALSE) &amp; ",") &amp; IF(ISBLANK(AF421),"",VLOOKUP(AF421,ComboValue!$N$2:$O$68,2,FALSE) &amp; ",") &amp; IF(ISBLANK(AG421),"",VLOOKUP(AG421,ComboValue!$N$2:$O$68,2,FALSE) &amp; ",") &amp; IF(ISBLANK(AH421),"",VLOOKUP(AH421,ComboValue!$N$2:$O$68,2,FALSE) &amp; ",") &amp; IF(ISBLANK(AI421),"",VLOOKUP(AI421,ComboValue!$N$2:$O$68,2,FALSE) &amp; ",") &amp; IF(ISBLANK(AJ421),"",VLOOKUP(AJ421,ComboValue!$N$2:$O$68,2,FALSE) &amp; ",") &amp; IF(ISBLANK(AK421),"",VLOOKUP(AK421,ComboValue!$N$2:$O$68,2,FALSE) &amp; ",") &amp; IF(ISBLANK(AL421),"",VLOOKUP(AL421,ComboValue!$N$2:$O$68,2,FALSE) &amp; ",") &amp; IF(ISBLANK(AM421),"",VLOOKUP(AM421,ComboValue!$N$2:$O$68,2,FALSE) &amp; ",") &amp; IF(ISBLANK(AN421),"",VLOOKUP(AN421,ComboValue!$N$2:$O$68,2,FALSE) &amp; ",") &amp; IF(ISBLANK(AO421),"",VLOOKUP(AO421,ComboValue!$N$2:$O$68,2,FALSE) &amp; ",") &amp; IF(ISBLANK(AP421),"",VLOOKUP(AP421,ComboValue!$N$2:$O$68,2,FALSE) &amp; ",") &amp; IF(ISBLANK(AQ421),"",VLOOKUP(AQ421,ComboValue!$N$2:$O$68,2,FALSE) &amp; ",") &amp; IF(ISBLANK(AR421),"",VLOOKUP(AR421,ComboValue!$N$2:$O$68,2,FALSE) &amp; ",") &amp; IF(ISBLANK(AS421),"",VLOOKUP(AS421,ComboValue!$N$2:$O$68,2,FALSE) &amp; ",") &amp; IF(ISBLANK(AT421),"",VLOOKUP(AT421,ComboValue!$N$2:$O$68,2,FALSE) &amp; ",")</f>
        <v/>
      </c>
      <c r="AZ421" s="162" t="str">
        <f t="shared" si="256"/>
        <v/>
      </c>
      <c r="BA421" s="120"/>
      <c r="BB421" s="135" t="str">
        <f t="shared" si="257"/>
        <v/>
      </c>
      <c r="BC421" s="136" t="str">
        <f t="shared" si="258"/>
        <v/>
      </c>
      <c r="BD421" s="136" t="str">
        <f t="shared" si="259"/>
        <v/>
      </c>
      <c r="BE421" s="136" t="str">
        <f t="shared" si="260"/>
        <v/>
      </c>
      <c r="BF421" s="136" t="str">
        <f t="shared" si="261"/>
        <v/>
      </c>
      <c r="BG421" s="136" t="str">
        <f t="shared" si="262"/>
        <v/>
      </c>
      <c r="BH421" s="136" t="str">
        <f t="shared" si="263"/>
        <v/>
      </c>
      <c r="BI421" s="136" t="str">
        <f t="shared" si="264"/>
        <v/>
      </c>
      <c r="BJ421" s="136" t="str">
        <f t="shared" si="265"/>
        <v/>
      </c>
      <c r="BK421" s="136" t="str">
        <f t="shared" si="266"/>
        <v/>
      </c>
      <c r="BL421" s="136" t="str">
        <f t="shared" si="267"/>
        <v/>
      </c>
      <c r="BM421" s="136" t="str">
        <f t="shared" si="268"/>
        <v/>
      </c>
      <c r="BN421" s="136" t="str">
        <f t="shared" si="269"/>
        <v/>
      </c>
      <c r="BO421" s="136" t="str">
        <f t="shared" si="270"/>
        <v/>
      </c>
      <c r="BP421" s="136" t="str">
        <f t="shared" si="271"/>
        <v/>
      </c>
      <c r="BQ421" s="136" t="str">
        <f t="shared" si="272"/>
        <v/>
      </c>
      <c r="BR421" s="136" t="str">
        <f t="shared" si="273"/>
        <v/>
      </c>
      <c r="BS421" s="136" t="str">
        <f t="shared" si="274"/>
        <v/>
      </c>
      <c r="BT421" s="136" t="str">
        <f t="shared" si="275"/>
        <v/>
      </c>
      <c r="BU421" s="136" t="str">
        <f t="shared" si="276"/>
        <v/>
      </c>
      <c r="BV421" s="136" t="str">
        <f t="shared" si="277"/>
        <v/>
      </c>
      <c r="BW421" s="136" t="str">
        <f t="shared" si="278"/>
        <v/>
      </c>
      <c r="BX421" s="136" t="str">
        <f t="shared" si="279"/>
        <v/>
      </c>
      <c r="BY421" s="136" t="str">
        <f t="shared" si="280"/>
        <v/>
      </c>
      <c r="BZ421" s="136" t="str">
        <f t="shared" si="281"/>
        <v/>
      </c>
      <c r="CA421" s="137" t="str">
        <f t="shared" si="282"/>
        <v/>
      </c>
      <c r="CB421" s="135" t="str">
        <f t="shared" si="283"/>
        <v/>
      </c>
      <c r="CC421" s="136" t="str">
        <f t="shared" si="284"/>
        <v/>
      </c>
      <c r="CD421" s="136" t="str">
        <f t="shared" si="285"/>
        <v/>
      </c>
      <c r="CE421" s="136" t="str">
        <f t="shared" si="286"/>
        <v/>
      </c>
      <c r="CF421" s="136" t="str">
        <f t="shared" si="287"/>
        <v/>
      </c>
      <c r="CG421" s="136" t="str">
        <f t="shared" si="288"/>
        <v/>
      </c>
      <c r="CH421" s="136" t="str">
        <f t="shared" si="289"/>
        <v/>
      </c>
      <c r="CI421" s="136" t="str">
        <f t="shared" si="290"/>
        <v/>
      </c>
      <c r="CJ421" s="136" t="str">
        <f t="shared" si="291"/>
        <v/>
      </c>
      <c r="CK421" s="137" t="str">
        <f t="shared" si="292"/>
        <v/>
      </c>
      <c r="CL421" s="135" t="str">
        <f t="shared" si="293"/>
        <v/>
      </c>
      <c r="CM421" s="136" t="str">
        <f t="shared" si="294"/>
        <v/>
      </c>
      <c r="CN421" s="136" t="str">
        <f t="shared" si="295"/>
        <v/>
      </c>
      <c r="CO421" s="137" t="str">
        <f t="shared" si="296"/>
        <v/>
      </c>
      <c r="CP421" s="120"/>
      <c r="CQ421" s="120"/>
      <c r="CR421" s="120"/>
      <c r="CS421" s="120"/>
      <c r="CT421" s="120"/>
      <c r="CU421" s="120"/>
      <c r="CV421" s="120"/>
      <c r="CW421" s="120"/>
      <c r="CX421" s="120"/>
      <c r="CY421" s="120"/>
      <c r="CZ421" s="120"/>
      <c r="DA421" s="120"/>
      <c r="DB421" s="120"/>
    </row>
    <row r="422" spans="1:106" ht="17.399999999999999" thickTop="1" thickBot="1" x14ac:dyDescent="0.45">
      <c r="A422" s="7">
        <v>417</v>
      </c>
      <c r="B422" s="10"/>
      <c r="C422" s="11"/>
      <c r="D422" s="11"/>
      <c r="E422" s="11"/>
      <c r="F422" s="11"/>
      <c r="G422" s="11"/>
      <c r="H422" s="11"/>
      <c r="I422" s="11"/>
      <c r="J422" s="11"/>
      <c r="K422" s="11"/>
      <c r="L422" s="10"/>
      <c r="M422" s="10"/>
      <c r="N422" s="10"/>
      <c r="O422" s="209" t="str">
        <f xml:space="preserve"> IF(ISBLANK(L422),"",VLOOKUP(L422,ComboValue!$E$3:$I$15,5,FALSE))</f>
        <v/>
      </c>
      <c r="P422" s="10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35" t="str">
        <f xml:space="preserve"> IF(ISBLANK(C422),"",VLOOKUP(C422,ComboValue!$B$2:$C$11,2,FALSE) &amp; ",") &amp; IF(ISBLANK(D422),"",VLOOKUP(D422,ComboValue!$B$2:$C$11,2,FALSE) &amp; ",") &amp; IF(ISBLANK(E422),"",VLOOKUP(E422,ComboValue!$B$2:$C$11,2,FALSE) &amp; ",") &amp; IF(ISBLANK(F422),"",VLOOKUP(F422,ComboValue!$B$2:$C$11,2,FALSE) &amp; ",") &amp; IF(ISBLANK(G422),"",VLOOKUP(G422,ComboValue!$B$2:$C$11,2,FALSE) &amp; ",") &amp; IF(ISBLANK(H422),"",VLOOKUP(H422,ComboValue!$B$2:$C$11,2,FALSE) &amp; ",") &amp; IF(ISBLANK(I422),"",VLOOKUP(I422,ComboValue!$B$2:$C$11,2,FALSE) &amp; ",") &amp; IF(ISBLANK(J422),"",VLOOKUP(J422,ComboValue!$B$2:$C$11,2,FALSE) &amp; ",") &amp; IF(ISBLANK(K422),"",VLOOKUP(K422,ComboValue!$B$2:$C$11,2,FALSE) &amp; ",")</f>
        <v/>
      </c>
      <c r="AV422" s="136" t="str">
        <f t="shared" si="255"/>
        <v>Tous_Nl</v>
      </c>
      <c r="AW422" s="136" t="str">
        <f>IF(ISBLANK(L422),"",VLOOKUP(L422,ComboValue!$E$2:$G$15,3,FALSE))</f>
        <v/>
      </c>
      <c r="AX422" s="136" t="str">
        <f>IF(ISBLANK(M422),"",VLOOKUP(M422,ComboValue!$K$2:$L$5,2,FALSE))</f>
        <v/>
      </c>
      <c r="AY422" s="161" t="str">
        <f>IF(ISBLANK(Q422),"",VLOOKUP(Q422,ComboValue!$N$2:$O$68,2,FALSE) &amp; ",") &amp; IF(ISBLANK(R422),"",VLOOKUP(R422,ComboValue!$N$2:$O$68,2,FALSE) &amp; ",") &amp; IF(ISBLANK(S422),"",VLOOKUP(S422,ComboValue!$N$2:$O$68,2,FALSE) &amp; ",") &amp; IF(ISBLANK(T422),"",VLOOKUP(T422,ComboValue!$N$2:$O$68,2,FALSE) &amp; ",") &amp; IF(ISBLANK(U422),"",VLOOKUP(U422,ComboValue!$N$2:$O$68,2,FALSE) &amp; ",") &amp; IF(ISBLANK(V422),"",VLOOKUP(V422,ComboValue!$N$2:$O$68,2,FALSE) &amp; ",") &amp; IF(ISBLANK(W422),"",VLOOKUP(W422,ComboValue!$N$2:$O$68,2,FALSE) &amp; ",") &amp; IF(ISBLANK(X422),"",VLOOKUP(X422,ComboValue!$N$2:$O$68,2,FALSE) &amp; ",") &amp; IF(ISBLANK(Y422),"",VLOOKUP(Y422,ComboValue!$N$2:$O$68,2,FALSE) &amp; ",") &amp; IF(ISBLANK(Z422),"",VLOOKUP(Z422,ComboValue!$N$2:$O$68,2,FALSE) &amp; ",") &amp; IF(ISBLANK(AA422),"",VLOOKUP(AA422,ComboValue!$N$2:$O$68,2,FALSE) &amp; ",") &amp; IF(ISBLANK(AB422),"",VLOOKUP(AB422,ComboValue!$N$2:$O$68,2,FALSE) &amp; ",") &amp; IF(ISBLANK(AC422),"",VLOOKUP(AC422,ComboValue!$N$2:$O$68,2,FALSE) &amp; ",") &amp; IF(ISBLANK(AD422),"",VLOOKUP(AD422,ComboValue!$N$2:$O$68,2,FALSE) &amp; ",") &amp; IF(ISBLANK(AE422),"",VLOOKUP(AE422,ComboValue!$N$2:$O$68,2,FALSE) &amp; ",") &amp; IF(ISBLANK(AF422),"",VLOOKUP(AF422,ComboValue!$N$2:$O$68,2,FALSE) &amp; ",") &amp; IF(ISBLANK(AG422),"",VLOOKUP(AG422,ComboValue!$N$2:$O$68,2,FALSE) &amp; ",") &amp; IF(ISBLANK(AH422),"",VLOOKUP(AH422,ComboValue!$N$2:$O$68,2,FALSE) &amp; ",") &amp; IF(ISBLANK(AI422),"",VLOOKUP(AI422,ComboValue!$N$2:$O$68,2,FALSE) &amp; ",") &amp; IF(ISBLANK(AJ422),"",VLOOKUP(AJ422,ComboValue!$N$2:$O$68,2,FALSE) &amp; ",") &amp; IF(ISBLANK(AK422),"",VLOOKUP(AK422,ComboValue!$N$2:$O$68,2,FALSE) &amp; ",") &amp; IF(ISBLANK(AL422),"",VLOOKUP(AL422,ComboValue!$N$2:$O$68,2,FALSE) &amp; ",") &amp; IF(ISBLANK(AM422),"",VLOOKUP(AM422,ComboValue!$N$2:$O$68,2,FALSE) &amp; ",") &amp; IF(ISBLANK(AN422),"",VLOOKUP(AN422,ComboValue!$N$2:$O$68,2,FALSE) &amp; ",") &amp; IF(ISBLANK(AO422),"",VLOOKUP(AO422,ComboValue!$N$2:$O$68,2,FALSE) &amp; ",") &amp; IF(ISBLANK(AP422),"",VLOOKUP(AP422,ComboValue!$N$2:$O$68,2,FALSE) &amp; ",") &amp; IF(ISBLANK(AQ422),"",VLOOKUP(AQ422,ComboValue!$N$2:$O$68,2,FALSE) &amp; ",") &amp; IF(ISBLANK(AR422),"",VLOOKUP(AR422,ComboValue!$N$2:$O$68,2,FALSE) &amp; ",") &amp; IF(ISBLANK(AS422),"",VLOOKUP(AS422,ComboValue!$N$2:$O$68,2,FALSE) &amp; ",") &amp; IF(ISBLANK(AT422),"",VLOOKUP(AT422,ComboValue!$N$2:$O$68,2,FALSE) &amp; ",")</f>
        <v/>
      </c>
      <c r="AZ422" s="162" t="str">
        <f t="shared" si="256"/>
        <v/>
      </c>
      <c r="BA422" s="120"/>
      <c r="BB422" s="135" t="str">
        <f t="shared" si="257"/>
        <v/>
      </c>
      <c r="BC422" s="136" t="str">
        <f t="shared" si="258"/>
        <v/>
      </c>
      <c r="BD422" s="136" t="str">
        <f t="shared" si="259"/>
        <v/>
      </c>
      <c r="BE422" s="136" t="str">
        <f t="shared" si="260"/>
        <v/>
      </c>
      <c r="BF422" s="136" t="str">
        <f t="shared" si="261"/>
        <v/>
      </c>
      <c r="BG422" s="136" t="str">
        <f t="shared" si="262"/>
        <v/>
      </c>
      <c r="BH422" s="136" t="str">
        <f t="shared" si="263"/>
        <v/>
      </c>
      <c r="BI422" s="136" t="str">
        <f t="shared" si="264"/>
        <v/>
      </c>
      <c r="BJ422" s="136" t="str">
        <f t="shared" si="265"/>
        <v/>
      </c>
      <c r="BK422" s="136" t="str">
        <f t="shared" si="266"/>
        <v/>
      </c>
      <c r="BL422" s="136" t="str">
        <f t="shared" si="267"/>
        <v/>
      </c>
      <c r="BM422" s="136" t="str">
        <f t="shared" si="268"/>
        <v/>
      </c>
      <c r="BN422" s="136" t="str">
        <f t="shared" si="269"/>
        <v/>
      </c>
      <c r="BO422" s="136" t="str">
        <f t="shared" si="270"/>
        <v/>
      </c>
      <c r="BP422" s="136" t="str">
        <f t="shared" si="271"/>
        <v/>
      </c>
      <c r="BQ422" s="136" t="str">
        <f t="shared" si="272"/>
        <v/>
      </c>
      <c r="BR422" s="136" t="str">
        <f t="shared" si="273"/>
        <v/>
      </c>
      <c r="BS422" s="136" t="str">
        <f t="shared" si="274"/>
        <v/>
      </c>
      <c r="BT422" s="136" t="str">
        <f t="shared" si="275"/>
        <v/>
      </c>
      <c r="BU422" s="136" t="str">
        <f t="shared" si="276"/>
        <v/>
      </c>
      <c r="BV422" s="136" t="str">
        <f t="shared" si="277"/>
        <v/>
      </c>
      <c r="BW422" s="136" t="str">
        <f t="shared" si="278"/>
        <v/>
      </c>
      <c r="BX422" s="136" t="str">
        <f t="shared" si="279"/>
        <v/>
      </c>
      <c r="BY422" s="136" t="str">
        <f t="shared" si="280"/>
        <v/>
      </c>
      <c r="BZ422" s="136" t="str">
        <f t="shared" si="281"/>
        <v/>
      </c>
      <c r="CA422" s="137" t="str">
        <f t="shared" si="282"/>
        <v/>
      </c>
      <c r="CB422" s="135" t="str">
        <f t="shared" si="283"/>
        <v/>
      </c>
      <c r="CC422" s="136" t="str">
        <f t="shared" si="284"/>
        <v/>
      </c>
      <c r="CD422" s="136" t="str">
        <f t="shared" si="285"/>
        <v/>
      </c>
      <c r="CE422" s="136" t="str">
        <f t="shared" si="286"/>
        <v/>
      </c>
      <c r="CF422" s="136" t="str">
        <f t="shared" si="287"/>
        <v/>
      </c>
      <c r="CG422" s="136" t="str">
        <f t="shared" si="288"/>
        <v/>
      </c>
      <c r="CH422" s="136" t="str">
        <f t="shared" si="289"/>
        <v/>
      </c>
      <c r="CI422" s="136" t="str">
        <f t="shared" si="290"/>
        <v/>
      </c>
      <c r="CJ422" s="136" t="str">
        <f t="shared" si="291"/>
        <v/>
      </c>
      <c r="CK422" s="137" t="str">
        <f t="shared" si="292"/>
        <v/>
      </c>
      <c r="CL422" s="135" t="str">
        <f t="shared" si="293"/>
        <v/>
      </c>
      <c r="CM422" s="136" t="str">
        <f t="shared" si="294"/>
        <v/>
      </c>
      <c r="CN422" s="136" t="str">
        <f t="shared" si="295"/>
        <v/>
      </c>
      <c r="CO422" s="137" t="str">
        <f t="shared" si="296"/>
        <v/>
      </c>
      <c r="CP422" s="120"/>
      <c r="CQ422" s="120"/>
      <c r="CR422" s="120"/>
      <c r="CS422" s="120"/>
      <c r="CT422" s="120"/>
      <c r="CU422" s="120"/>
      <c r="CV422" s="120"/>
      <c r="CW422" s="120"/>
      <c r="CX422" s="120"/>
      <c r="CY422" s="120"/>
      <c r="CZ422" s="120"/>
      <c r="DA422" s="120"/>
      <c r="DB422" s="120"/>
    </row>
    <row r="423" spans="1:106" ht="17.399999999999999" thickTop="1" thickBot="1" x14ac:dyDescent="0.45">
      <c r="A423" s="7">
        <v>418</v>
      </c>
      <c r="B423" s="10"/>
      <c r="C423" s="11"/>
      <c r="D423" s="11"/>
      <c r="E423" s="11"/>
      <c r="F423" s="11"/>
      <c r="G423" s="11"/>
      <c r="H423" s="11"/>
      <c r="I423" s="11"/>
      <c r="J423" s="11"/>
      <c r="K423" s="11"/>
      <c r="L423" s="10"/>
      <c r="M423" s="10"/>
      <c r="N423" s="10"/>
      <c r="O423" s="209" t="str">
        <f xml:space="preserve"> IF(ISBLANK(L423),"",VLOOKUP(L423,ComboValue!$E$3:$I$15,5,FALSE))</f>
        <v/>
      </c>
      <c r="P423" s="10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35" t="str">
        <f xml:space="preserve"> IF(ISBLANK(C423),"",VLOOKUP(C423,ComboValue!$B$2:$C$11,2,FALSE) &amp; ",") &amp; IF(ISBLANK(D423),"",VLOOKUP(D423,ComboValue!$B$2:$C$11,2,FALSE) &amp; ",") &amp; IF(ISBLANK(E423),"",VLOOKUP(E423,ComboValue!$B$2:$C$11,2,FALSE) &amp; ",") &amp; IF(ISBLANK(F423),"",VLOOKUP(F423,ComboValue!$B$2:$C$11,2,FALSE) &amp; ",") &amp; IF(ISBLANK(G423),"",VLOOKUP(G423,ComboValue!$B$2:$C$11,2,FALSE) &amp; ",") &amp; IF(ISBLANK(H423),"",VLOOKUP(H423,ComboValue!$B$2:$C$11,2,FALSE) &amp; ",") &amp; IF(ISBLANK(I423),"",VLOOKUP(I423,ComboValue!$B$2:$C$11,2,FALSE) &amp; ",") &amp; IF(ISBLANK(J423),"",VLOOKUP(J423,ComboValue!$B$2:$C$11,2,FALSE) &amp; ",") &amp; IF(ISBLANK(K423),"",VLOOKUP(K423,ComboValue!$B$2:$C$11,2,FALSE) &amp; ",")</f>
        <v/>
      </c>
      <c r="AV423" s="136" t="str">
        <f t="shared" si="255"/>
        <v>Tous_Nl</v>
      </c>
      <c r="AW423" s="136" t="str">
        <f>IF(ISBLANK(L423),"",VLOOKUP(L423,ComboValue!$E$2:$G$15,3,FALSE))</f>
        <v/>
      </c>
      <c r="AX423" s="136" t="str">
        <f>IF(ISBLANK(M423),"",VLOOKUP(M423,ComboValue!$K$2:$L$5,2,FALSE))</f>
        <v/>
      </c>
      <c r="AY423" s="161" t="str">
        <f>IF(ISBLANK(Q423),"",VLOOKUP(Q423,ComboValue!$N$2:$O$68,2,FALSE) &amp; ",") &amp; IF(ISBLANK(R423),"",VLOOKUP(R423,ComboValue!$N$2:$O$68,2,FALSE) &amp; ",") &amp; IF(ISBLANK(S423),"",VLOOKUP(S423,ComboValue!$N$2:$O$68,2,FALSE) &amp; ",") &amp; IF(ISBLANK(T423),"",VLOOKUP(T423,ComboValue!$N$2:$O$68,2,FALSE) &amp; ",") &amp; IF(ISBLANK(U423),"",VLOOKUP(U423,ComboValue!$N$2:$O$68,2,FALSE) &amp; ",") &amp; IF(ISBLANK(V423),"",VLOOKUP(V423,ComboValue!$N$2:$O$68,2,FALSE) &amp; ",") &amp; IF(ISBLANK(W423),"",VLOOKUP(W423,ComboValue!$N$2:$O$68,2,FALSE) &amp; ",") &amp; IF(ISBLANK(X423),"",VLOOKUP(X423,ComboValue!$N$2:$O$68,2,FALSE) &amp; ",") &amp; IF(ISBLANK(Y423),"",VLOOKUP(Y423,ComboValue!$N$2:$O$68,2,FALSE) &amp; ",") &amp; IF(ISBLANK(Z423),"",VLOOKUP(Z423,ComboValue!$N$2:$O$68,2,FALSE) &amp; ",") &amp; IF(ISBLANK(AA423),"",VLOOKUP(AA423,ComboValue!$N$2:$O$68,2,FALSE) &amp; ",") &amp; IF(ISBLANK(AB423),"",VLOOKUP(AB423,ComboValue!$N$2:$O$68,2,FALSE) &amp; ",") &amp; IF(ISBLANK(AC423),"",VLOOKUP(AC423,ComboValue!$N$2:$O$68,2,FALSE) &amp; ",") &amp; IF(ISBLANK(AD423),"",VLOOKUP(AD423,ComboValue!$N$2:$O$68,2,FALSE) &amp; ",") &amp; IF(ISBLANK(AE423),"",VLOOKUP(AE423,ComboValue!$N$2:$O$68,2,FALSE) &amp; ",") &amp; IF(ISBLANK(AF423),"",VLOOKUP(AF423,ComboValue!$N$2:$O$68,2,FALSE) &amp; ",") &amp; IF(ISBLANK(AG423),"",VLOOKUP(AG423,ComboValue!$N$2:$O$68,2,FALSE) &amp; ",") &amp; IF(ISBLANK(AH423),"",VLOOKUP(AH423,ComboValue!$N$2:$O$68,2,FALSE) &amp; ",") &amp; IF(ISBLANK(AI423),"",VLOOKUP(AI423,ComboValue!$N$2:$O$68,2,FALSE) &amp; ",") &amp; IF(ISBLANK(AJ423),"",VLOOKUP(AJ423,ComboValue!$N$2:$O$68,2,FALSE) &amp; ",") &amp; IF(ISBLANK(AK423),"",VLOOKUP(AK423,ComboValue!$N$2:$O$68,2,FALSE) &amp; ",") &amp; IF(ISBLANK(AL423),"",VLOOKUP(AL423,ComboValue!$N$2:$O$68,2,FALSE) &amp; ",") &amp; IF(ISBLANK(AM423),"",VLOOKUP(AM423,ComboValue!$N$2:$O$68,2,FALSE) &amp; ",") &amp; IF(ISBLANK(AN423),"",VLOOKUP(AN423,ComboValue!$N$2:$O$68,2,FALSE) &amp; ",") &amp; IF(ISBLANK(AO423),"",VLOOKUP(AO423,ComboValue!$N$2:$O$68,2,FALSE) &amp; ",") &amp; IF(ISBLANK(AP423),"",VLOOKUP(AP423,ComboValue!$N$2:$O$68,2,FALSE) &amp; ",") &amp; IF(ISBLANK(AQ423),"",VLOOKUP(AQ423,ComboValue!$N$2:$O$68,2,FALSE) &amp; ",") &amp; IF(ISBLANK(AR423),"",VLOOKUP(AR423,ComboValue!$N$2:$O$68,2,FALSE) &amp; ",") &amp; IF(ISBLANK(AS423),"",VLOOKUP(AS423,ComboValue!$N$2:$O$68,2,FALSE) &amp; ",") &amp; IF(ISBLANK(AT423),"",VLOOKUP(AT423,ComboValue!$N$2:$O$68,2,FALSE) &amp; ",")</f>
        <v/>
      </c>
      <c r="AZ423" s="162" t="str">
        <f t="shared" si="256"/>
        <v/>
      </c>
      <c r="BA423" s="120"/>
      <c r="BB423" s="135" t="str">
        <f t="shared" si="257"/>
        <v/>
      </c>
      <c r="BC423" s="136" t="str">
        <f t="shared" si="258"/>
        <v/>
      </c>
      <c r="BD423" s="136" t="str">
        <f t="shared" si="259"/>
        <v/>
      </c>
      <c r="BE423" s="136" t="str">
        <f t="shared" si="260"/>
        <v/>
      </c>
      <c r="BF423" s="136" t="str">
        <f t="shared" si="261"/>
        <v/>
      </c>
      <c r="BG423" s="136" t="str">
        <f t="shared" si="262"/>
        <v/>
      </c>
      <c r="BH423" s="136" t="str">
        <f t="shared" si="263"/>
        <v/>
      </c>
      <c r="BI423" s="136" t="str">
        <f t="shared" si="264"/>
        <v/>
      </c>
      <c r="BJ423" s="136" t="str">
        <f t="shared" si="265"/>
        <v/>
      </c>
      <c r="BK423" s="136" t="str">
        <f t="shared" si="266"/>
        <v/>
      </c>
      <c r="BL423" s="136" t="str">
        <f t="shared" si="267"/>
        <v/>
      </c>
      <c r="BM423" s="136" t="str">
        <f t="shared" si="268"/>
        <v/>
      </c>
      <c r="BN423" s="136" t="str">
        <f t="shared" si="269"/>
        <v/>
      </c>
      <c r="BO423" s="136" t="str">
        <f t="shared" si="270"/>
        <v/>
      </c>
      <c r="BP423" s="136" t="str">
        <f t="shared" si="271"/>
        <v/>
      </c>
      <c r="BQ423" s="136" t="str">
        <f t="shared" si="272"/>
        <v/>
      </c>
      <c r="BR423" s="136" t="str">
        <f t="shared" si="273"/>
        <v/>
      </c>
      <c r="BS423" s="136" t="str">
        <f t="shared" si="274"/>
        <v/>
      </c>
      <c r="BT423" s="136" t="str">
        <f t="shared" si="275"/>
        <v/>
      </c>
      <c r="BU423" s="136" t="str">
        <f t="shared" si="276"/>
        <v/>
      </c>
      <c r="BV423" s="136" t="str">
        <f t="shared" si="277"/>
        <v/>
      </c>
      <c r="BW423" s="136" t="str">
        <f t="shared" si="278"/>
        <v/>
      </c>
      <c r="BX423" s="136" t="str">
        <f t="shared" si="279"/>
        <v/>
      </c>
      <c r="BY423" s="136" t="str">
        <f t="shared" si="280"/>
        <v/>
      </c>
      <c r="BZ423" s="136" t="str">
        <f t="shared" si="281"/>
        <v/>
      </c>
      <c r="CA423" s="137" t="str">
        <f t="shared" si="282"/>
        <v/>
      </c>
      <c r="CB423" s="135" t="str">
        <f t="shared" si="283"/>
        <v/>
      </c>
      <c r="CC423" s="136" t="str">
        <f t="shared" si="284"/>
        <v/>
      </c>
      <c r="CD423" s="136" t="str">
        <f t="shared" si="285"/>
        <v/>
      </c>
      <c r="CE423" s="136" t="str">
        <f t="shared" si="286"/>
        <v/>
      </c>
      <c r="CF423" s="136" t="str">
        <f t="shared" si="287"/>
        <v/>
      </c>
      <c r="CG423" s="136" t="str">
        <f t="shared" si="288"/>
        <v/>
      </c>
      <c r="CH423" s="136" t="str">
        <f t="shared" si="289"/>
        <v/>
      </c>
      <c r="CI423" s="136" t="str">
        <f t="shared" si="290"/>
        <v/>
      </c>
      <c r="CJ423" s="136" t="str">
        <f t="shared" si="291"/>
        <v/>
      </c>
      <c r="CK423" s="137" t="str">
        <f t="shared" si="292"/>
        <v/>
      </c>
      <c r="CL423" s="135" t="str">
        <f t="shared" si="293"/>
        <v/>
      </c>
      <c r="CM423" s="136" t="str">
        <f t="shared" si="294"/>
        <v/>
      </c>
      <c r="CN423" s="136" t="str">
        <f t="shared" si="295"/>
        <v/>
      </c>
      <c r="CO423" s="137" t="str">
        <f t="shared" si="296"/>
        <v/>
      </c>
      <c r="CP423" s="120"/>
      <c r="CQ423" s="120"/>
      <c r="CR423" s="120"/>
      <c r="CS423" s="120"/>
      <c r="CT423" s="120"/>
      <c r="CU423" s="120"/>
      <c r="CV423" s="120"/>
      <c r="CW423" s="120"/>
      <c r="CX423" s="120"/>
      <c r="CY423" s="120"/>
      <c r="CZ423" s="120"/>
      <c r="DA423" s="120"/>
      <c r="DB423" s="120"/>
    </row>
    <row r="424" spans="1:106" ht="17.399999999999999" thickTop="1" thickBot="1" x14ac:dyDescent="0.45">
      <c r="A424" s="7">
        <v>419</v>
      </c>
      <c r="B424" s="10"/>
      <c r="C424" s="11"/>
      <c r="D424" s="11"/>
      <c r="E424" s="11"/>
      <c r="F424" s="11"/>
      <c r="G424" s="11"/>
      <c r="H424" s="11"/>
      <c r="I424" s="11"/>
      <c r="J424" s="11"/>
      <c r="K424" s="11"/>
      <c r="L424" s="10"/>
      <c r="M424" s="10"/>
      <c r="N424" s="10"/>
      <c r="O424" s="209" t="str">
        <f xml:space="preserve"> IF(ISBLANK(L424),"",VLOOKUP(L424,ComboValue!$E$3:$I$15,5,FALSE))</f>
        <v/>
      </c>
      <c r="P424" s="10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35" t="str">
        <f xml:space="preserve"> IF(ISBLANK(C424),"",VLOOKUP(C424,ComboValue!$B$2:$C$11,2,FALSE) &amp; ",") &amp; IF(ISBLANK(D424),"",VLOOKUP(D424,ComboValue!$B$2:$C$11,2,FALSE) &amp; ",") &amp; IF(ISBLANK(E424),"",VLOOKUP(E424,ComboValue!$B$2:$C$11,2,FALSE) &amp; ",") &amp; IF(ISBLANK(F424),"",VLOOKUP(F424,ComboValue!$B$2:$C$11,2,FALSE) &amp; ",") &amp; IF(ISBLANK(G424),"",VLOOKUP(G424,ComboValue!$B$2:$C$11,2,FALSE) &amp; ",") &amp; IF(ISBLANK(H424),"",VLOOKUP(H424,ComboValue!$B$2:$C$11,2,FALSE) &amp; ",") &amp; IF(ISBLANK(I424),"",VLOOKUP(I424,ComboValue!$B$2:$C$11,2,FALSE) &amp; ",") &amp; IF(ISBLANK(J424),"",VLOOKUP(J424,ComboValue!$B$2:$C$11,2,FALSE) &amp; ",") &amp; IF(ISBLANK(K424),"",VLOOKUP(K424,ComboValue!$B$2:$C$11,2,FALSE) &amp; ",")</f>
        <v/>
      </c>
      <c r="AV424" s="136" t="str">
        <f t="shared" si="255"/>
        <v>Tous_Nl</v>
      </c>
      <c r="AW424" s="136" t="str">
        <f>IF(ISBLANK(L424),"",VLOOKUP(L424,ComboValue!$E$2:$G$15,3,FALSE))</f>
        <v/>
      </c>
      <c r="AX424" s="136" t="str">
        <f>IF(ISBLANK(M424),"",VLOOKUP(M424,ComboValue!$K$2:$L$5,2,FALSE))</f>
        <v/>
      </c>
      <c r="AY424" s="161" t="str">
        <f>IF(ISBLANK(Q424),"",VLOOKUP(Q424,ComboValue!$N$2:$O$68,2,FALSE) &amp; ",") &amp; IF(ISBLANK(R424),"",VLOOKUP(R424,ComboValue!$N$2:$O$68,2,FALSE) &amp; ",") &amp; IF(ISBLANK(S424),"",VLOOKUP(S424,ComboValue!$N$2:$O$68,2,FALSE) &amp; ",") &amp; IF(ISBLANK(T424),"",VLOOKUP(T424,ComboValue!$N$2:$O$68,2,FALSE) &amp; ",") &amp; IF(ISBLANK(U424),"",VLOOKUP(U424,ComboValue!$N$2:$O$68,2,FALSE) &amp; ",") &amp; IF(ISBLANK(V424),"",VLOOKUP(V424,ComboValue!$N$2:$O$68,2,FALSE) &amp; ",") &amp; IF(ISBLANK(W424),"",VLOOKUP(W424,ComboValue!$N$2:$O$68,2,FALSE) &amp; ",") &amp; IF(ISBLANK(X424),"",VLOOKUP(X424,ComboValue!$N$2:$O$68,2,FALSE) &amp; ",") &amp; IF(ISBLANK(Y424),"",VLOOKUP(Y424,ComboValue!$N$2:$O$68,2,FALSE) &amp; ",") &amp; IF(ISBLANK(Z424),"",VLOOKUP(Z424,ComboValue!$N$2:$O$68,2,FALSE) &amp; ",") &amp; IF(ISBLANK(AA424),"",VLOOKUP(AA424,ComboValue!$N$2:$O$68,2,FALSE) &amp; ",") &amp; IF(ISBLANK(AB424),"",VLOOKUP(AB424,ComboValue!$N$2:$O$68,2,FALSE) &amp; ",") &amp; IF(ISBLANK(AC424),"",VLOOKUP(AC424,ComboValue!$N$2:$O$68,2,FALSE) &amp; ",") &amp; IF(ISBLANK(AD424),"",VLOOKUP(AD424,ComboValue!$N$2:$O$68,2,FALSE) &amp; ",") &amp; IF(ISBLANK(AE424),"",VLOOKUP(AE424,ComboValue!$N$2:$O$68,2,FALSE) &amp; ",") &amp; IF(ISBLANK(AF424),"",VLOOKUP(AF424,ComboValue!$N$2:$O$68,2,FALSE) &amp; ",") &amp; IF(ISBLANK(AG424),"",VLOOKUP(AG424,ComboValue!$N$2:$O$68,2,FALSE) &amp; ",") &amp; IF(ISBLANK(AH424),"",VLOOKUP(AH424,ComboValue!$N$2:$O$68,2,FALSE) &amp; ",") &amp; IF(ISBLANK(AI424),"",VLOOKUP(AI424,ComboValue!$N$2:$O$68,2,FALSE) &amp; ",") &amp; IF(ISBLANK(AJ424),"",VLOOKUP(AJ424,ComboValue!$N$2:$O$68,2,FALSE) &amp; ",") &amp; IF(ISBLANK(AK424),"",VLOOKUP(AK424,ComboValue!$N$2:$O$68,2,FALSE) &amp; ",") &amp; IF(ISBLANK(AL424),"",VLOOKUP(AL424,ComboValue!$N$2:$O$68,2,FALSE) &amp; ",") &amp; IF(ISBLANK(AM424),"",VLOOKUP(AM424,ComboValue!$N$2:$O$68,2,FALSE) &amp; ",") &amp; IF(ISBLANK(AN424),"",VLOOKUP(AN424,ComboValue!$N$2:$O$68,2,FALSE) &amp; ",") &amp; IF(ISBLANK(AO424),"",VLOOKUP(AO424,ComboValue!$N$2:$O$68,2,FALSE) &amp; ",") &amp; IF(ISBLANK(AP424),"",VLOOKUP(AP424,ComboValue!$N$2:$O$68,2,FALSE) &amp; ",") &amp; IF(ISBLANK(AQ424),"",VLOOKUP(AQ424,ComboValue!$N$2:$O$68,2,FALSE) &amp; ",") &amp; IF(ISBLANK(AR424),"",VLOOKUP(AR424,ComboValue!$N$2:$O$68,2,FALSE) &amp; ",") &amp; IF(ISBLANK(AS424),"",VLOOKUP(AS424,ComboValue!$N$2:$O$68,2,FALSE) &amp; ",") &amp; IF(ISBLANK(AT424),"",VLOOKUP(AT424,ComboValue!$N$2:$O$68,2,FALSE) &amp; ",")</f>
        <v/>
      </c>
      <c r="AZ424" s="162" t="str">
        <f t="shared" si="256"/>
        <v/>
      </c>
      <c r="BA424" s="120"/>
      <c r="BB424" s="135" t="str">
        <f t="shared" si="257"/>
        <v/>
      </c>
      <c r="BC424" s="136" t="str">
        <f t="shared" si="258"/>
        <v/>
      </c>
      <c r="BD424" s="136" t="str">
        <f t="shared" si="259"/>
        <v/>
      </c>
      <c r="BE424" s="136" t="str">
        <f t="shared" si="260"/>
        <v/>
      </c>
      <c r="BF424" s="136" t="str">
        <f t="shared" si="261"/>
        <v/>
      </c>
      <c r="BG424" s="136" t="str">
        <f t="shared" si="262"/>
        <v/>
      </c>
      <c r="BH424" s="136" t="str">
        <f t="shared" si="263"/>
        <v/>
      </c>
      <c r="BI424" s="136" t="str">
        <f t="shared" si="264"/>
        <v/>
      </c>
      <c r="BJ424" s="136" t="str">
        <f t="shared" si="265"/>
        <v/>
      </c>
      <c r="BK424" s="136" t="str">
        <f t="shared" si="266"/>
        <v/>
      </c>
      <c r="BL424" s="136" t="str">
        <f t="shared" si="267"/>
        <v/>
      </c>
      <c r="BM424" s="136" t="str">
        <f t="shared" si="268"/>
        <v/>
      </c>
      <c r="BN424" s="136" t="str">
        <f t="shared" si="269"/>
        <v/>
      </c>
      <c r="BO424" s="136" t="str">
        <f t="shared" si="270"/>
        <v/>
      </c>
      <c r="BP424" s="136" t="str">
        <f t="shared" si="271"/>
        <v/>
      </c>
      <c r="BQ424" s="136" t="str">
        <f t="shared" si="272"/>
        <v/>
      </c>
      <c r="BR424" s="136" t="str">
        <f t="shared" si="273"/>
        <v/>
      </c>
      <c r="BS424" s="136" t="str">
        <f t="shared" si="274"/>
        <v/>
      </c>
      <c r="BT424" s="136" t="str">
        <f t="shared" si="275"/>
        <v/>
      </c>
      <c r="BU424" s="136" t="str">
        <f t="shared" si="276"/>
        <v/>
      </c>
      <c r="BV424" s="136" t="str">
        <f t="shared" si="277"/>
        <v/>
      </c>
      <c r="BW424" s="136" t="str">
        <f t="shared" si="278"/>
        <v/>
      </c>
      <c r="BX424" s="136" t="str">
        <f t="shared" si="279"/>
        <v/>
      </c>
      <c r="BY424" s="136" t="str">
        <f t="shared" si="280"/>
        <v/>
      </c>
      <c r="BZ424" s="136" t="str">
        <f t="shared" si="281"/>
        <v/>
      </c>
      <c r="CA424" s="137" t="str">
        <f t="shared" si="282"/>
        <v/>
      </c>
      <c r="CB424" s="135" t="str">
        <f t="shared" si="283"/>
        <v/>
      </c>
      <c r="CC424" s="136" t="str">
        <f t="shared" si="284"/>
        <v/>
      </c>
      <c r="CD424" s="136" t="str">
        <f t="shared" si="285"/>
        <v/>
      </c>
      <c r="CE424" s="136" t="str">
        <f t="shared" si="286"/>
        <v/>
      </c>
      <c r="CF424" s="136" t="str">
        <f t="shared" si="287"/>
        <v/>
      </c>
      <c r="CG424" s="136" t="str">
        <f t="shared" si="288"/>
        <v/>
      </c>
      <c r="CH424" s="136" t="str">
        <f t="shared" si="289"/>
        <v/>
      </c>
      <c r="CI424" s="136" t="str">
        <f t="shared" si="290"/>
        <v/>
      </c>
      <c r="CJ424" s="136" t="str">
        <f t="shared" si="291"/>
        <v/>
      </c>
      <c r="CK424" s="137" t="str">
        <f t="shared" si="292"/>
        <v/>
      </c>
      <c r="CL424" s="135" t="str">
        <f t="shared" si="293"/>
        <v/>
      </c>
      <c r="CM424" s="136" t="str">
        <f t="shared" si="294"/>
        <v/>
      </c>
      <c r="CN424" s="136" t="str">
        <f t="shared" si="295"/>
        <v/>
      </c>
      <c r="CO424" s="137" t="str">
        <f t="shared" si="296"/>
        <v/>
      </c>
      <c r="CP424" s="120"/>
      <c r="CQ424" s="120"/>
      <c r="CR424" s="120"/>
      <c r="CS424" s="120"/>
      <c r="CT424" s="120"/>
      <c r="CU424" s="120"/>
      <c r="CV424" s="120"/>
      <c r="CW424" s="120"/>
      <c r="CX424" s="120"/>
      <c r="CY424" s="120"/>
      <c r="CZ424" s="120"/>
      <c r="DA424" s="120"/>
      <c r="DB424" s="120"/>
    </row>
    <row r="425" spans="1:106" ht="17.399999999999999" thickTop="1" thickBot="1" x14ac:dyDescent="0.45">
      <c r="A425" s="7">
        <v>420</v>
      </c>
      <c r="B425" s="10"/>
      <c r="C425" s="11"/>
      <c r="D425" s="11"/>
      <c r="E425" s="11"/>
      <c r="F425" s="11"/>
      <c r="G425" s="11"/>
      <c r="H425" s="11"/>
      <c r="I425" s="11"/>
      <c r="J425" s="11"/>
      <c r="K425" s="11"/>
      <c r="L425" s="10"/>
      <c r="M425" s="10"/>
      <c r="N425" s="10"/>
      <c r="O425" s="209" t="str">
        <f xml:space="preserve"> IF(ISBLANK(L425),"",VLOOKUP(L425,ComboValue!$E$3:$I$15,5,FALSE))</f>
        <v/>
      </c>
      <c r="P425" s="10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35" t="str">
        <f xml:space="preserve"> IF(ISBLANK(C425),"",VLOOKUP(C425,ComboValue!$B$2:$C$11,2,FALSE) &amp; ",") &amp; IF(ISBLANK(D425),"",VLOOKUP(D425,ComboValue!$B$2:$C$11,2,FALSE) &amp; ",") &amp; IF(ISBLANK(E425),"",VLOOKUP(E425,ComboValue!$B$2:$C$11,2,FALSE) &amp; ",") &amp; IF(ISBLANK(F425),"",VLOOKUP(F425,ComboValue!$B$2:$C$11,2,FALSE) &amp; ",") &amp; IF(ISBLANK(G425),"",VLOOKUP(G425,ComboValue!$B$2:$C$11,2,FALSE) &amp; ",") &amp; IF(ISBLANK(H425),"",VLOOKUP(H425,ComboValue!$B$2:$C$11,2,FALSE) &amp; ",") &amp; IF(ISBLANK(I425),"",VLOOKUP(I425,ComboValue!$B$2:$C$11,2,FALSE) &amp; ",") &amp; IF(ISBLANK(J425),"",VLOOKUP(J425,ComboValue!$B$2:$C$11,2,FALSE) &amp; ",") &amp; IF(ISBLANK(K425),"",VLOOKUP(K425,ComboValue!$B$2:$C$11,2,FALSE) &amp; ",")</f>
        <v/>
      </c>
      <c r="AV425" s="136" t="str">
        <f t="shared" si="255"/>
        <v>Tous_Nl</v>
      </c>
      <c r="AW425" s="136" t="str">
        <f>IF(ISBLANK(L425),"",VLOOKUP(L425,ComboValue!$E$2:$G$15,3,FALSE))</f>
        <v/>
      </c>
      <c r="AX425" s="136" t="str">
        <f>IF(ISBLANK(M425),"",VLOOKUP(M425,ComboValue!$K$2:$L$5,2,FALSE))</f>
        <v/>
      </c>
      <c r="AY425" s="161" t="str">
        <f>IF(ISBLANK(Q425),"",VLOOKUP(Q425,ComboValue!$N$2:$O$68,2,FALSE) &amp; ",") &amp; IF(ISBLANK(R425),"",VLOOKUP(R425,ComboValue!$N$2:$O$68,2,FALSE) &amp; ",") &amp; IF(ISBLANK(S425),"",VLOOKUP(S425,ComboValue!$N$2:$O$68,2,FALSE) &amp; ",") &amp; IF(ISBLANK(T425),"",VLOOKUP(T425,ComboValue!$N$2:$O$68,2,FALSE) &amp; ",") &amp; IF(ISBLANK(U425),"",VLOOKUP(U425,ComboValue!$N$2:$O$68,2,FALSE) &amp; ",") &amp; IF(ISBLANK(V425),"",VLOOKUP(V425,ComboValue!$N$2:$O$68,2,FALSE) &amp; ",") &amp; IF(ISBLANK(W425),"",VLOOKUP(W425,ComboValue!$N$2:$O$68,2,FALSE) &amp; ",") &amp; IF(ISBLANK(X425),"",VLOOKUP(X425,ComboValue!$N$2:$O$68,2,FALSE) &amp; ",") &amp; IF(ISBLANK(Y425),"",VLOOKUP(Y425,ComboValue!$N$2:$O$68,2,FALSE) &amp; ",") &amp; IF(ISBLANK(Z425),"",VLOOKUP(Z425,ComboValue!$N$2:$O$68,2,FALSE) &amp; ",") &amp; IF(ISBLANK(AA425),"",VLOOKUP(AA425,ComboValue!$N$2:$O$68,2,FALSE) &amp; ",") &amp; IF(ISBLANK(AB425),"",VLOOKUP(AB425,ComboValue!$N$2:$O$68,2,FALSE) &amp; ",") &amp; IF(ISBLANK(AC425),"",VLOOKUP(AC425,ComboValue!$N$2:$O$68,2,FALSE) &amp; ",") &amp; IF(ISBLANK(AD425),"",VLOOKUP(AD425,ComboValue!$N$2:$O$68,2,FALSE) &amp; ",") &amp; IF(ISBLANK(AE425),"",VLOOKUP(AE425,ComboValue!$N$2:$O$68,2,FALSE) &amp; ",") &amp; IF(ISBLANK(AF425),"",VLOOKUP(AF425,ComboValue!$N$2:$O$68,2,FALSE) &amp; ",") &amp; IF(ISBLANK(AG425),"",VLOOKUP(AG425,ComboValue!$N$2:$O$68,2,FALSE) &amp; ",") &amp; IF(ISBLANK(AH425),"",VLOOKUP(AH425,ComboValue!$N$2:$O$68,2,FALSE) &amp; ",") &amp; IF(ISBLANK(AI425),"",VLOOKUP(AI425,ComboValue!$N$2:$O$68,2,FALSE) &amp; ",") &amp; IF(ISBLANK(AJ425),"",VLOOKUP(AJ425,ComboValue!$N$2:$O$68,2,FALSE) &amp; ",") &amp; IF(ISBLANK(AK425),"",VLOOKUP(AK425,ComboValue!$N$2:$O$68,2,FALSE) &amp; ",") &amp; IF(ISBLANK(AL425),"",VLOOKUP(AL425,ComboValue!$N$2:$O$68,2,FALSE) &amp; ",") &amp; IF(ISBLANK(AM425),"",VLOOKUP(AM425,ComboValue!$N$2:$O$68,2,FALSE) &amp; ",") &amp; IF(ISBLANK(AN425),"",VLOOKUP(AN425,ComboValue!$N$2:$O$68,2,FALSE) &amp; ",") &amp; IF(ISBLANK(AO425),"",VLOOKUP(AO425,ComboValue!$N$2:$O$68,2,FALSE) &amp; ",") &amp; IF(ISBLANK(AP425),"",VLOOKUP(AP425,ComboValue!$N$2:$O$68,2,FALSE) &amp; ",") &amp; IF(ISBLANK(AQ425),"",VLOOKUP(AQ425,ComboValue!$N$2:$O$68,2,FALSE) &amp; ",") &amp; IF(ISBLANK(AR425),"",VLOOKUP(AR425,ComboValue!$N$2:$O$68,2,FALSE) &amp; ",") &amp; IF(ISBLANK(AS425),"",VLOOKUP(AS425,ComboValue!$N$2:$O$68,2,FALSE) &amp; ",") &amp; IF(ISBLANK(AT425),"",VLOOKUP(AT425,ComboValue!$N$2:$O$68,2,FALSE) &amp; ",")</f>
        <v/>
      </c>
      <c r="AZ425" s="162" t="str">
        <f t="shared" si="256"/>
        <v/>
      </c>
      <c r="BA425" s="120"/>
      <c r="BB425" s="135" t="str">
        <f t="shared" si="257"/>
        <v/>
      </c>
      <c r="BC425" s="136" t="str">
        <f t="shared" si="258"/>
        <v/>
      </c>
      <c r="BD425" s="136" t="str">
        <f t="shared" si="259"/>
        <v/>
      </c>
      <c r="BE425" s="136" t="str">
        <f t="shared" si="260"/>
        <v/>
      </c>
      <c r="BF425" s="136" t="str">
        <f t="shared" si="261"/>
        <v/>
      </c>
      <c r="BG425" s="136" t="str">
        <f t="shared" si="262"/>
        <v/>
      </c>
      <c r="BH425" s="136" t="str">
        <f t="shared" si="263"/>
        <v/>
      </c>
      <c r="BI425" s="136" t="str">
        <f t="shared" si="264"/>
        <v/>
      </c>
      <c r="BJ425" s="136" t="str">
        <f t="shared" si="265"/>
        <v/>
      </c>
      <c r="BK425" s="136" t="str">
        <f t="shared" si="266"/>
        <v/>
      </c>
      <c r="BL425" s="136" t="str">
        <f t="shared" si="267"/>
        <v/>
      </c>
      <c r="BM425" s="136" t="str">
        <f t="shared" si="268"/>
        <v/>
      </c>
      <c r="BN425" s="136" t="str">
        <f t="shared" si="269"/>
        <v/>
      </c>
      <c r="BO425" s="136" t="str">
        <f t="shared" si="270"/>
        <v/>
      </c>
      <c r="BP425" s="136" t="str">
        <f t="shared" si="271"/>
        <v/>
      </c>
      <c r="BQ425" s="136" t="str">
        <f t="shared" si="272"/>
        <v/>
      </c>
      <c r="BR425" s="136" t="str">
        <f t="shared" si="273"/>
        <v/>
      </c>
      <c r="BS425" s="136" t="str">
        <f t="shared" si="274"/>
        <v/>
      </c>
      <c r="BT425" s="136" t="str">
        <f t="shared" si="275"/>
        <v/>
      </c>
      <c r="BU425" s="136" t="str">
        <f t="shared" si="276"/>
        <v/>
      </c>
      <c r="BV425" s="136" t="str">
        <f t="shared" si="277"/>
        <v/>
      </c>
      <c r="BW425" s="136" t="str">
        <f t="shared" si="278"/>
        <v/>
      </c>
      <c r="BX425" s="136" t="str">
        <f t="shared" si="279"/>
        <v/>
      </c>
      <c r="BY425" s="136" t="str">
        <f t="shared" si="280"/>
        <v/>
      </c>
      <c r="BZ425" s="136" t="str">
        <f t="shared" si="281"/>
        <v/>
      </c>
      <c r="CA425" s="137" t="str">
        <f t="shared" si="282"/>
        <v/>
      </c>
      <c r="CB425" s="135" t="str">
        <f t="shared" si="283"/>
        <v/>
      </c>
      <c r="CC425" s="136" t="str">
        <f t="shared" si="284"/>
        <v/>
      </c>
      <c r="CD425" s="136" t="str">
        <f t="shared" si="285"/>
        <v/>
      </c>
      <c r="CE425" s="136" t="str">
        <f t="shared" si="286"/>
        <v/>
      </c>
      <c r="CF425" s="136" t="str">
        <f t="shared" si="287"/>
        <v/>
      </c>
      <c r="CG425" s="136" t="str">
        <f t="shared" si="288"/>
        <v/>
      </c>
      <c r="CH425" s="136" t="str">
        <f t="shared" si="289"/>
        <v/>
      </c>
      <c r="CI425" s="136" t="str">
        <f t="shared" si="290"/>
        <v/>
      </c>
      <c r="CJ425" s="136" t="str">
        <f t="shared" si="291"/>
        <v/>
      </c>
      <c r="CK425" s="137" t="str">
        <f t="shared" si="292"/>
        <v/>
      </c>
      <c r="CL425" s="135" t="str">
        <f t="shared" si="293"/>
        <v/>
      </c>
      <c r="CM425" s="136" t="str">
        <f t="shared" si="294"/>
        <v/>
      </c>
      <c r="CN425" s="136" t="str">
        <f t="shared" si="295"/>
        <v/>
      </c>
      <c r="CO425" s="137" t="str">
        <f t="shared" si="296"/>
        <v/>
      </c>
      <c r="CP425" s="120"/>
      <c r="CQ425" s="120"/>
      <c r="CR425" s="120"/>
      <c r="CS425" s="120"/>
      <c r="CT425" s="120"/>
      <c r="CU425" s="120"/>
      <c r="CV425" s="120"/>
      <c r="CW425" s="120"/>
      <c r="CX425" s="120"/>
      <c r="CY425" s="120"/>
      <c r="CZ425" s="120"/>
      <c r="DA425" s="120"/>
      <c r="DB425" s="120"/>
    </row>
    <row r="426" spans="1:106" ht="17.399999999999999" thickTop="1" thickBot="1" x14ac:dyDescent="0.45">
      <c r="A426" s="7">
        <v>421</v>
      </c>
      <c r="B426" s="10"/>
      <c r="C426" s="11"/>
      <c r="D426" s="11"/>
      <c r="E426" s="11"/>
      <c r="F426" s="11"/>
      <c r="G426" s="11"/>
      <c r="H426" s="11"/>
      <c r="I426" s="11"/>
      <c r="J426" s="11"/>
      <c r="K426" s="11"/>
      <c r="L426" s="10"/>
      <c r="M426" s="10"/>
      <c r="N426" s="10"/>
      <c r="O426" s="209" t="str">
        <f xml:space="preserve"> IF(ISBLANK(L426),"",VLOOKUP(L426,ComboValue!$E$3:$I$15,5,FALSE))</f>
        <v/>
      </c>
      <c r="P426" s="10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35" t="str">
        <f xml:space="preserve"> IF(ISBLANK(C426),"",VLOOKUP(C426,ComboValue!$B$2:$C$11,2,FALSE) &amp; ",") &amp; IF(ISBLANK(D426),"",VLOOKUP(D426,ComboValue!$B$2:$C$11,2,FALSE) &amp; ",") &amp; IF(ISBLANK(E426),"",VLOOKUP(E426,ComboValue!$B$2:$C$11,2,FALSE) &amp; ",") &amp; IF(ISBLANK(F426),"",VLOOKUP(F426,ComboValue!$B$2:$C$11,2,FALSE) &amp; ",") &amp; IF(ISBLANK(G426),"",VLOOKUP(G426,ComboValue!$B$2:$C$11,2,FALSE) &amp; ",") &amp; IF(ISBLANK(H426),"",VLOOKUP(H426,ComboValue!$B$2:$C$11,2,FALSE) &amp; ",") &amp; IF(ISBLANK(I426),"",VLOOKUP(I426,ComboValue!$B$2:$C$11,2,FALSE) &amp; ",") &amp; IF(ISBLANK(J426),"",VLOOKUP(J426,ComboValue!$B$2:$C$11,2,FALSE) &amp; ",") &amp; IF(ISBLANK(K426),"",VLOOKUP(K426,ComboValue!$B$2:$C$11,2,FALSE) &amp; ",")</f>
        <v/>
      </c>
      <c r="AV426" s="136" t="str">
        <f t="shared" si="255"/>
        <v>Tous_Nl</v>
      </c>
      <c r="AW426" s="136" t="str">
        <f>IF(ISBLANK(L426),"",VLOOKUP(L426,ComboValue!$E$2:$G$15,3,FALSE))</f>
        <v/>
      </c>
      <c r="AX426" s="136" t="str">
        <f>IF(ISBLANK(M426),"",VLOOKUP(M426,ComboValue!$K$2:$L$5,2,FALSE))</f>
        <v/>
      </c>
      <c r="AY426" s="161" t="str">
        <f>IF(ISBLANK(Q426),"",VLOOKUP(Q426,ComboValue!$N$2:$O$68,2,FALSE) &amp; ",") &amp; IF(ISBLANK(R426),"",VLOOKUP(R426,ComboValue!$N$2:$O$68,2,FALSE) &amp; ",") &amp; IF(ISBLANK(S426),"",VLOOKUP(S426,ComboValue!$N$2:$O$68,2,FALSE) &amp; ",") &amp; IF(ISBLANK(T426),"",VLOOKUP(T426,ComboValue!$N$2:$O$68,2,FALSE) &amp; ",") &amp; IF(ISBLANK(U426),"",VLOOKUP(U426,ComboValue!$N$2:$O$68,2,FALSE) &amp; ",") &amp; IF(ISBLANK(V426),"",VLOOKUP(V426,ComboValue!$N$2:$O$68,2,FALSE) &amp; ",") &amp; IF(ISBLANK(W426),"",VLOOKUP(W426,ComboValue!$N$2:$O$68,2,FALSE) &amp; ",") &amp; IF(ISBLANK(X426),"",VLOOKUP(X426,ComboValue!$N$2:$O$68,2,FALSE) &amp; ",") &amp; IF(ISBLANK(Y426),"",VLOOKUP(Y426,ComboValue!$N$2:$O$68,2,FALSE) &amp; ",") &amp; IF(ISBLANK(Z426),"",VLOOKUP(Z426,ComboValue!$N$2:$O$68,2,FALSE) &amp; ",") &amp; IF(ISBLANK(AA426),"",VLOOKUP(AA426,ComboValue!$N$2:$O$68,2,FALSE) &amp; ",") &amp; IF(ISBLANK(AB426),"",VLOOKUP(AB426,ComboValue!$N$2:$O$68,2,FALSE) &amp; ",") &amp; IF(ISBLANK(AC426),"",VLOOKUP(AC426,ComboValue!$N$2:$O$68,2,FALSE) &amp; ",") &amp; IF(ISBLANK(AD426),"",VLOOKUP(AD426,ComboValue!$N$2:$O$68,2,FALSE) &amp; ",") &amp; IF(ISBLANK(AE426),"",VLOOKUP(AE426,ComboValue!$N$2:$O$68,2,FALSE) &amp; ",") &amp; IF(ISBLANK(AF426),"",VLOOKUP(AF426,ComboValue!$N$2:$O$68,2,FALSE) &amp; ",") &amp; IF(ISBLANK(AG426),"",VLOOKUP(AG426,ComboValue!$N$2:$O$68,2,FALSE) &amp; ",") &amp; IF(ISBLANK(AH426),"",VLOOKUP(AH426,ComboValue!$N$2:$O$68,2,FALSE) &amp; ",") &amp; IF(ISBLANK(AI426),"",VLOOKUP(AI426,ComboValue!$N$2:$O$68,2,FALSE) &amp; ",") &amp; IF(ISBLANK(AJ426),"",VLOOKUP(AJ426,ComboValue!$N$2:$O$68,2,FALSE) &amp; ",") &amp; IF(ISBLANK(AK426),"",VLOOKUP(AK426,ComboValue!$N$2:$O$68,2,FALSE) &amp; ",") &amp; IF(ISBLANK(AL426),"",VLOOKUP(AL426,ComboValue!$N$2:$O$68,2,FALSE) &amp; ",") &amp; IF(ISBLANK(AM426),"",VLOOKUP(AM426,ComboValue!$N$2:$O$68,2,FALSE) &amp; ",") &amp; IF(ISBLANK(AN426),"",VLOOKUP(AN426,ComboValue!$N$2:$O$68,2,FALSE) &amp; ",") &amp; IF(ISBLANK(AO426),"",VLOOKUP(AO426,ComboValue!$N$2:$O$68,2,FALSE) &amp; ",") &amp; IF(ISBLANK(AP426),"",VLOOKUP(AP426,ComboValue!$N$2:$O$68,2,FALSE) &amp; ",") &amp; IF(ISBLANK(AQ426),"",VLOOKUP(AQ426,ComboValue!$N$2:$O$68,2,FALSE) &amp; ",") &amp; IF(ISBLANK(AR426),"",VLOOKUP(AR426,ComboValue!$N$2:$O$68,2,FALSE) &amp; ",") &amp; IF(ISBLANK(AS426),"",VLOOKUP(AS426,ComboValue!$N$2:$O$68,2,FALSE) &amp; ",") &amp; IF(ISBLANK(AT426),"",VLOOKUP(AT426,ComboValue!$N$2:$O$68,2,FALSE) &amp; ",")</f>
        <v/>
      </c>
      <c r="AZ426" s="162" t="str">
        <f t="shared" si="256"/>
        <v/>
      </c>
      <c r="BA426" s="120"/>
      <c r="BB426" s="135" t="str">
        <f t="shared" si="257"/>
        <v/>
      </c>
      <c r="BC426" s="136" t="str">
        <f t="shared" si="258"/>
        <v/>
      </c>
      <c r="BD426" s="136" t="str">
        <f t="shared" si="259"/>
        <v/>
      </c>
      <c r="BE426" s="136" t="str">
        <f t="shared" si="260"/>
        <v/>
      </c>
      <c r="BF426" s="136" t="str">
        <f t="shared" si="261"/>
        <v/>
      </c>
      <c r="BG426" s="136" t="str">
        <f t="shared" si="262"/>
        <v/>
      </c>
      <c r="BH426" s="136" t="str">
        <f t="shared" si="263"/>
        <v/>
      </c>
      <c r="BI426" s="136" t="str">
        <f t="shared" si="264"/>
        <v/>
      </c>
      <c r="BJ426" s="136" t="str">
        <f t="shared" si="265"/>
        <v/>
      </c>
      <c r="BK426" s="136" t="str">
        <f t="shared" si="266"/>
        <v/>
      </c>
      <c r="BL426" s="136" t="str">
        <f t="shared" si="267"/>
        <v/>
      </c>
      <c r="BM426" s="136" t="str">
        <f t="shared" si="268"/>
        <v/>
      </c>
      <c r="BN426" s="136" t="str">
        <f t="shared" si="269"/>
        <v/>
      </c>
      <c r="BO426" s="136" t="str">
        <f t="shared" si="270"/>
        <v/>
      </c>
      <c r="BP426" s="136" t="str">
        <f t="shared" si="271"/>
        <v/>
      </c>
      <c r="BQ426" s="136" t="str">
        <f t="shared" si="272"/>
        <v/>
      </c>
      <c r="BR426" s="136" t="str">
        <f t="shared" si="273"/>
        <v/>
      </c>
      <c r="BS426" s="136" t="str">
        <f t="shared" si="274"/>
        <v/>
      </c>
      <c r="BT426" s="136" t="str">
        <f t="shared" si="275"/>
        <v/>
      </c>
      <c r="BU426" s="136" t="str">
        <f t="shared" si="276"/>
        <v/>
      </c>
      <c r="BV426" s="136" t="str">
        <f t="shared" si="277"/>
        <v/>
      </c>
      <c r="BW426" s="136" t="str">
        <f t="shared" si="278"/>
        <v/>
      </c>
      <c r="BX426" s="136" t="str">
        <f t="shared" si="279"/>
        <v/>
      </c>
      <c r="BY426" s="136" t="str">
        <f t="shared" si="280"/>
        <v/>
      </c>
      <c r="BZ426" s="136" t="str">
        <f t="shared" si="281"/>
        <v/>
      </c>
      <c r="CA426" s="137" t="str">
        <f t="shared" si="282"/>
        <v/>
      </c>
      <c r="CB426" s="135" t="str">
        <f t="shared" si="283"/>
        <v/>
      </c>
      <c r="CC426" s="136" t="str">
        <f t="shared" si="284"/>
        <v/>
      </c>
      <c r="CD426" s="136" t="str">
        <f t="shared" si="285"/>
        <v/>
      </c>
      <c r="CE426" s="136" t="str">
        <f t="shared" si="286"/>
        <v/>
      </c>
      <c r="CF426" s="136" t="str">
        <f t="shared" si="287"/>
        <v/>
      </c>
      <c r="CG426" s="136" t="str">
        <f t="shared" si="288"/>
        <v/>
      </c>
      <c r="CH426" s="136" t="str">
        <f t="shared" si="289"/>
        <v/>
      </c>
      <c r="CI426" s="136" t="str">
        <f t="shared" si="290"/>
        <v/>
      </c>
      <c r="CJ426" s="136" t="str">
        <f t="shared" si="291"/>
        <v/>
      </c>
      <c r="CK426" s="137" t="str">
        <f t="shared" si="292"/>
        <v/>
      </c>
      <c r="CL426" s="135" t="str">
        <f t="shared" si="293"/>
        <v/>
      </c>
      <c r="CM426" s="136" t="str">
        <f t="shared" si="294"/>
        <v/>
      </c>
      <c r="CN426" s="136" t="str">
        <f t="shared" si="295"/>
        <v/>
      </c>
      <c r="CO426" s="137" t="str">
        <f t="shared" si="296"/>
        <v/>
      </c>
      <c r="CP426" s="120"/>
      <c r="CQ426" s="120"/>
      <c r="CR426" s="120"/>
      <c r="CS426" s="120"/>
      <c r="CT426" s="120"/>
      <c r="CU426" s="120"/>
      <c r="CV426" s="120"/>
      <c r="CW426" s="120"/>
      <c r="CX426" s="120"/>
      <c r="CY426" s="120"/>
      <c r="CZ426" s="120"/>
      <c r="DA426" s="120"/>
      <c r="DB426" s="120"/>
    </row>
    <row r="427" spans="1:106" ht="17.399999999999999" thickTop="1" thickBot="1" x14ac:dyDescent="0.45">
      <c r="A427" s="7">
        <v>422</v>
      </c>
      <c r="B427" s="10"/>
      <c r="C427" s="11"/>
      <c r="D427" s="11"/>
      <c r="E427" s="11"/>
      <c r="F427" s="11"/>
      <c r="G427" s="11"/>
      <c r="H427" s="11"/>
      <c r="I427" s="11"/>
      <c r="J427" s="11"/>
      <c r="K427" s="11"/>
      <c r="L427" s="10"/>
      <c r="M427" s="10"/>
      <c r="N427" s="10"/>
      <c r="O427" s="209" t="str">
        <f xml:space="preserve"> IF(ISBLANK(L427),"",VLOOKUP(L427,ComboValue!$E$3:$I$15,5,FALSE))</f>
        <v/>
      </c>
      <c r="P427" s="10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35" t="str">
        <f xml:space="preserve"> IF(ISBLANK(C427),"",VLOOKUP(C427,ComboValue!$B$2:$C$11,2,FALSE) &amp; ",") &amp; IF(ISBLANK(D427),"",VLOOKUP(D427,ComboValue!$B$2:$C$11,2,FALSE) &amp; ",") &amp; IF(ISBLANK(E427),"",VLOOKUP(E427,ComboValue!$B$2:$C$11,2,FALSE) &amp; ",") &amp; IF(ISBLANK(F427),"",VLOOKUP(F427,ComboValue!$B$2:$C$11,2,FALSE) &amp; ",") &amp; IF(ISBLANK(G427),"",VLOOKUP(G427,ComboValue!$B$2:$C$11,2,FALSE) &amp; ",") &amp; IF(ISBLANK(H427),"",VLOOKUP(H427,ComboValue!$B$2:$C$11,2,FALSE) &amp; ",") &amp; IF(ISBLANK(I427),"",VLOOKUP(I427,ComboValue!$B$2:$C$11,2,FALSE) &amp; ",") &amp; IF(ISBLANK(J427),"",VLOOKUP(J427,ComboValue!$B$2:$C$11,2,FALSE) &amp; ",") &amp; IF(ISBLANK(K427),"",VLOOKUP(K427,ComboValue!$B$2:$C$11,2,FALSE) &amp; ",")</f>
        <v/>
      </c>
      <c r="AV427" s="136" t="str">
        <f t="shared" si="255"/>
        <v>Tous_Nl</v>
      </c>
      <c r="AW427" s="136" t="str">
        <f>IF(ISBLANK(L427),"",VLOOKUP(L427,ComboValue!$E$2:$G$15,3,FALSE))</f>
        <v/>
      </c>
      <c r="AX427" s="136" t="str">
        <f>IF(ISBLANK(M427),"",VLOOKUP(M427,ComboValue!$K$2:$L$5,2,FALSE))</f>
        <v/>
      </c>
      <c r="AY427" s="161" t="str">
        <f>IF(ISBLANK(Q427),"",VLOOKUP(Q427,ComboValue!$N$2:$O$68,2,FALSE) &amp; ",") &amp; IF(ISBLANK(R427),"",VLOOKUP(R427,ComboValue!$N$2:$O$68,2,FALSE) &amp; ",") &amp; IF(ISBLANK(S427),"",VLOOKUP(S427,ComboValue!$N$2:$O$68,2,FALSE) &amp; ",") &amp; IF(ISBLANK(T427),"",VLOOKUP(T427,ComboValue!$N$2:$O$68,2,FALSE) &amp; ",") &amp; IF(ISBLANK(U427),"",VLOOKUP(U427,ComboValue!$N$2:$O$68,2,FALSE) &amp; ",") &amp; IF(ISBLANK(V427),"",VLOOKUP(V427,ComboValue!$N$2:$O$68,2,FALSE) &amp; ",") &amp; IF(ISBLANK(W427),"",VLOOKUP(W427,ComboValue!$N$2:$O$68,2,FALSE) &amp; ",") &amp; IF(ISBLANK(X427),"",VLOOKUP(X427,ComboValue!$N$2:$O$68,2,FALSE) &amp; ",") &amp; IF(ISBLANK(Y427),"",VLOOKUP(Y427,ComboValue!$N$2:$O$68,2,FALSE) &amp; ",") &amp; IF(ISBLANK(Z427),"",VLOOKUP(Z427,ComboValue!$N$2:$O$68,2,FALSE) &amp; ",") &amp; IF(ISBLANK(AA427),"",VLOOKUP(AA427,ComboValue!$N$2:$O$68,2,FALSE) &amp; ",") &amp; IF(ISBLANK(AB427),"",VLOOKUP(AB427,ComboValue!$N$2:$O$68,2,FALSE) &amp; ",") &amp; IF(ISBLANK(AC427),"",VLOOKUP(AC427,ComboValue!$N$2:$O$68,2,FALSE) &amp; ",") &amp; IF(ISBLANK(AD427),"",VLOOKUP(AD427,ComboValue!$N$2:$O$68,2,FALSE) &amp; ",") &amp; IF(ISBLANK(AE427),"",VLOOKUP(AE427,ComboValue!$N$2:$O$68,2,FALSE) &amp; ",") &amp; IF(ISBLANK(AF427),"",VLOOKUP(AF427,ComboValue!$N$2:$O$68,2,FALSE) &amp; ",") &amp; IF(ISBLANK(AG427),"",VLOOKUP(AG427,ComboValue!$N$2:$O$68,2,FALSE) &amp; ",") &amp; IF(ISBLANK(AH427),"",VLOOKUP(AH427,ComboValue!$N$2:$O$68,2,FALSE) &amp; ",") &amp; IF(ISBLANK(AI427),"",VLOOKUP(AI427,ComboValue!$N$2:$O$68,2,FALSE) &amp; ",") &amp; IF(ISBLANK(AJ427),"",VLOOKUP(AJ427,ComboValue!$N$2:$O$68,2,FALSE) &amp; ",") &amp; IF(ISBLANK(AK427),"",VLOOKUP(AK427,ComboValue!$N$2:$O$68,2,FALSE) &amp; ",") &amp; IF(ISBLANK(AL427),"",VLOOKUP(AL427,ComboValue!$N$2:$O$68,2,FALSE) &amp; ",") &amp; IF(ISBLANK(AM427),"",VLOOKUP(AM427,ComboValue!$N$2:$O$68,2,FALSE) &amp; ",") &amp; IF(ISBLANK(AN427),"",VLOOKUP(AN427,ComboValue!$N$2:$O$68,2,FALSE) &amp; ",") &amp; IF(ISBLANK(AO427),"",VLOOKUP(AO427,ComboValue!$N$2:$O$68,2,FALSE) &amp; ",") &amp; IF(ISBLANK(AP427),"",VLOOKUP(AP427,ComboValue!$N$2:$O$68,2,FALSE) &amp; ",") &amp; IF(ISBLANK(AQ427),"",VLOOKUP(AQ427,ComboValue!$N$2:$O$68,2,FALSE) &amp; ",") &amp; IF(ISBLANK(AR427),"",VLOOKUP(AR427,ComboValue!$N$2:$O$68,2,FALSE) &amp; ",") &amp; IF(ISBLANK(AS427),"",VLOOKUP(AS427,ComboValue!$N$2:$O$68,2,FALSE) &amp; ",") &amp; IF(ISBLANK(AT427),"",VLOOKUP(AT427,ComboValue!$N$2:$O$68,2,FALSE) &amp; ",")</f>
        <v/>
      </c>
      <c r="AZ427" s="162" t="str">
        <f t="shared" si="256"/>
        <v/>
      </c>
      <c r="BA427" s="120"/>
      <c r="BB427" s="135" t="str">
        <f t="shared" si="257"/>
        <v/>
      </c>
      <c r="BC427" s="136" t="str">
        <f t="shared" si="258"/>
        <v/>
      </c>
      <c r="BD427" s="136" t="str">
        <f t="shared" si="259"/>
        <v/>
      </c>
      <c r="BE427" s="136" t="str">
        <f t="shared" si="260"/>
        <v/>
      </c>
      <c r="BF427" s="136" t="str">
        <f t="shared" si="261"/>
        <v/>
      </c>
      <c r="BG427" s="136" t="str">
        <f t="shared" si="262"/>
        <v/>
      </c>
      <c r="BH427" s="136" t="str">
        <f t="shared" si="263"/>
        <v/>
      </c>
      <c r="BI427" s="136" t="str">
        <f t="shared" si="264"/>
        <v/>
      </c>
      <c r="BJ427" s="136" t="str">
        <f t="shared" si="265"/>
        <v/>
      </c>
      <c r="BK427" s="136" t="str">
        <f t="shared" si="266"/>
        <v/>
      </c>
      <c r="BL427" s="136" t="str">
        <f t="shared" si="267"/>
        <v/>
      </c>
      <c r="BM427" s="136" t="str">
        <f t="shared" si="268"/>
        <v/>
      </c>
      <c r="BN427" s="136" t="str">
        <f t="shared" si="269"/>
        <v/>
      </c>
      <c r="BO427" s="136" t="str">
        <f t="shared" si="270"/>
        <v/>
      </c>
      <c r="BP427" s="136" t="str">
        <f t="shared" si="271"/>
        <v/>
      </c>
      <c r="BQ427" s="136" t="str">
        <f t="shared" si="272"/>
        <v/>
      </c>
      <c r="BR427" s="136" t="str">
        <f t="shared" si="273"/>
        <v/>
      </c>
      <c r="BS427" s="136" t="str">
        <f t="shared" si="274"/>
        <v/>
      </c>
      <c r="BT427" s="136" t="str">
        <f t="shared" si="275"/>
        <v/>
      </c>
      <c r="BU427" s="136" t="str">
        <f t="shared" si="276"/>
        <v/>
      </c>
      <c r="BV427" s="136" t="str">
        <f t="shared" si="277"/>
        <v/>
      </c>
      <c r="BW427" s="136" t="str">
        <f t="shared" si="278"/>
        <v/>
      </c>
      <c r="BX427" s="136" t="str">
        <f t="shared" si="279"/>
        <v/>
      </c>
      <c r="BY427" s="136" t="str">
        <f t="shared" si="280"/>
        <v/>
      </c>
      <c r="BZ427" s="136" t="str">
        <f t="shared" si="281"/>
        <v/>
      </c>
      <c r="CA427" s="137" t="str">
        <f t="shared" si="282"/>
        <v/>
      </c>
      <c r="CB427" s="135" t="str">
        <f t="shared" si="283"/>
        <v/>
      </c>
      <c r="CC427" s="136" t="str">
        <f t="shared" si="284"/>
        <v/>
      </c>
      <c r="CD427" s="136" t="str">
        <f t="shared" si="285"/>
        <v/>
      </c>
      <c r="CE427" s="136" t="str">
        <f t="shared" si="286"/>
        <v/>
      </c>
      <c r="CF427" s="136" t="str">
        <f t="shared" si="287"/>
        <v/>
      </c>
      <c r="CG427" s="136" t="str">
        <f t="shared" si="288"/>
        <v/>
      </c>
      <c r="CH427" s="136" t="str">
        <f t="shared" si="289"/>
        <v/>
      </c>
      <c r="CI427" s="136" t="str">
        <f t="shared" si="290"/>
        <v/>
      </c>
      <c r="CJ427" s="136" t="str">
        <f t="shared" si="291"/>
        <v/>
      </c>
      <c r="CK427" s="137" t="str">
        <f t="shared" si="292"/>
        <v/>
      </c>
      <c r="CL427" s="135" t="str">
        <f t="shared" si="293"/>
        <v/>
      </c>
      <c r="CM427" s="136" t="str">
        <f t="shared" si="294"/>
        <v/>
      </c>
      <c r="CN427" s="136" t="str">
        <f t="shared" si="295"/>
        <v/>
      </c>
      <c r="CO427" s="137" t="str">
        <f t="shared" si="296"/>
        <v/>
      </c>
      <c r="CP427" s="120"/>
      <c r="CQ427" s="120"/>
      <c r="CR427" s="120"/>
      <c r="CS427" s="120"/>
      <c r="CT427" s="120"/>
      <c r="CU427" s="120"/>
      <c r="CV427" s="120"/>
      <c r="CW427" s="120"/>
      <c r="CX427" s="120"/>
      <c r="CY427" s="120"/>
      <c r="CZ427" s="120"/>
      <c r="DA427" s="120"/>
      <c r="DB427" s="120"/>
    </row>
    <row r="428" spans="1:106" ht="17.399999999999999" thickTop="1" thickBot="1" x14ac:dyDescent="0.45">
      <c r="A428" s="7">
        <v>423</v>
      </c>
      <c r="B428" s="10"/>
      <c r="C428" s="11"/>
      <c r="D428" s="11"/>
      <c r="E428" s="11"/>
      <c r="F428" s="11"/>
      <c r="G428" s="11"/>
      <c r="H428" s="11"/>
      <c r="I428" s="11"/>
      <c r="J428" s="11"/>
      <c r="K428" s="11"/>
      <c r="L428" s="10"/>
      <c r="M428" s="10"/>
      <c r="N428" s="10"/>
      <c r="O428" s="209" t="str">
        <f xml:space="preserve"> IF(ISBLANK(L428),"",VLOOKUP(L428,ComboValue!$E$3:$I$15,5,FALSE))</f>
        <v/>
      </c>
      <c r="P428" s="10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35" t="str">
        <f xml:space="preserve"> IF(ISBLANK(C428),"",VLOOKUP(C428,ComboValue!$B$2:$C$11,2,FALSE) &amp; ",") &amp; IF(ISBLANK(D428),"",VLOOKUP(D428,ComboValue!$B$2:$C$11,2,FALSE) &amp; ",") &amp; IF(ISBLANK(E428),"",VLOOKUP(E428,ComboValue!$B$2:$C$11,2,FALSE) &amp; ",") &amp; IF(ISBLANK(F428),"",VLOOKUP(F428,ComboValue!$B$2:$C$11,2,FALSE) &amp; ",") &amp; IF(ISBLANK(G428),"",VLOOKUP(G428,ComboValue!$B$2:$C$11,2,FALSE) &amp; ",") &amp; IF(ISBLANK(H428),"",VLOOKUP(H428,ComboValue!$B$2:$C$11,2,FALSE) &amp; ",") &amp; IF(ISBLANK(I428),"",VLOOKUP(I428,ComboValue!$B$2:$C$11,2,FALSE) &amp; ",") &amp; IF(ISBLANK(J428),"",VLOOKUP(J428,ComboValue!$B$2:$C$11,2,FALSE) &amp; ",") &amp; IF(ISBLANK(K428),"",VLOOKUP(K428,ComboValue!$B$2:$C$11,2,FALSE) &amp; ",")</f>
        <v/>
      </c>
      <c r="AV428" s="136" t="str">
        <f t="shared" si="255"/>
        <v>Tous_Nl</v>
      </c>
      <c r="AW428" s="136" t="str">
        <f>IF(ISBLANK(L428),"",VLOOKUP(L428,ComboValue!$E$2:$G$15,3,FALSE))</f>
        <v/>
      </c>
      <c r="AX428" s="136" t="str">
        <f>IF(ISBLANK(M428),"",VLOOKUP(M428,ComboValue!$K$2:$L$5,2,FALSE))</f>
        <v/>
      </c>
      <c r="AY428" s="161" t="str">
        <f>IF(ISBLANK(Q428),"",VLOOKUP(Q428,ComboValue!$N$2:$O$68,2,FALSE) &amp; ",") &amp; IF(ISBLANK(R428),"",VLOOKUP(R428,ComboValue!$N$2:$O$68,2,FALSE) &amp; ",") &amp; IF(ISBLANK(S428),"",VLOOKUP(S428,ComboValue!$N$2:$O$68,2,FALSE) &amp; ",") &amp; IF(ISBLANK(T428),"",VLOOKUP(T428,ComboValue!$N$2:$O$68,2,FALSE) &amp; ",") &amp; IF(ISBLANK(U428),"",VLOOKUP(U428,ComboValue!$N$2:$O$68,2,FALSE) &amp; ",") &amp; IF(ISBLANK(V428),"",VLOOKUP(V428,ComboValue!$N$2:$O$68,2,FALSE) &amp; ",") &amp; IF(ISBLANK(W428),"",VLOOKUP(W428,ComboValue!$N$2:$O$68,2,FALSE) &amp; ",") &amp; IF(ISBLANK(X428),"",VLOOKUP(X428,ComboValue!$N$2:$O$68,2,FALSE) &amp; ",") &amp; IF(ISBLANK(Y428),"",VLOOKUP(Y428,ComboValue!$N$2:$O$68,2,FALSE) &amp; ",") &amp; IF(ISBLANK(Z428),"",VLOOKUP(Z428,ComboValue!$N$2:$O$68,2,FALSE) &amp; ",") &amp; IF(ISBLANK(AA428),"",VLOOKUP(AA428,ComboValue!$N$2:$O$68,2,FALSE) &amp; ",") &amp; IF(ISBLANK(AB428),"",VLOOKUP(AB428,ComboValue!$N$2:$O$68,2,FALSE) &amp; ",") &amp; IF(ISBLANK(AC428),"",VLOOKUP(AC428,ComboValue!$N$2:$O$68,2,FALSE) &amp; ",") &amp; IF(ISBLANK(AD428),"",VLOOKUP(AD428,ComboValue!$N$2:$O$68,2,FALSE) &amp; ",") &amp; IF(ISBLANK(AE428),"",VLOOKUP(AE428,ComboValue!$N$2:$O$68,2,FALSE) &amp; ",") &amp; IF(ISBLANK(AF428),"",VLOOKUP(AF428,ComboValue!$N$2:$O$68,2,FALSE) &amp; ",") &amp; IF(ISBLANK(AG428),"",VLOOKUP(AG428,ComboValue!$N$2:$O$68,2,FALSE) &amp; ",") &amp; IF(ISBLANK(AH428),"",VLOOKUP(AH428,ComboValue!$N$2:$O$68,2,FALSE) &amp; ",") &amp; IF(ISBLANK(AI428),"",VLOOKUP(AI428,ComboValue!$N$2:$O$68,2,FALSE) &amp; ",") &amp; IF(ISBLANK(AJ428),"",VLOOKUP(AJ428,ComboValue!$N$2:$O$68,2,FALSE) &amp; ",") &amp; IF(ISBLANK(AK428),"",VLOOKUP(AK428,ComboValue!$N$2:$O$68,2,FALSE) &amp; ",") &amp; IF(ISBLANK(AL428),"",VLOOKUP(AL428,ComboValue!$N$2:$O$68,2,FALSE) &amp; ",") &amp; IF(ISBLANK(AM428),"",VLOOKUP(AM428,ComboValue!$N$2:$O$68,2,FALSE) &amp; ",") &amp; IF(ISBLANK(AN428),"",VLOOKUP(AN428,ComboValue!$N$2:$O$68,2,FALSE) &amp; ",") &amp; IF(ISBLANK(AO428),"",VLOOKUP(AO428,ComboValue!$N$2:$O$68,2,FALSE) &amp; ",") &amp; IF(ISBLANK(AP428),"",VLOOKUP(AP428,ComboValue!$N$2:$O$68,2,FALSE) &amp; ",") &amp; IF(ISBLANK(AQ428),"",VLOOKUP(AQ428,ComboValue!$N$2:$O$68,2,FALSE) &amp; ",") &amp; IF(ISBLANK(AR428),"",VLOOKUP(AR428,ComboValue!$N$2:$O$68,2,FALSE) &amp; ",") &amp; IF(ISBLANK(AS428),"",VLOOKUP(AS428,ComboValue!$N$2:$O$68,2,FALSE) &amp; ",") &amp; IF(ISBLANK(AT428),"",VLOOKUP(AT428,ComboValue!$N$2:$O$68,2,FALSE) &amp; ",")</f>
        <v/>
      </c>
      <c r="AZ428" s="162" t="str">
        <f t="shared" si="256"/>
        <v/>
      </c>
      <c r="BA428" s="120"/>
      <c r="BB428" s="135" t="str">
        <f t="shared" si="257"/>
        <v/>
      </c>
      <c r="BC428" s="136" t="str">
        <f t="shared" si="258"/>
        <v/>
      </c>
      <c r="BD428" s="136" t="str">
        <f t="shared" si="259"/>
        <v/>
      </c>
      <c r="BE428" s="136" t="str">
        <f t="shared" si="260"/>
        <v/>
      </c>
      <c r="BF428" s="136" t="str">
        <f t="shared" si="261"/>
        <v/>
      </c>
      <c r="BG428" s="136" t="str">
        <f t="shared" si="262"/>
        <v/>
      </c>
      <c r="BH428" s="136" t="str">
        <f t="shared" si="263"/>
        <v/>
      </c>
      <c r="BI428" s="136" t="str">
        <f t="shared" si="264"/>
        <v/>
      </c>
      <c r="BJ428" s="136" t="str">
        <f t="shared" si="265"/>
        <v/>
      </c>
      <c r="BK428" s="136" t="str">
        <f t="shared" si="266"/>
        <v/>
      </c>
      <c r="BL428" s="136" t="str">
        <f t="shared" si="267"/>
        <v/>
      </c>
      <c r="BM428" s="136" t="str">
        <f t="shared" si="268"/>
        <v/>
      </c>
      <c r="BN428" s="136" t="str">
        <f t="shared" si="269"/>
        <v/>
      </c>
      <c r="BO428" s="136" t="str">
        <f t="shared" si="270"/>
        <v/>
      </c>
      <c r="BP428" s="136" t="str">
        <f t="shared" si="271"/>
        <v/>
      </c>
      <c r="BQ428" s="136" t="str">
        <f t="shared" si="272"/>
        <v/>
      </c>
      <c r="BR428" s="136" t="str">
        <f t="shared" si="273"/>
        <v/>
      </c>
      <c r="BS428" s="136" t="str">
        <f t="shared" si="274"/>
        <v/>
      </c>
      <c r="BT428" s="136" t="str">
        <f t="shared" si="275"/>
        <v/>
      </c>
      <c r="BU428" s="136" t="str">
        <f t="shared" si="276"/>
        <v/>
      </c>
      <c r="BV428" s="136" t="str">
        <f t="shared" si="277"/>
        <v/>
      </c>
      <c r="BW428" s="136" t="str">
        <f t="shared" si="278"/>
        <v/>
      </c>
      <c r="BX428" s="136" t="str">
        <f t="shared" si="279"/>
        <v/>
      </c>
      <c r="BY428" s="136" t="str">
        <f t="shared" si="280"/>
        <v/>
      </c>
      <c r="BZ428" s="136" t="str">
        <f t="shared" si="281"/>
        <v/>
      </c>
      <c r="CA428" s="137" t="str">
        <f t="shared" si="282"/>
        <v/>
      </c>
      <c r="CB428" s="135" t="str">
        <f t="shared" si="283"/>
        <v/>
      </c>
      <c r="CC428" s="136" t="str">
        <f t="shared" si="284"/>
        <v/>
      </c>
      <c r="CD428" s="136" t="str">
        <f t="shared" si="285"/>
        <v/>
      </c>
      <c r="CE428" s="136" t="str">
        <f t="shared" si="286"/>
        <v/>
      </c>
      <c r="CF428" s="136" t="str">
        <f t="shared" si="287"/>
        <v/>
      </c>
      <c r="CG428" s="136" t="str">
        <f t="shared" si="288"/>
        <v/>
      </c>
      <c r="CH428" s="136" t="str">
        <f t="shared" si="289"/>
        <v/>
      </c>
      <c r="CI428" s="136" t="str">
        <f t="shared" si="290"/>
        <v/>
      </c>
      <c r="CJ428" s="136" t="str">
        <f t="shared" si="291"/>
        <v/>
      </c>
      <c r="CK428" s="137" t="str">
        <f t="shared" si="292"/>
        <v/>
      </c>
      <c r="CL428" s="135" t="str">
        <f t="shared" si="293"/>
        <v/>
      </c>
      <c r="CM428" s="136" t="str">
        <f t="shared" si="294"/>
        <v/>
      </c>
      <c r="CN428" s="136" t="str">
        <f t="shared" si="295"/>
        <v/>
      </c>
      <c r="CO428" s="137" t="str">
        <f t="shared" si="296"/>
        <v/>
      </c>
      <c r="CP428" s="120"/>
      <c r="CQ428" s="120"/>
      <c r="CR428" s="120"/>
      <c r="CS428" s="120"/>
      <c r="CT428" s="120"/>
      <c r="CU428" s="120"/>
      <c r="CV428" s="120"/>
      <c r="CW428" s="120"/>
      <c r="CX428" s="120"/>
      <c r="CY428" s="120"/>
      <c r="CZ428" s="120"/>
      <c r="DA428" s="120"/>
      <c r="DB428" s="120"/>
    </row>
    <row r="429" spans="1:106" ht="17.399999999999999" thickTop="1" thickBot="1" x14ac:dyDescent="0.45">
      <c r="A429" s="7">
        <v>424</v>
      </c>
      <c r="B429" s="10"/>
      <c r="C429" s="11"/>
      <c r="D429" s="11"/>
      <c r="E429" s="11"/>
      <c r="F429" s="11"/>
      <c r="G429" s="11"/>
      <c r="H429" s="11"/>
      <c r="I429" s="11"/>
      <c r="J429" s="11"/>
      <c r="K429" s="11"/>
      <c r="L429" s="10"/>
      <c r="M429" s="10"/>
      <c r="N429" s="10"/>
      <c r="O429" s="209" t="str">
        <f xml:space="preserve"> IF(ISBLANK(L429),"",VLOOKUP(L429,ComboValue!$E$3:$I$15,5,FALSE))</f>
        <v/>
      </c>
      <c r="P429" s="10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35" t="str">
        <f xml:space="preserve"> IF(ISBLANK(C429),"",VLOOKUP(C429,ComboValue!$B$2:$C$11,2,FALSE) &amp; ",") &amp; IF(ISBLANK(D429),"",VLOOKUP(D429,ComboValue!$B$2:$C$11,2,FALSE) &amp; ",") &amp; IF(ISBLANK(E429),"",VLOOKUP(E429,ComboValue!$B$2:$C$11,2,FALSE) &amp; ",") &amp; IF(ISBLANK(F429),"",VLOOKUP(F429,ComboValue!$B$2:$C$11,2,FALSE) &amp; ",") &amp; IF(ISBLANK(G429),"",VLOOKUP(G429,ComboValue!$B$2:$C$11,2,FALSE) &amp; ",") &amp; IF(ISBLANK(H429),"",VLOOKUP(H429,ComboValue!$B$2:$C$11,2,FALSE) &amp; ",") &amp; IF(ISBLANK(I429),"",VLOOKUP(I429,ComboValue!$B$2:$C$11,2,FALSE) &amp; ",") &amp; IF(ISBLANK(J429),"",VLOOKUP(J429,ComboValue!$B$2:$C$11,2,FALSE) &amp; ",") &amp; IF(ISBLANK(K429),"",VLOOKUP(K429,ComboValue!$B$2:$C$11,2,FALSE) &amp; ",")</f>
        <v/>
      </c>
      <c r="AV429" s="136" t="str">
        <f t="shared" si="255"/>
        <v>Tous_Nl</v>
      </c>
      <c r="AW429" s="136" t="str">
        <f>IF(ISBLANK(L429),"",VLOOKUP(L429,ComboValue!$E$2:$G$15,3,FALSE))</f>
        <v/>
      </c>
      <c r="AX429" s="136" t="str">
        <f>IF(ISBLANK(M429),"",VLOOKUP(M429,ComboValue!$K$2:$L$5,2,FALSE))</f>
        <v/>
      </c>
      <c r="AY429" s="161" t="str">
        <f>IF(ISBLANK(Q429),"",VLOOKUP(Q429,ComboValue!$N$2:$O$68,2,FALSE) &amp; ",") &amp; IF(ISBLANK(R429),"",VLOOKUP(R429,ComboValue!$N$2:$O$68,2,FALSE) &amp; ",") &amp; IF(ISBLANK(S429),"",VLOOKUP(S429,ComboValue!$N$2:$O$68,2,FALSE) &amp; ",") &amp; IF(ISBLANK(T429),"",VLOOKUP(T429,ComboValue!$N$2:$O$68,2,FALSE) &amp; ",") &amp; IF(ISBLANK(U429),"",VLOOKUP(U429,ComboValue!$N$2:$O$68,2,FALSE) &amp; ",") &amp; IF(ISBLANK(V429),"",VLOOKUP(V429,ComboValue!$N$2:$O$68,2,FALSE) &amp; ",") &amp; IF(ISBLANK(W429),"",VLOOKUP(W429,ComboValue!$N$2:$O$68,2,FALSE) &amp; ",") &amp; IF(ISBLANK(X429),"",VLOOKUP(X429,ComboValue!$N$2:$O$68,2,FALSE) &amp; ",") &amp; IF(ISBLANK(Y429),"",VLOOKUP(Y429,ComboValue!$N$2:$O$68,2,FALSE) &amp; ",") &amp; IF(ISBLANK(Z429),"",VLOOKUP(Z429,ComboValue!$N$2:$O$68,2,FALSE) &amp; ",") &amp; IF(ISBLANK(AA429),"",VLOOKUP(AA429,ComboValue!$N$2:$O$68,2,FALSE) &amp; ",") &amp; IF(ISBLANK(AB429),"",VLOOKUP(AB429,ComboValue!$N$2:$O$68,2,FALSE) &amp; ",") &amp; IF(ISBLANK(AC429),"",VLOOKUP(AC429,ComboValue!$N$2:$O$68,2,FALSE) &amp; ",") &amp; IF(ISBLANK(AD429),"",VLOOKUP(AD429,ComboValue!$N$2:$O$68,2,FALSE) &amp; ",") &amp; IF(ISBLANK(AE429),"",VLOOKUP(AE429,ComboValue!$N$2:$O$68,2,FALSE) &amp; ",") &amp; IF(ISBLANK(AF429),"",VLOOKUP(AF429,ComboValue!$N$2:$O$68,2,FALSE) &amp; ",") &amp; IF(ISBLANK(AG429),"",VLOOKUP(AG429,ComboValue!$N$2:$O$68,2,FALSE) &amp; ",") &amp; IF(ISBLANK(AH429),"",VLOOKUP(AH429,ComboValue!$N$2:$O$68,2,FALSE) &amp; ",") &amp; IF(ISBLANK(AI429),"",VLOOKUP(AI429,ComboValue!$N$2:$O$68,2,FALSE) &amp; ",") &amp; IF(ISBLANK(AJ429),"",VLOOKUP(AJ429,ComboValue!$N$2:$O$68,2,FALSE) &amp; ",") &amp; IF(ISBLANK(AK429),"",VLOOKUP(AK429,ComboValue!$N$2:$O$68,2,FALSE) &amp; ",") &amp; IF(ISBLANK(AL429),"",VLOOKUP(AL429,ComboValue!$N$2:$O$68,2,FALSE) &amp; ",") &amp; IF(ISBLANK(AM429),"",VLOOKUP(AM429,ComboValue!$N$2:$O$68,2,FALSE) &amp; ",") &amp; IF(ISBLANK(AN429),"",VLOOKUP(AN429,ComboValue!$N$2:$O$68,2,FALSE) &amp; ",") &amp; IF(ISBLANK(AO429),"",VLOOKUP(AO429,ComboValue!$N$2:$O$68,2,FALSE) &amp; ",") &amp; IF(ISBLANK(AP429),"",VLOOKUP(AP429,ComboValue!$N$2:$O$68,2,FALSE) &amp; ",") &amp; IF(ISBLANK(AQ429),"",VLOOKUP(AQ429,ComboValue!$N$2:$O$68,2,FALSE) &amp; ",") &amp; IF(ISBLANK(AR429),"",VLOOKUP(AR429,ComboValue!$N$2:$O$68,2,FALSE) &amp; ",") &amp; IF(ISBLANK(AS429),"",VLOOKUP(AS429,ComboValue!$N$2:$O$68,2,FALSE) &amp; ",") &amp; IF(ISBLANK(AT429),"",VLOOKUP(AT429,ComboValue!$N$2:$O$68,2,FALSE) &amp; ",")</f>
        <v/>
      </c>
      <c r="AZ429" s="162" t="str">
        <f t="shared" si="256"/>
        <v/>
      </c>
      <c r="BA429" s="120"/>
      <c r="BB429" s="135" t="str">
        <f t="shared" si="257"/>
        <v/>
      </c>
      <c r="BC429" s="136" t="str">
        <f t="shared" si="258"/>
        <v/>
      </c>
      <c r="BD429" s="136" t="str">
        <f t="shared" si="259"/>
        <v/>
      </c>
      <c r="BE429" s="136" t="str">
        <f t="shared" si="260"/>
        <v/>
      </c>
      <c r="BF429" s="136" t="str">
        <f t="shared" si="261"/>
        <v/>
      </c>
      <c r="BG429" s="136" t="str">
        <f t="shared" si="262"/>
        <v/>
      </c>
      <c r="BH429" s="136" t="str">
        <f t="shared" si="263"/>
        <v/>
      </c>
      <c r="BI429" s="136" t="str">
        <f t="shared" si="264"/>
        <v/>
      </c>
      <c r="BJ429" s="136" t="str">
        <f t="shared" si="265"/>
        <v/>
      </c>
      <c r="BK429" s="136" t="str">
        <f t="shared" si="266"/>
        <v/>
      </c>
      <c r="BL429" s="136" t="str">
        <f t="shared" si="267"/>
        <v/>
      </c>
      <c r="BM429" s="136" t="str">
        <f t="shared" si="268"/>
        <v/>
      </c>
      <c r="BN429" s="136" t="str">
        <f t="shared" si="269"/>
        <v/>
      </c>
      <c r="BO429" s="136" t="str">
        <f t="shared" si="270"/>
        <v/>
      </c>
      <c r="BP429" s="136" t="str">
        <f t="shared" si="271"/>
        <v/>
      </c>
      <c r="BQ429" s="136" t="str">
        <f t="shared" si="272"/>
        <v/>
      </c>
      <c r="BR429" s="136" t="str">
        <f t="shared" si="273"/>
        <v/>
      </c>
      <c r="BS429" s="136" t="str">
        <f t="shared" si="274"/>
        <v/>
      </c>
      <c r="BT429" s="136" t="str">
        <f t="shared" si="275"/>
        <v/>
      </c>
      <c r="BU429" s="136" t="str">
        <f t="shared" si="276"/>
        <v/>
      </c>
      <c r="BV429" s="136" t="str">
        <f t="shared" si="277"/>
        <v/>
      </c>
      <c r="BW429" s="136" t="str">
        <f t="shared" si="278"/>
        <v/>
      </c>
      <c r="BX429" s="136" t="str">
        <f t="shared" si="279"/>
        <v/>
      </c>
      <c r="BY429" s="136" t="str">
        <f t="shared" si="280"/>
        <v/>
      </c>
      <c r="BZ429" s="136" t="str">
        <f t="shared" si="281"/>
        <v/>
      </c>
      <c r="CA429" s="137" t="str">
        <f t="shared" si="282"/>
        <v/>
      </c>
      <c r="CB429" s="135" t="str">
        <f t="shared" si="283"/>
        <v/>
      </c>
      <c r="CC429" s="136" t="str">
        <f t="shared" si="284"/>
        <v/>
      </c>
      <c r="CD429" s="136" t="str">
        <f t="shared" si="285"/>
        <v/>
      </c>
      <c r="CE429" s="136" t="str">
        <f t="shared" si="286"/>
        <v/>
      </c>
      <c r="CF429" s="136" t="str">
        <f t="shared" si="287"/>
        <v/>
      </c>
      <c r="CG429" s="136" t="str">
        <f t="shared" si="288"/>
        <v/>
      </c>
      <c r="CH429" s="136" t="str">
        <f t="shared" si="289"/>
        <v/>
      </c>
      <c r="CI429" s="136" t="str">
        <f t="shared" si="290"/>
        <v/>
      </c>
      <c r="CJ429" s="136" t="str">
        <f t="shared" si="291"/>
        <v/>
      </c>
      <c r="CK429" s="137" t="str">
        <f t="shared" si="292"/>
        <v/>
      </c>
      <c r="CL429" s="135" t="str">
        <f t="shared" si="293"/>
        <v/>
      </c>
      <c r="CM429" s="136" t="str">
        <f t="shared" si="294"/>
        <v/>
      </c>
      <c r="CN429" s="136" t="str">
        <f t="shared" si="295"/>
        <v/>
      </c>
      <c r="CO429" s="137" t="str">
        <f t="shared" si="296"/>
        <v/>
      </c>
      <c r="CP429" s="120"/>
      <c r="CQ429" s="120"/>
      <c r="CR429" s="120"/>
      <c r="CS429" s="120"/>
      <c r="CT429" s="120"/>
      <c r="CU429" s="120"/>
      <c r="CV429" s="120"/>
      <c r="CW429" s="120"/>
      <c r="CX429" s="120"/>
      <c r="CY429" s="120"/>
      <c r="CZ429" s="120"/>
      <c r="DA429" s="120"/>
      <c r="DB429" s="120"/>
    </row>
    <row r="430" spans="1:106" ht="17.399999999999999" thickTop="1" thickBot="1" x14ac:dyDescent="0.45">
      <c r="A430" s="7">
        <v>425</v>
      </c>
      <c r="B430" s="10"/>
      <c r="C430" s="11"/>
      <c r="D430" s="11"/>
      <c r="E430" s="11"/>
      <c r="F430" s="11"/>
      <c r="G430" s="11"/>
      <c r="H430" s="11"/>
      <c r="I430" s="11"/>
      <c r="J430" s="11"/>
      <c r="K430" s="11"/>
      <c r="L430" s="10"/>
      <c r="M430" s="10"/>
      <c r="N430" s="10"/>
      <c r="O430" s="209" t="str">
        <f xml:space="preserve"> IF(ISBLANK(L430),"",VLOOKUP(L430,ComboValue!$E$3:$I$15,5,FALSE))</f>
        <v/>
      </c>
      <c r="P430" s="10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35" t="str">
        <f xml:space="preserve"> IF(ISBLANK(C430),"",VLOOKUP(C430,ComboValue!$B$2:$C$11,2,FALSE) &amp; ",") &amp; IF(ISBLANK(D430),"",VLOOKUP(D430,ComboValue!$B$2:$C$11,2,FALSE) &amp; ",") &amp; IF(ISBLANK(E430),"",VLOOKUP(E430,ComboValue!$B$2:$C$11,2,FALSE) &amp; ",") &amp; IF(ISBLANK(F430),"",VLOOKUP(F430,ComboValue!$B$2:$C$11,2,FALSE) &amp; ",") &amp; IF(ISBLANK(G430),"",VLOOKUP(G430,ComboValue!$B$2:$C$11,2,FALSE) &amp; ",") &amp; IF(ISBLANK(H430),"",VLOOKUP(H430,ComboValue!$B$2:$C$11,2,FALSE) &amp; ",") &amp; IF(ISBLANK(I430),"",VLOOKUP(I430,ComboValue!$B$2:$C$11,2,FALSE) &amp; ",") &amp; IF(ISBLANK(J430),"",VLOOKUP(J430,ComboValue!$B$2:$C$11,2,FALSE) &amp; ",") &amp; IF(ISBLANK(K430),"",VLOOKUP(K430,ComboValue!$B$2:$C$11,2,FALSE) &amp; ",")</f>
        <v/>
      </c>
      <c r="AV430" s="136" t="str">
        <f t="shared" si="255"/>
        <v>Tous_Nl</v>
      </c>
      <c r="AW430" s="136" t="str">
        <f>IF(ISBLANK(L430),"",VLOOKUP(L430,ComboValue!$E$2:$G$15,3,FALSE))</f>
        <v/>
      </c>
      <c r="AX430" s="136" t="str">
        <f>IF(ISBLANK(M430),"",VLOOKUP(M430,ComboValue!$K$2:$L$5,2,FALSE))</f>
        <v/>
      </c>
      <c r="AY430" s="161" t="str">
        <f>IF(ISBLANK(Q430),"",VLOOKUP(Q430,ComboValue!$N$2:$O$68,2,FALSE) &amp; ",") &amp; IF(ISBLANK(R430),"",VLOOKUP(R430,ComboValue!$N$2:$O$68,2,FALSE) &amp; ",") &amp; IF(ISBLANK(S430),"",VLOOKUP(S430,ComboValue!$N$2:$O$68,2,FALSE) &amp; ",") &amp; IF(ISBLANK(T430),"",VLOOKUP(T430,ComboValue!$N$2:$O$68,2,FALSE) &amp; ",") &amp; IF(ISBLANK(U430),"",VLOOKUP(U430,ComboValue!$N$2:$O$68,2,FALSE) &amp; ",") &amp; IF(ISBLANK(V430),"",VLOOKUP(V430,ComboValue!$N$2:$O$68,2,FALSE) &amp; ",") &amp; IF(ISBLANK(W430),"",VLOOKUP(W430,ComboValue!$N$2:$O$68,2,FALSE) &amp; ",") &amp; IF(ISBLANK(X430),"",VLOOKUP(X430,ComboValue!$N$2:$O$68,2,FALSE) &amp; ",") &amp; IF(ISBLANK(Y430),"",VLOOKUP(Y430,ComboValue!$N$2:$O$68,2,FALSE) &amp; ",") &amp; IF(ISBLANK(Z430),"",VLOOKUP(Z430,ComboValue!$N$2:$O$68,2,FALSE) &amp; ",") &amp; IF(ISBLANK(AA430),"",VLOOKUP(AA430,ComboValue!$N$2:$O$68,2,FALSE) &amp; ",") &amp; IF(ISBLANK(AB430),"",VLOOKUP(AB430,ComboValue!$N$2:$O$68,2,FALSE) &amp; ",") &amp; IF(ISBLANK(AC430),"",VLOOKUP(AC430,ComboValue!$N$2:$O$68,2,FALSE) &amp; ",") &amp; IF(ISBLANK(AD430),"",VLOOKUP(AD430,ComboValue!$N$2:$O$68,2,FALSE) &amp; ",") &amp; IF(ISBLANK(AE430),"",VLOOKUP(AE430,ComboValue!$N$2:$O$68,2,FALSE) &amp; ",") &amp; IF(ISBLANK(AF430),"",VLOOKUP(AF430,ComboValue!$N$2:$O$68,2,FALSE) &amp; ",") &amp; IF(ISBLANK(AG430),"",VLOOKUP(AG430,ComboValue!$N$2:$O$68,2,FALSE) &amp; ",") &amp; IF(ISBLANK(AH430),"",VLOOKUP(AH430,ComboValue!$N$2:$O$68,2,FALSE) &amp; ",") &amp; IF(ISBLANK(AI430),"",VLOOKUP(AI430,ComboValue!$N$2:$O$68,2,FALSE) &amp; ",") &amp; IF(ISBLANK(AJ430),"",VLOOKUP(AJ430,ComboValue!$N$2:$O$68,2,FALSE) &amp; ",") &amp; IF(ISBLANK(AK430),"",VLOOKUP(AK430,ComboValue!$N$2:$O$68,2,FALSE) &amp; ",") &amp; IF(ISBLANK(AL430),"",VLOOKUP(AL430,ComboValue!$N$2:$O$68,2,FALSE) &amp; ",") &amp; IF(ISBLANK(AM430),"",VLOOKUP(AM430,ComboValue!$N$2:$O$68,2,FALSE) &amp; ",") &amp; IF(ISBLANK(AN430),"",VLOOKUP(AN430,ComboValue!$N$2:$O$68,2,FALSE) &amp; ",") &amp; IF(ISBLANK(AO430),"",VLOOKUP(AO430,ComboValue!$N$2:$O$68,2,FALSE) &amp; ",") &amp; IF(ISBLANK(AP430),"",VLOOKUP(AP430,ComboValue!$N$2:$O$68,2,FALSE) &amp; ",") &amp; IF(ISBLANK(AQ430),"",VLOOKUP(AQ430,ComboValue!$N$2:$O$68,2,FALSE) &amp; ",") &amp; IF(ISBLANK(AR430),"",VLOOKUP(AR430,ComboValue!$N$2:$O$68,2,FALSE) &amp; ",") &amp; IF(ISBLANK(AS430),"",VLOOKUP(AS430,ComboValue!$N$2:$O$68,2,FALSE) &amp; ",") &amp; IF(ISBLANK(AT430),"",VLOOKUP(AT430,ComboValue!$N$2:$O$68,2,FALSE) &amp; ",")</f>
        <v/>
      </c>
      <c r="AZ430" s="162" t="str">
        <f t="shared" si="256"/>
        <v/>
      </c>
      <c r="BA430" s="120"/>
      <c r="BB430" s="135" t="str">
        <f t="shared" si="257"/>
        <v/>
      </c>
      <c r="BC430" s="136" t="str">
        <f t="shared" si="258"/>
        <v/>
      </c>
      <c r="BD430" s="136" t="str">
        <f t="shared" si="259"/>
        <v/>
      </c>
      <c r="BE430" s="136" t="str">
        <f t="shared" si="260"/>
        <v/>
      </c>
      <c r="BF430" s="136" t="str">
        <f t="shared" si="261"/>
        <v/>
      </c>
      <c r="BG430" s="136" t="str">
        <f t="shared" si="262"/>
        <v/>
      </c>
      <c r="BH430" s="136" t="str">
        <f t="shared" si="263"/>
        <v/>
      </c>
      <c r="BI430" s="136" t="str">
        <f t="shared" si="264"/>
        <v/>
      </c>
      <c r="BJ430" s="136" t="str">
        <f t="shared" si="265"/>
        <v/>
      </c>
      <c r="BK430" s="136" t="str">
        <f t="shared" si="266"/>
        <v/>
      </c>
      <c r="BL430" s="136" t="str">
        <f t="shared" si="267"/>
        <v/>
      </c>
      <c r="BM430" s="136" t="str">
        <f t="shared" si="268"/>
        <v/>
      </c>
      <c r="BN430" s="136" t="str">
        <f t="shared" si="269"/>
        <v/>
      </c>
      <c r="BO430" s="136" t="str">
        <f t="shared" si="270"/>
        <v/>
      </c>
      <c r="BP430" s="136" t="str">
        <f t="shared" si="271"/>
        <v/>
      </c>
      <c r="BQ430" s="136" t="str">
        <f t="shared" si="272"/>
        <v/>
      </c>
      <c r="BR430" s="136" t="str">
        <f t="shared" si="273"/>
        <v/>
      </c>
      <c r="BS430" s="136" t="str">
        <f t="shared" si="274"/>
        <v/>
      </c>
      <c r="BT430" s="136" t="str">
        <f t="shared" si="275"/>
        <v/>
      </c>
      <c r="BU430" s="136" t="str">
        <f t="shared" si="276"/>
        <v/>
      </c>
      <c r="BV430" s="136" t="str">
        <f t="shared" si="277"/>
        <v/>
      </c>
      <c r="BW430" s="136" t="str">
        <f t="shared" si="278"/>
        <v/>
      </c>
      <c r="BX430" s="136" t="str">
        <f t="shared" si="279"/>
        <v/>
      </c>
      <c r="BY430" s="136" t="str">
        <f t="shared" si="280"/>
        <v/>
      </c>
      <c r="BZ430" s="136" t="str">
        <f t="shared" si="281"/>
        <v/>
      </c>
      <c r="CA430" s="137" t="str">
        <f t="shared" si="282"/>
        <v/>
      </c>
      <c r="CB430" s="135" t="str">
        <f t="shared" si="283"/>
        <v/>
      </c>
      <c r="CC430" s="136" t="str">
        <f t="shared" si="284"/>
        <v/>
      </c>
      <c r="CD430" s="136" t="str">
        <f t="shared" si="285"/>
        <v/>
      </c>
      <c r="CE430" s="136" t="str">
        <f t="shared" si="286"/>
        <v/>
      </c>
      <c r="CF430" s="136" t="str">
        <f t="shared" si="287"/>
        <v/>
      </c>
      <c r="CG430" s="136" t="str">
        <f t="shared" si="288"/>
        <v/>
      </c>
      <c r="CH430" s="136" t="str">
        <f t="shared" si="289"/>
        <v/>
      </c>
      <c r="CI430" s="136" t="str">
        <f t="shared" si="290"/>
        <v/>
      </c>
      <c r="CJ430" s="136" t="str">
        <f t="shared" si="291"/>
        <v/>
      </c>
      <c r="CK430" s="137" t="str">
        <f t="shared" si="292"/>
        <v/>
      </c>
      <c r="CL430" s="135" t="str">
        <f t="shared" si="293"/>
        <v/>
      </c>
      <c r="CM430" s="136" t="str">
        <f t="shared" si="294"/>
        <v/>
      </c>
      <c r="CN430" s="136" t="str">
        <f t="shared" si="295"/>
        <v/>
      </c>
      <c r="CO430" s="137" t="str">
        <f t="shared" si="296"/>
        <v/>
      </c>
      <c r="CP430" s="120"/>
      <c r="CQ430" s="120"/>
      <c r="CR430" s="120"/>
      <c r="CS430" s="120"/>
      <c r="CT430" s="120"/>
      <c r="CU430" s="120"/>
      <c r="CV430" s="120"/>
      <c r="CW430" s="120"/>
      <c r="CX430" s="120"/>
      <c r="CY430" s="120"/>
      <c r="CZ430" s="120"/>
      <c r="DA430" s="120"/>
      <c r="DB430" s="120"/>
    </row>
    <row r="431" spans="1:106" ht="17.399999999999999" thickTop="1" thickBot="1" x14ac:dyDescent="0.45">
      <c r="A431" s="7">
        <v>426</v>
      </c>
      <c r="B431" s="10"/>
      <c r="C431" s="11"/>
      <c r="D431" s="11"/>
      <c r="E431" s="11"/>
      <c r="F431" s="11"/>
      <c r="G431" s="11"/>
      <c r="H431" s="11"/>
      <c r="I431" s="11"/>
      <c r="J431" s="11"/>
      <c r="K431" s="11"/>
      <c r="L431" s="10"/>
      <c r="M431" s="10"/>
      <c r="N431" s="10"/>
      <c r="O431" s="209" t="str">
        <f xml:space="preserve"> IF(ISBLANK(L431),"",VLOOKUP(L431,ComboValue!$E$3:$I$15,5,FALSE))</f>
        <v/>
      </c>
      <c r="P431" s="10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35" t="str">
        <f xml:space="preserve"> IF(ISBLANK(C431),"",VLOOKUP(C431,ComboValue!$B$2:$C$11,2,FALSE) &amp; ",") &amp; IF(ISBLANK(D431),"",VLOOKUP(D431,ComboValue!$B$2:$C$11,2,FALSE) &amp; ",") &amp; IF(ISBLANK(E431),"",VLOOKUP(E431,ComboValue!$B$2:$C$11,2,FALSE) &amp; ",") &amp; IF(ISBLANK(F431),"",VLOOKUP(F431,ComboValue!$B$2:$C$11,2,FALSE) &amp; ",") &amp; IF(ISBLANK(G431),"",VLOOKUP(G431,ComboValue!$B$2:$C$11,2,FALSE) &amp; ",") &amp; IF(ISBLANK(H431),"",VLOOKUP(H431,ComboValue!$B$2:$C$11,2,FALSE) &amp; ",") &amp; IF(ISBLANK(I431),"",VLOOKUP(I431,ComboValue!$B$2:$C$11,2,FALSE) &amp; ",") &amp; IF(ISBLANK(J431),"",VLOOKUP(J431,ComboValue!$B$2:$C$11,2,FALSE) &amp; ",") &amp; IF(ISBLANK(K431),"",VLOOKUP(K431,ComboValue!$B$2:$C$11,2,FALSE) &amp; ",")</f>
        <v/>
      </c>
      <c r="AV431" s="136" t="str">
        <f t="shared" si="255"/>
        <v>Tous_Nl</v>
      </c>
      <c r="AW431" s="136" t="str">
        <f>IF(ISBLANK(L431),"",VLOOKUP(L431,ComboValue!$E$2:$G$15,3,FALSE))</f>
        <v/>
      </c>
      <c r="AX431" s="136" t="str">
        <f>IF(ISBLANK(M431),"",VLOOKUP(M431,ComboValue!$K$2:$L$5,2,FALSE))</f>
        <v/>
      </c>
      <c r="AY431" s="161" t="str">
        <f>IF(ISBLANK(Q431),"",VLOOKUP(Q431,ComboValue!$N$2:$O$68,2,FALSE) &amp; ",") &amp; IF(ISBLANK(R431),"",VLOOKUP(R431,ComboValue!$N$2:$O$68,2,FALSE) &amp; ",") &amp; IF(ISBLANK(S431),"",VLOOKUP(S431,ComboValue!$N$2:$O$68,2,FALSE) &amp; ",") &amp; IF(ISBLANK(T431),"",VLOOKUP(T431,ComboValue!$N$2:$O$68,2,FALSE) &amp; ",") &amp; IF(ISBLANK(U431),"",VLOOKUP(U431,ComboValue!$N$2:$O$68,2,FALSE) &amp; ",") &amp; IF(ISBLANK(V431),"",VLOOKUP(V431,ComboValue!$N$2:$O$68,2,FALSE) &amp; ",") &amp; IF(ISBLANK(W431),"",VLOOKUP(W431,ComboValue!$N$2:$O$68,2,FALSE) &amp; ",") &amp; IF(ISBLANK(X431),"",VLOOKUP(X431,ComboValue!$N$2:$O$68,2,FALSE) &amp; ",") &amp; IF(ISBLANK(Y431),"",VLOOKUP(Y431,ComboValue!$N$2:$O$68,2,FALSE) &amp; ",") &amp; IF(ISBLANK(Z431),"",VLOOKUP(Z431,ComboValue!$N$2:$O$68,2,FALSE) &amp; ",") &amp; IF(ISBLANK(AA431),"",VLOOKUP(AA431,ComboValue!$N$2:$O$68,2,FALSE) &amp; ",") &amp; IF(ISBLANK(AB431),"",VLOOKUP(AB431,ComboValue!$N$2:$O$68,2,FALSE) &amp; ",") &amp; IF(ISBLANK(AC431),"",VLOOKUP(AC431,ComboValue!$N$2:$O$68,2,FALSE) &amp; ",") &amp; IF(ISBLANK(AD431),"",VLOOKUP(AD431,ComboValue!$N$2:$O$68,2,FALSE) &amp; ",") &amp; IF(ISBLANK(AE431),"",VLOOKUP(AE431,ComboValue!$N$2:$O$68,2,FALSE) &amp; ",") &amp; IF(ISBLANK(AF431),"",VLOOKUP(AF431,ComboValue!$N$2:$O$68,2,FALSE) &amp; ",") &amp; IF(ISBLANK(AG431),"",VLOOKUP(AG431,ComboValue!$N$2:$O$68,2,FALSE) &amp; ",") &amp; IF(ISBLANK(AH431),"",VLOOKUP(AH431,ComboValue!$N$2:$O$68,2,FALSE) &amp; ",") &amp; IF(ISBLANK(AI431),"",VLOOKUP(AI431,ComboValue!$N$2:$O$68,2,FALSE) &amp; ",") &amp; IF(ISBLANK(AJ431),"",VLOOKUP(AJ431,ComboValue!$N$2:$O$68,2,FALSE) &amp; ",") &amp; IF(ISBLANK(AK431),"",VLOOKUP(AK431,ComboValue!$N$2:$O$68,2,FALSE) &amp; ",") &amp; IF(ISBLANK(AL431),"",VLOOKUP(AL431,ComboValue!$N$2:$O$68,2,FALSE) &amp; ",") &amp; IF(ISBLANK(AM431),"",VLOOKUP(AM431,ComboValue!$N$2:$O$68,2,FALSE) &amp; ",") &amp; IF(ISBLANK(AN431),"",VLOOKUP(AN431,ComboValue!$N$2:$O$68,2,FALSE) &amp; ",") &amp; IF(ISBLANK(AO431),"",VLOOKUP(AO431,ComboValue!$N$2:$O$68,2,FALSE) &amp; ",") &amp; IF(ISBLANK(AP431),"",VLOOKUP(AP431,ComboValue!$N$2:$O$68,2,FALSE) &amp; ",") &amp; IF(ISBLANK(AQ431),"",VLOOKUP(AQ431,ComboValue!$N$2:$O$68,2,FALSE) &amp; ",") &amp; IF(ISBLANK(AR431),"",VLOOKUP(AR431,ComboValue!$N$2:$O$68,2,FALSE) &amp; ",") &amp; IF(ISBLANK(AS431),"",VLOOKUP(AS431,ComboValue!$N$2:$O$68,2,FALSE) &amp; ",") &amp; IF(ISBLANK(AT431),"",VLOOKUP(AT431,ComboValue!$N$2:$O$68,2,FALSE) &amp; ",")</f>
        <v/>
      </c>
      <c r="AZ431" s="162" t="str">
        <f t="shared" si="256"/>
        <v/>
      </c>
      <c r="BA431" s="120"/>
      <c r="BB431" s="135" t="str">
        <f t="shared" si="257"/>
        <v/>
      </c>
      <c r="BC431" s="136" t="str">
        <f t="shared" si="258"/>
        <v/>
      </c>
      <c r="BD431" s="136" t="str">
        <f t="shared" si="259"/>
        <v/>
      </c>
      <c r="BE431" s="136" t="str">
        <f t="shared" si="260"/>
        <v/>
      </c>
      <c r="BF431" s="136" t="str">
        <f t="shared" si="261"/>
        <v/>
      </c>
      <c r="BG431" s="136" t="str">
        <f t="shared" si="262"/>
        <v/>
      </c>
      <c r="BH431" s="136" t="str">
        <f t="shared" si="263"/>
        <v/>
      </c>
      <c r="BI431" s="136" t="str">
        <f t="shared" si="264"/>
        <v/>
      </c>
      <c r="BJ431" s="136" t="str">
        <f t="shared" si="265"/>
        <v/>
      </c>
      <c r="BK431" s="136" t="str">
        <f t="shared" si="266"/>
        <v/>
      </c>
      <c r="BL431" s="136" t="str">
        <f t="shared" si="267"/>
        <v/>
      </c>
      <c r="BM431" s="136" t="str">
        <f t="shared" si="268"/>
        <v/>
      </c>
      <c r="BN431" s="136" t="str">
        <f t="shared" si="269"/>
        <v/>
      </c>
      <c r="BO431" s="136" t="str">
        <f t="shared" si="270"/>
        <v/>
      </c>
      <c r="BP431" s="136" t="str">
        <f t="shared" si="271"/>
        <v/>
      </c>
      <c r="BQ431" s="136" t="str">
        <f t="shared" si="272"/>
        <v/>
      </c>
      <c r="BR431" s="136" t="str">
        <f t="shared" si="273"/>
        <v/>
      </c>
      <c r="BS431" s="136" t="str">
        <f t="shared" si="274"/>
        <v/>
      </c>
      <c r="BT431" s="136" t="str">
        <f t="shared" si="275"/>
        <v/>
      </c>
      <c r="BU431" s="136" t="str">
        <f t="shared" si="276"/>
        <v/>
      </c>
      <c r="BV431" s="136" t="str">
        <f t="shared" si="277"/>
        <v/>
      </c>
      <c r="BW431" s="136" t="str">
        <f t="shared" si="278"/>
        <v/>
      </c>
      <c r="BX431" s="136" t="str">
        <f t="shared" si="279"/>
        <v/>
      </c>
      <c r="BY431" s="136" t="str">
        <f t="shared" si="280"/>
        <v/>
      </c>
      <c r="BZ431" s="136" t="str">
        <f t="shared" si="281"/>
        <v/>
      </c>
      <c r="CA431" s="137" t="str">
        <f t="shared" si="282"/>
        <v/>
      </c>
      <c r="CB431" s="135" t="str">
        <f t="shared" si="283"/>
        <v/>
      </c>
      <c r="CC431" s="136" t="str">
        <f t="shared" si="284"/>
        <v/>
      </c>
      <c r="CD431" s="136" t="str">
        <f t="shared" si="285"/>
        <v/>
      </c>
      <c r="CE431" s="136" t="str">
        <f t="shared" si="286"/>
        <v/>
      </c>
      <c r="CF431" s="136" t="str">
        <f t="shared" si="287"/>
        <v/>
      </c>
      <c r="CG431" s="136" t="str">
        <f t="shared" si="288"/>
        <v/>
      </c>
      <c r="CH431" s="136" t="str">
        <f t="shared" si="289"/>
        <v/>
      </c>
      <c r="CI431" s="136" t="str">
        <f t="shared" si="290"/>
        <v/>
      </c>
      <c r="CJ431" s="136" t="str">
        <f t="shared" si="291"/>
        <v/>
      </c>
      <c r="CK431" s="137" t="str">
        <f t="shared" si="292"/>
        <v/>
      </c>
      <c r="CL431" s="135" t="str">
        <f t="shared" si="293"/>
        <v/>
      </c>
      <c r="CM431" s="136" t="str">
        <f t="shared" si="294"/>
        <v/>
      </c>
      <c r="CN431" s="136" t="str">
        <f t="shared" si="295"/>
        <v/>
      </c>
      <c r="CO431" s="137" t="str">
        <f t="shared" si="296"/>
        <v/>
      </c>
      <c r="CP431" s="120"/>
      <c r="CQ431" s="120"/>
      <c r="CR431" s="120"/>
      <c r="CS431" s="120"/>
      <c r="CT431" s="120"/>
      <c r="CU431" s="120"/>
      <c r="CV431" s="120"/>
      <c r="CW431" s="120"/>
      <c r="CX431" s="120"/>
      <c r="CY431" s="120"/>
      <c r="CZ431" s="120"/>
      <c r="DA431" s="120"/>
      <c r="DB431" s="120"/>
    </row>
    <row r="432" spans="1:106" ht="17.399999999999999" thickTop="1" thickBot="1" x14ac:dyDescent="0.45">
      <c r="A432" s="7">
        <v>427</v>
      </c>
      <c r="B432" s="10"/>
      <c r="C432" s="11"/>
      <c r="D432" s="11"/>
      <c r="E432" s="11"/>
      <c r="F432" s="11"/>
      <c r="G432" s="11"/>
      <c r="H432" s="11"/>
      <c r="I432" s="11"/>
      <c r="J432" s="11"/>
      <c r="K432" s="11"/>
      <c r="L432" s="10"/>
      <c r="M432" s="10"/>
      <c r="N432" s="10"/>
      <c r="O432" s="209" t="str">
        <f xml:space="preserve"> IF(ISBLANK(L432),"",VLOOKUP(L432,ComboValue!$E$3:$I$15,5,FALSE))</f>
        <v/>
      </c>
      <c r="P432" s="10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35" t="str">
        <f xml:space="preserve"> IF(ISBLANK(C432),"",VLOOKUP(C432,ComboValue!$B$2:$C$11,2,FALSE) &amp; ",") &amp; IF(ISBLANK(D432),"",VLOOKUP(D432,ComboValue!$B$2:$C$11,2,FALSE) &amp; ",") &amp; IF(ISBLANK(E432),"",VLOOKUP(E432,ComboValue!$B$2:$C$11,2,FALSE) &amp; ",") &amp; IF(ISBLANK(F432),"",VLOOKUP(F432,ComboValue!$B$2:$C$11,2,FALSE) &amp; ",") &amp; IF(ISBLANK(G432),"",VLOOKUP(G432,ComboValue!$B$2:$C$11,2,FALSE) &amp; ",") &amp; IF(ISBLANK(H432),"",VLOOKUP(H432,ComboValue!$B$2:$C$11,2,FALSE) &amp; ",") &amp; IF(ISBLANK(I432),"",VLOOKUP(I432,ComboValue!$B$2:$C$11,2,FALSE) &amp; ",") &amp; IF(ISBLANK(J432),"",VLOOKUP(J432,ComboValue!$B$2:$C$11,2,FALSE) &amp; ",") &amp; IF(ISBLANK(K432),"",VLOOKUP(K432,ComboValue!$B$2:$C$11,2,FALSE) &amp; ",")</f>
        <v/>
      </c>
      <c r="AV432" s="136" t="str">
        <f t="shared" si="255"/>
        <v>Tous_Nl</v>
      </c>
      <c r="AW432" s="136" t="str">
        <f>IF(ISBLANK(L432),"",VLOOKUP(L432,ComboValue!$E$2:$G$15,3,FALSE))</f>
        <v/>
      </c>
      <c r="AX432" s="136" t="str">
        <f>IF(ISBLANK(M432),"",VLOOKUP(M432,ComboValue!$K$2:$L$5,2,FALSE))</f>
        <v/>
      </c>
      <c r="AY432" s="161" t="str">
        <f>IF(ISBLANK(Q432),"",VLOOKUP(Q432,ComboValue!$N$2:$O$68,2,FALSE) &amp; ",") &amp; IF(ISBLANK(R432),"",VLOOKUP(R432,ComboValue!$N$2:$O$68,2,FALSE) &amp; ",") &amp; IF(ISBLANK(S432),"",VLOOKUP(S432,ComboValue!$N$2:$O$68,2,FALSE) &amp; ",") &amp; IF(ISBLANK(T432),"",VLOOKUP(T432,ComboValue!$N$2:$O$68,2,FALSE) &amp; ",") &amp; IF(ISBLANK(U432),"",VLOOKUP(U432,ComboValue!$N$2:$O$68,2,FALSE) &amp; ",") &amp; IF(ISBLANK(V432),"",VLOOKUP(V432,ComboValue!$N$2:$O$68,2,FALSE) &amp; ",") &amp; IF(ISBLANK(W432),"",VLOOKUP(W432,ComboValue!$N$2:$O$68,2,FALSE) &amp; ",") &amp; IF(ISBLANK(X432),"",VLOOKUP(X432,ComboValue!$N$2:$O$68,2,FALSE) &amp; ",") &amp; IF(ISBLANK(Y432),"",VLOOKUP(Y432,ComboValue!$N$2:$O$68,2,FALSE) &amp; ",") &amp; IF(ISBLANK(Z432),"",VLOOKUP(Z432,ComboValue!$N$2:$O$68,2,FALSE) &amp; ",") &amp; IF(ISBLANK(AA432),"",VLOOKUP(AA432,ComboValue!$N$2:$O$68,2,FALSE) &amp; ",") &amp; IF(ISBLANK(AB432),"",VLOOKUP(AB432,ComboValue!$N$2:$O$68,2,FALSE) &amp; ",") &amp; IF(ISBLANK(AC432),"",VLOOKUP(AC432,ComboValue!$N$2:$O$68,2,FALSE) &amp; ",") &amp; IF(ISBLANK(AD432),"",VLOOKUP(AD432,ComboValue!$N$2:$O$68,2,FALSE) &amp; ",") &amp; IF(ISBLANK(AE432),"",VLOOKUP(AE432,ComboValue!$N$2:$O$68,2,FALSE) &amp; ",") &amp; IF(ISBLANK(AF432),"",VLOOKUP(AF432,ComboValue!$N$2:$O$68,2,FALSE) &amp; ",") &amp; IF(ISBLANK(AG432),"",VLOOKUP(AG432,ComboValue!$N$2:$O$68,2,FALSE) &amp; ",") &amp; IF(ISBLANK(AH432),"",VLOOKUP(AH432,ComboValue!$N$2:$O$68,2,FALSE) &amp; ",") &amp; IF(ISBLANK(AI432),"",VLOOKUP(AI432,ComboValue!$N$2:$O$68,2,FALSE) &amp; ",") &amp; IF(ISBLANK(AJ432),"",VLOOKUP(AJ432,ComboValue!$N$2:$O$68,2,FALSE) &amp; ",") &amp; IF(ISBLANK(AK432),"",VLOOKUP(AK432,ComboValue!$N$2:$O$68,2,FALSE) &amp; ",") &amp; IF(ISBLANK(AL432),"",VLOOKUP(AL432,ComboValue!$N$2:$O$68,2,FALSE) &amp; ",") &amp; IF(ISBLANK(AM432),"",VLOOKUP(AM432,ComboValue!$N$2:$O$68,2,FALSE) &amp; ",") &amp; IF(ISBLANK(AN432),"",VLOOKUP(AN432,ComboValue!$N$2:$O$68,2,FALSE) &amp; ",") &amp; IF(ISBLANK(AO432),"",VLOOKUP(AO432,ComboValue!$N$2:$O$68,2,FALSE) &amp; ",") &amp; IF(ISBLANK(AP432),"",VLOOKUP(AP432,ComboValue!$N$2:$O$68,2,FALSE) &amp; ",") &amp; IF(ISBLANK(AQ432),"",VLOOKUP(AQ432,ComboValue!$N$2:$O$68,2,FALSE) &amp; ",") &amp; IF(ISBLANK(AR432),"",VLOOKUP(AR432,ComboValue!$N$2:$O$68,2,FALSE) &amp; ",") &amp; IF(ISBLANK(AS432),"",VLOOKUP(AS432,ComboValue!$N$2:$O$68,2,FALSE) &amp; ",") &amp; IF(ISBLANK(AT432),"",VLOOKUP(AT432,ComboValue!$N$2:$O$68,2,FALSE) &amp; ",")</f>
        <v/>
      </c>
      <c r="AZ432" s="162" t="str">
        <f t="shared" si="256"/>
        <v/>
      </c>
      <c r="BA432" s="120"/>
      <c r="BB432" s="135" t="str">
        <f t="shared" si="257"/>
        <v/>
      </c>
      <c r="BC432" s="136" t="str">
        <f t="shared" si="258"/>
        <v/>
      </c>
      <c r="BD432" s="136" t="str">
        <f t="shared" si="259"/>
        <v/>
      </c>
      <c r="BE432" s="136" t="str">
        <f t="shared" si="260"/>
        <v/>
      </c>
      <c r="BF432" s="136" t="str">
        <f t="shared" si="261"/>
        <v/>
      </c>
      <c r="BG432" s="136" t="str">
        <f t="shared" si="262"/>
        <v/>
      </c>
      <c r="BH432" s="136" t="str">
        <f t="shared" si="263"/>
        <v/>
      </c>
      <c r="BI432" s="136" t="str">
        <f t="shared" si="264"/>
        <v/>
      </c>
      <c r="BJ432" s="136" t="str">
        <f t="shared" si="265"/>
        <v/>
      </c>
      <c r="BK432" s="136" t="str">
        <f t="shared" si="266"/>
        <v/>
      </c>
      <c r="BL432" s="136" t="str">
        <f t="shared" si="267"/>
        <v/>
      </c>
      <c r="BM432" s="136" t="str">
        <f t="shared" si="268"/>
        <v/>
      </c>
      <c r="BN432" s="136" t="str">
        <f t="shared" si="269"/>
        <v/>
      </c>
      <c r="BO432" s="136" t="str">
        <f t="shared" si="270"/>
        <v/>
      </c>
      <c r="BP432" s="136" t="str">
        <f t="shared" si="271"/>
        <v/>
      </c>
      <c r="BQ432" s="136" t="str">
        <f t="shared" si="272"/>
        <v/>
      </c>
      <c r="BR432" s="136" t="str">
        <f t="shared" si="273"/>
        <v/>
      </c>
      <c r="BS432" s="136" t="str">
        <f t="shared" si="274"/>
        <v/>
      </c>
      <c r="BT432" s="136" t="str">
        <f t="shared" si="275"/>
        <v/>
      </c>
      <c r="BU432" s="136" t="str">
        <f t="shared" si="276"/>
        <v/>
      </c>
      <c r="BV432" s="136" t="str">
        <f t="shared" si="277"/>
        <v/>
      </c>
      <c r="BW432" s="136" t="str">
        <f t="shared" si="278"/>
        <v/>
      </c>
      <c r="BX432" s="136" t="str">
        <f t="shared" si="279"/>
        <v/>
      </c>
      <c r="BY432" s="136" t="str">
        <f t="shared" si="280"/>
        <v/>
      </c>
      <c r="BZ432" s="136" t="str">
        <f t="shared" si="281"/>
        <v/>
      </c>
      <c r="CA432" s="137" t="str">
        <f t="shared" si="282"/>
        <v/>
      </c>
      <c r="CB432" s="135" t="str">
        <f t="shared" si="283"/>
        <v/>
      </c>
      <c r="CC432" s="136" t="str">
        <f t="shared" si="284"/>
        <v/>
      </c>
      <c r="CD432" s="136" t="str">
        <f t="shared" si="285"/>
        <v/>
      </c>
      <c r="CE432" s="136" t="str">
        <f t="shared" si="286"/>
        <v/>
      </c>
      <c r="CF432" s="136" t="str">
        <f t="shared" si="287"/>
        <v/>
      </c>
      <c r="CG432" s="136" t="str">
        <f t="shared" si="288"/>
        <v/>
      </c>
      <c r="CH432" s="136" t="str">
        <f t="shared" si="289"/>
        <v/>
      </c>
      <c r="CI432" s="136" t="str">
        <f t="shared" si="290"/>
        <v/>
      </c>
      <c r="CJ432" s="136" t="str">
        <f t="shared" si="291"/>
        <v/>
      </c>
      <c r="CK432" s="137" t="str">
        <f t="shared" si="292"/>
        <v/>
      </c>
      <c r="CL432" s="135" t="str">
        <f t="shared" si="293"/>
        <v/>
      </c>
      <c r="CM432" s="136" t="str">
        <f t="shared" si="294"/>
        <v/>
      </c>
      <c r="CN432" s="136" t="str">
        <f t="shared" si="295"/>
        <v/>
      </c>
      <c r="CO432" s="137" t="str">
        <f t="shared" si="296"/>
        <v/>
      </c>
      <c r="CP432" s="120"/>
      <c r="CQ432" s="120"/>
      <c r="CR432" s="120"/>
      <c r="CS432" s="120"/>
      <c r="CT432" s="120"/>
      <c r="CU432" s="120"/>
      <c r="CV432" s="120"/>
      <c r="CW432" s="120"/>
      <c r="CX432" s="120"/>
      <c r="CY432" s="120"/>
      <c r="CZ432" s="120"/>
      <c r="DA432" s="120"/>
      <c r="DB432" s="120"/>
    </row>
    <row r="433" spans="1:106" ht="17.399999999999999" thickTop="1" thickBot="1" x14ac:dyDescent="0.45">
      <c r="A433" s="7">
        <v>428</v>
      </c>
      <c r="B433" s="10"/>
      <c r="C433" s="11"/>
      <c r="D433" s="11"/>
      <c r="E433" s="11"/>
      <c r="F433" s="11"/>
      <c r="G433" s="11"/>
      <c r="H433" s="11"/>
      <c r="I433" s="11"/>
      <c r="J433" s="11"/>
      <c r="K433" s="11"/>
      <c r="L433" s="10"/>
      <c r="M433" s="10"/>
      <c r="N433" s="10"/>
      <c r="O433" s="209" t="str">
        <f xml:space="preserve"> IF(ISBLANK(L433),"",VLOOKUP(L433,ComboValue!$E$3:$I$15,5,FALSE))</f>
        <v/>
      </c>
      <c r="P433" s="10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35" t="str">
        <f xml:space="preserve"> IF(ISBLANK(C433),"",VLOOKUP(C433,ComboValue!$B$2:$C$11,2,FALSE) &amp; ",") &amp; IF(ISBLANK(D433),"",VLOOKUP(D433,ComboValue!$B$2:$C$11,2,FALSE) &amp; ",") &amp; IF(ISBLANK(E433),"",VLOOKUP(E433,ComboValue!$B$2:$C$11,2,FALSE) &amp; ",") &amp; IF(ISBLANK(F433),"",VLOOKUP(F433,ComboValue!$B$2:$C$11,2,FALSE) &amp; ",") &amp; IF(ISBLANK(G433),"",VLOOKUP(G433,ComboValue!$B$2:$C$11,2,FALSE) &amp; ",") &amp; IF(ISBLANK(H433),"",VLOOKUP(H433,ComboValue!$B$2:$C$11,2,FALSE) &amp; ",") &amp; IF(ISBLANK(I433),"",VLOOKUP(I433,ComboValue!$B$2:$C$11,2,FALSE) &amp; ",") &amp; IF(ISBLANK(J433),"",VLOOKUP(J433,ComboValue!$B$2:$C$11,2,FALSE) &amp; ",") &amp; IF(ISBLANK(K433),"",VLOOKUP(K433,ComboValue!$B$2:$C$11,2,FALSE) &amp; ",")</f>
        <v/>
      </c>
      <c r="AV433" s="136" t="str">
        <f t="shared" si="255"/>
        <v>Tous_Nl</v>
      </c>
      <c r="AW433" s="136" t="str">
        <f>IF(ISBLANK(L433),"",VLOOKUP(L433,ComboValue!$E$2:$G$15,3,FALSE))</f>
        <v/>
      </c>
      <c r="AX433" s="136" t="str">
        <f>IF(ISBLANK(M433),"",VLOOKUP(M433,ComboValue!$K$2:$L$5,2,FALSE))</f>
        <v/>
      </c>
      <c r="AY433" s="161" t="str">
        <f>IF(ISBLANK(Q433),"",VLOOKUP(Q433,ComboValue!$N$2:$O$68,2,FALSE) &amp; ",") &amp; IF(ISBLANK(R433),"",VLOOKUP(R433,ComboValue!$N$2:$O$68,2,FALSE) &amp; ",") &amp; IF(ISBLANK(S433),"",VLOOKUP(S433,ComboValue!$N$2:$O$68,2,FALSE) &amp; ",") &amp; IF(ISBLANK(T433),"",VLOOKUP(T433,ComboValue!$N$2:$O$68,2,FALSE) &amp; ",") &amp; IF(ISBLANK(U433),"",VLOOKUP(U433,ComboValue!$N$2:$O$68,2,FALSE) &amp; ",") &amp; IF(ISBLANK(V433),"",VLOOKUP(V433,ComboValue!$N$2:$O$68,2,FALSE) &amp; ",") &amp; IF(ISBLANK(W433),"",VLOOKUP(W433,ComboValue!$N$2:$O$68,2,FALSE) &amp; ",") &amp; IF(ISBLANK(X433),"",VLOOKUP(X433,ComboValue!$N$2:$O$68,2,FALSE) &amp; ",") &amp; IF(ISBLANK(Y433),"",VLOOKUP(Y433,ComboValue!$N$2:$O$68,2,FALSE) &amp; ",") &amp; IF(ISBLANK(Z433),"",VLOOKUP(Z433,ComboValue!$N$2:$O$68,2,FALSE) &amp; ",") &amp; IF(ISBLANK(AA433),"",VLOOKUP(AA433,ComboValue!$N$2:$O$68,2,FALSE) &amp; ",") &amp; IF(ISBLANK(AB433),"",VLOOKUP(AB433,ComboValue!$N$2:$O$68,2,FALSE) &amp; ",") &amp; IF(ISBLANK(AC433),"",VLOOKUP(AC433,ComboValue!$N$2:$O$68,2,FALSE) &amp; ",") &amp; IF(ISBLANK(AD433),"",VLOOKUP(AD433,ComboValue!$N$2:$O$68,2,FALSE) &amp; ",") &amp; IF(ISBLANK(AE433),"",VLOOKUP(AE433,ComboValue!$N$2:$O$68,2,FALSE) &amp; ",") &amp; IF(ISBLANK(AF433),"",VLOOKUP(AF433,ComboValue!$N$2:$O$68,2,FALSE) &amp; ",") &amp; IF(ISBLANK(AG433),"",VLOOKUP(AG433,ComboValue!$N$2:$O$68,2,FALSE) &amp; ",") &amp; IF(ISBLANK(AH433),"",VLOOKUP(AH433,ComboValue!$N$2:$O$68,2,FALSE) &amp; ",") &amp; IF(ISBLANK(AI433),"",VLOOKUP(AI433,ComboValue!$N$2:$O$68,2,FALSE) &amp; ",") &amp; IF(ISBLANK(AJ433),"",VLOOKUP(AJ433,ComboValue!$N$2:$O$68,2,FALSE) &amp; ",") &amp; IF(ISBLANK(AK433),"",VLOOKUP(AK433,ComboValue!$N$2:$O$68,2,FALSE) &amp; ",") &amp; IF(ISBLANK(AL433),"",VLOOKUP(AL433,ComboValue!$N$2:$O$68,2,FALSE) &amp; ",") &amp; IF(ISBLANK(AM433),"",VLOOKUP(AM433,ComboValue!$N$2:$O$68,2,FALSE) &amp; ",") &amp; IF(ISBLANK(AN433),"",VLOOKUP(AN433,ComboValue!$N$2:$O$68,2,FALSE) &amp; ",") &amp; IF(ISBLANK(AO433),"",VLOOKUP(AO433,ComboValue!$N$2:$O$68,2,FALSE) &amp; ",") &amp; IF(ISBLANK(AP433),"",VLOOKUP(AP433,ComboValue!$N$2:$O$68,2,FALSE) &amp; ",") &amp; IF(ISBLANK(AQ433),"",VLOOKUP(AQ433,ComboValue!$N$2:$O$68,2,FALSE) &amp; ",") &amp; IF(ISBLANK(AR433),"",VLOOKUP(AR433,ComboValue!$N$2:$O$68,2,FALSE) &amp; ",") &amp; IF(ISBLANK(AS433),"",VLOOKUP(AS433,ComboValue!$N$2:$O$68,2,FALSE) &amp; ",") &amp; IF(ISBLANK(AT433),"",VLOOKUP(AT433,ComboValue!$N$2:$O$68,2,FALSE) &amp; ",")</f>
        <v/>
      </c>
      <c r="AZ433" s="162" t="str">
        <f t="shared" si="256"/>
        <v/>
      </c>
      <c r="BA433" s="120"/>
      <c r="BB433" s="135" t="str">
        <f t="shared" si="257"/>
        <v/>
      </c>
      <c r="BC433" s="136" t="str">
        <f t="shared" si="258"/>
        <v/>
      </c>
      <c r="BD433" s="136" t="str">
        <f t="shared" si="259"/>
        <v/>
      </c>
      <c r="BE433" s="136" t="str">
        <f t="shared" si="260"/>
        <v/>
      </c>
      <c r="BF433" s="136" t="str">
        <f t="shared" si="261"/>
        <v/>
      </c>
      <c r="BG433" s="136" t="str">
        <f t="shared" si="262"/>
        <v/>
      </c>
      <c r="BH433" s="136" t="str">
        <f t="shared" si="263"/>
        <v/>
      </c>
      <c r="BI433" s="136" t="str">
        <f t="shared" si="264"/>
        <v/>
      </c>
      <c r="BJ433" s="136" t="str">
        <f t="shared" si="265"/>
        <v/>
      </c>
      <c r="BK433" s="136" t="str">
        <f t="shared" si="266"/>
        <v/>
      </c>
      <c r="BL433" s="136" t="str">
        <f t="shared" si="267"/>
        <v/>
      </c>
      <c r="BM433" s="136" t="str">
        <f t="shared" si="268"/>
        <v/>
      </c>
      <c r="BN433" s="136" t="str">
        <f t="shared" si="269"/>
        <v/>
      </c>
      <c r="BO433" s="136" t="str">
        <f t="shared" si="270"/>
        <v/>
      </c>
      <c r="BP433" s="136" t="str">
        <f t="shared" si="271"/>
        <v/>
      </c>
      <c r="BQ433" s="136" t="str">
        <f t="shared" si="272"/>
        <v/>
      </c>
      <c r="BR433" s="136" t="str">
        <f t="shared" si="273"/>
        <v/>
      </c>
      <c r="BS433" s="136" t="str">
        <f t="shared" si="274"/>
        <v/>
      </c>
      <c r="BT433" s="136" t="str">
        <f t="shared" si="275"/>
        <v/>
      </c>
      <c r="BU433" s="136" t="str">
        <f t="shared" si="276"/>
        <v/>
      </c>
      <c r="BV433" s="136" t="str">
        <f t="shared" si="277"/>
        <v/>
      </c>
      <c r="BW433" s="136" t="str">
        <f t="shared" si="278"/>
        <v/>
      </c>
      <c r="BX433" s="136" t="str">
        <f t="shared" si="279"/>
        <v/>
      </c>
      <c r="BY433" s="136" t="str">
        <f t="shared" si="280"/>
        <v/>
      </c>
      <c r="BZ433" s="136" t="str">
        <f t="shared" si="281"/>
        <v/>
      </c>
      <c r="CA433" s="137" t="str">
        <f t="shared" si="282"/>
        <v/>
      </c>
      <c r="CB433" s="135" t="str">
        <f t="shared" si="283"/>
        <v/>
      </c>
      <c r="CC433" s="136" t="str">
        <f t="shared" si="284"/>
        <v/>
      </c>
      <c r="CD433" s="136" t="str">
        <f t="shared" si="285"/>
        <v/>
      </c>
      <c r="CE433" s="136" t="str">
        <f t="shared" si="286"/>
        <v/>
      </c>
      <c r="CF433" s="136" t="str">
        <f t="shared" si="287"/>
        <v/>
      </c>
      <c r="CG433" s="136" t="str">
        <f t="shared" si="288"/>
        <v/>
      </c>
      <c r="CH433" s="136" t="str">
        <f t="shared" si="289"/>
        <v/>
      </c>
      <c r="CI433" s="136" t="str">
        <f t="shared" si="290"/>
        <v/>
      </c>
      <c r="CJ433" s="136" t="str">
        <f t="shared" si="291"/>
        <v/>
      </c>
      <c r="CK433" s="137" t="str">
        <f t="shared" si="292"/>
        <v/>
      </c>
      <c r="CL433" s="135" t="str">
        <f t="shared" si="293"/>
        <v/>
      </c>
      <c r="CM433" s="136" t="str">
        <f t="shared" si="294"/>
        <v/>
      </c>
      <c r="CN433" s="136" t="str">
        <f t="shared" si="295"/>
        <v/>
      </c>
      <c r="CO433" s="137" t="str">
        <f t="shared" si="296"/>
        <v/>
      </c>
      <c r="CP433" s="120"/>
      <c r="CQ433" s="120"/>
      <c r="CR433" s="120"/>
      <c r="CS433" s="120"/>
      <c r="CT433" s="120"/>
      <c r="CU433" s="120"/>
      <c r="CV433" s="120"/>
      <c r="CW433" s="120"/>
      <c r="CX433" s="120"/>
      <c r="CY433" s="120"/>
      <c r="CZ433" s="120"/>
      <c r="DA433" s="120"/>
      <c r="DB433" s="120"/>
    </row>
    <row r="434" spans="1:106" ht="17.399999999999999" thickTop="1" thickBot="1" x14ac:dyDescent="0.45">
      <c r="A434" s="7">
        <v>429</v>
      </c>
      <c r="B434" s="10"/>
      <c r="C434" s="11"/>
      <c r="D434" s="11"/>
      <c r="E434" s="11"/>
      <c r="F434" s="11"/>
      <c r="G434" s="11"/>
      <c r="H434" s="11"/>
      <c r="I434" s="11"/>
      <c r="J434" s="11"/>
      <c r="K434" s="11"/>
      <c r="L434" s="10"/>
      <c r="M434" s="10"/>
      <c r="N434" s="10"/>
      <c r="O434" s="209" t="str">
        <f xml:space="preserve"> IF(ISBLANK(L434),"",VLOOKUP(L434,ComboValue!$E$3:$I$15,5,FALSE))</f>
        <v/>
      </c>
      <c r="P434" s="10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35" t="str">
        <f xml:space="preserve"> IF(ISBLANK(C434),"",VLOOKUP(C434,ComboValue!$B$2:$C$11,2,FALSE) &amp; ",") &amp; IF(ISBLANK(D434),"",VLOOKUP(D434,ComboValue!$B$2:$C$11,2,FALSE) &amp; ",") &amp; IF(ISBLANK(E434),"",VLOOKUP(E434,ComboValue!$B$2:$C$11,2,FALSE) &amp; ",") &amp; IF(ISBLANK(F434),"",VLOOKUP(F434,ComboValue!$B$2:$C$11,2,FALSE) &amp; ",") &amp; IF(ISBLANK(G434),"",VLOOKUP(G434,ComboValue!$B$2:$C$11,2,FALSE) &amp; ",") &amp; IF(ISBLANK(H434),"",VLOOKUP(H434,ComboValue!$B$2:$C$11,2,FALSE) &amp; ",") &amp; IF(ISBLANK(I434),"",VLOOKUP(I434,ComboValue!$B$2:$C$11,2,FALSE) &amp; ",") &amp; IF(ISBLANK(J434),"",VLOOKUP(J434,ComboValue!$B$2:$C$11,2,FALSE) &amp; ",") &amp; IF(ISBLANK(K434),"",VLOOKUP(K434,ComboValue!$B$2:$C$11,2,FALSE) &amp; ",")</f>
        <v/>
      </c>
      <c r="AV434" s="136" t="str">
        <f t="shared" si="255"/>
        <v>Tous_Nl</v>
      </c>
      <c r="AW434" s="136" t="str">
        <f>IF(ISBLANK(L434),"",VLOOKUP(L434,ComboValue!$E$2:$G$15,3,FALSE))</f>
        <v/>
      </c>
      <c r="AX434" s="136" t="str">
        <f>IF(ISBLANK(M434),"",VLOOKUP(M434,ComboValue!$K$2:$L$5,2,FALSE))</f>
        <v/>
      </c>
      <c r="AY434" s="161" t="str">
        <f>IF(ISBLANK(Q434),"",VLOOKUP(Q434,ComboValue!$N$2:$O$68,2,FALSE) &amp; ",") &amp; IF(ISBLANK(R434),"",VLOOKUP(R434,ComboValue!$N$2:$O$68,2,FALSE) &amp; ",") &amp; IF(ISBLANK(S434),"",VLOOKUP(S434,ComboValue!$N$2:$O$68,2,FALSE) &amp; ",") &amp; IF(ISBLANK(T434),"",VLOOKUP(T434,ComboValue!$N$2:$O$68,2,FALSE) &amp; ",") &amp; IF(ISBLANK(U434),"",VLOOKUP(U434,ComboValue!$N$2:$O$68,2,FALSE) &amp; ",") &amp; IF(ISBLANK(V434),"",VLOOKUP(V434,ComboValue!$N$2:$O$68,2,FALSE) &amp; ",") &amp; IF(ISBLANK(W434),"",VLOOKUP(W434,ComboValue!$N$2:$O$68,2,FALSE) &amp; ",") &amp; IF(ISBLANK(X434),"",VLOOKUP(X434,ComboValue!$N$2:$O$68,2,FALSE) &amp; ",") &amp; IF(ISBLANK(Y434),"",VLOOKUP(Y434,ComboValue!$N$2:$O$68,2,FALSE) &amp; ",") &amp; IF(ISBLANK(Z434),"",VLOOKUP(Z434,ComboValue!$N$2:$O$68,2,FALSE) &amp; ",") &amp; IF(ISBLANK(AA434),"",VLOOKUP(AA434,ComboValue!$N$2:$O$68,2,FALSE) &amp; ",") &amp; IF(ISBLANK(AB434),"",VLOOKUP(AB434,ComboValue!$N$2:$O$68,2,FALSE) &amp; ",") &amp; IF(ISBLANK(AC434),"",VLOOKUP(AC434,ComboValue!$N$2:$O$68,2,FALSE) &amp; ",") &amp; IF(ISBLANK(AD434),"",VLOOKUP(AD434,ComboValue!$N$2:$O$68,2,FALSE) &amp; ",") &amp; IF(ISBLANK(AE434),"",VLOOKUP(AE434,ComboValue!$N$2:$O$68,2,FALSE) &amp; ",") &amp; IF(ISBLANK(AF434),"",VLOOKUP(AF434,ComboValue!$N$2:$O$68,2,FALSE) &amp; ",") &amp; IF(ISBLANK(AG434),"",VLOOKUP(AG434,ComboValue!$N$2:$O$68,2,FALSE) &amp; ",") &amp; IF(ISBLANK(AH434),"",VLOOKUP(AH434,ComboValue!$N$2:$O$68,2,FALSE) &amp; ",") &amp; IF(ISBLANK(AI434),"",VLOOKUP(AI434,ComboValue!$N$2:$O$68,2,FALSE) &amp; ",") &amp; IF(ISBLANK(AJ434),"",VLOOKUP(AJ434,ComboValue!$N$2:$O$68,2,FALSE) &amp; ",") &amp; IF(ISBLANK(AK434),"",VLOOKUP(AK434,ComboValue!$N$2:$O$68,2,FALSE) &amp; ",") &amp; IF(ISBLANK(AL434),"",VLOOKUP(AL434,ComboValue!$N$2:$O$68,2,FALSE) &amp; ",") &amp; IF(ISBLANK(AM434),"",VLOOKUP(AM434,ComboValue!$N$2:$O$68,2,FALSE) &amp; ",") &amp; IF(ISBLANK(AN434),"",VLOOKUP(AN434,ComboValue!$N$2:$O$68,2,FALSE) &amp; ",") &amp; IF(ISBLANK(AO434),"",VLOOKUP(AO434,ComboValue!$N$2:$O$68,2,FALSE) &amp; ",") &amp; IF(ISBLANK(AP434),"",VLOOKUP(AP434,ComboValue!$N$2:$O$68,2,FALSE) &amp; ",") &amp; IF(ISBLANK(AQ434),"",VLOOKUP(AQ434,ComboValue!$N$2:$O$68,2,FALSE) &amp; ",") &amp; IF(ISBLANK(AR434),"",VLOOKUP(AR434,ComboValue!$N$2:$O$68,2,FALSE) &amp; ",") &amp; IF(ISBLANK(AS434),"",VLOOKUP(AS434,ComboValue!$N$2:$O$68,2,FALSE) &amp; ",") &amp; IF(ISBLANK(AT434),"",VLOOKUP(AT434,ComboValue!$N$2:$O$68,2,FALSE) &amp; ",")</f>
        <v/>
      </c>
      <c r="AZ434" s="162" t="str">
        <f t="shared" si="256"/>
        <v/>
      </c>
      <c r="BA434" s="120"/>
      <c r="BB434" s="135" t="str">
        <f t="shared" si="257"/>
        <v/>
      </c>
      <c r="BC434" s="136" t="str">
        <f t="shared" si="258"/>
        <v/>
      </c>
      <c r="BD434" s="136" t="str">
        <f t="shared" si="259"/>
        <v/>
      </c>
      <c r="BE434" s="136" t="str">
        <f t="shared" si="260"/>
        <v/>
      </c>
      <c r="BF434" s="136" t="str">
        <f t="shared" si="261"/>
        <v/>
      </c>
      <c r="BG434" s="136" t="str">
        <f t="shared" si="262"/>
        <v/>
      </c>
      <c r="BH434" s="136" t="str">
        <f t="shared" si="263"/>
        <v/>
      </c>
      <c r="BI434" s="136" t="str">
        <f t="shared" si="264"/>
        <v/>
      </c>
      <c r="BJ434" s="136" t="str">
        <f t="shared" si="265"/>
        <v/>
      </c>
      <c r="BK434" s="136" t="str">
        <f t="shared" si="266"/>
        <v/>
      </c>
      <c r="BL434" s="136" t="str">
        <f t="shared" si="267"/>
        <v/>
      </c>
      <c r="BM434" s="136" t="str">
        <f t="shared" si="268"/>
        <v/>
      </c>
      <c r="BN434" s="136" t="str">
        <f t="shared" si="269"/>
        <v/>
      </c>
      <c r="BO434" s="136" t="str">
        <f t="shared" si="270"/>
        <v/>
      </c>
      <c r="BP434" s="136" t="str">
        <f t="shared" si="271"/>
        <v/>
      </c>
      <c r="BQ434" s="136" t="str">
        <f t="shared" si="272"/>
        <v/>
      </c>
      <c r="BR434" s="136" t="str">
        <f t="shared" si="273"/>
        <v/>
      </c>
      <c r="BS434" s="136" t="str">
        <f t="shared" si="274"/>
        <v/>
      </c>
      <c r="BT434" s="136" t="str">
        <f t="shared" si="275"/>
        <v/>
      </c>
      <c r="BU434" s="136" t="str">
        <f t="shared" si="276"/>
        <v/>
      </c>
      <c r="BV434" s="136" t="str">
        <f t="shared" si="277"/>
        <v/>
      </c>
      <c r="BW434" s="136" t="str">
        <f t="shared" si="278"/>
        <v/>
      </c>
      <c r="BX434" s="136" t="str">
        <f t="shared" si="279"/>
        <v/>
      </c>
      <c r="BY434" s="136" t="str">
        <f t="shared" si="280"/>
        <v/>
      </c>
      <c r="BZ434" s="136" t="str">
        <f t="shared" si="281"/>
        <v/>
      </c>
      <c r="CA434" s="137" t="str">
        <f t="shared" si="282"/>
        <v/>
      </c>
      <c r="CB434" s="135" t="str">
        <f t="shared" si="283"/>
        <v/>
      </c>
      <c r="CC434" s="136" t="str">
        <f t="shared" si="284"/>
        <v/>
      </c>
      <c r="CD434" s="136" t="str">
        <f t="shared" si="285"/>
        <v/>
      </c>
      <c r="CE434" s="136" t="str">
        <f t="shared" si="286"/>
        <v/>
      </c>
      <c r="CF434" s="136" t="str">
        <f t="shared" si="287"/>
        <v/>
      </c>
      <c r="CG434" s="136" t="str">
        <f t="shared" si="288"/>
        <v/>
      </c>
      <c r="CH434" s="136" t="str">
        <f t="shared" si="289"/>
        <v/>
      </c>
      <c r="CI434" s="136" t="str">
        <f t="shared" si="290"/>
        <v/>
      </c>
      <c r="CJ434" s="136" t="str">
        <f t="shared" si="291"/>
        <v/>
      </c>
      <c r="CK434" s="137" t="str">
        <f t="shared" si="292"/>
        <v/>
      </c>
      <c r="CL434" s="135" t="str">
        <f t="shared" si="293"/>
        <v/>
      </c>
      <c r="CM434" s="136" t="str">
        <f t="shared" si="294"/>
        <v/>
      </c>
      <c r="CN434" s="136" t="str">
        <f t="shared" si="295"/>
        <v/>
      </c>
      <c r="CO434" s="137" t="str">
        <f t="shared" si="296"/>
        <v/>
      </c>
      <c r="CP434" s="120"/>
      <c r="CQ434" s="120"/>
      <c r="CR434" s="120"/>
      <c r="CS434" s="120"/>
      <c r="CT434" s="120"/>
      <c r="CU434" s="120"/>
      <c r="CV434" s="120"/>
      <c r="CW434" s="120"/>
      <c r="CX434" s="120"/>
      <c r="CY434" s="120"/>
      <c r="CZ434" s="120"/>
      <c r="DA434" s="120"/>
      <c r="DB434" s="120"/>
    </row>
    <row r="435" spans="1:106" ht="17.399999999999999" thickTop="1" thickBot="1" x14ac:dyDescent="0.45">
      <c r="A435" s="7">
        <v>430</v>
      </c>
      <c r="B435" s="10"/>
      <c r="C435" s="11"/>
      <c r="D435" s="11"/>
      <c r="E435" s="11"/>
      <c r="F435" s="11"/>
      <c r="G435" s="11"/>
      <c r="H435" s="11"/>
      <c r="I435" s="11"/>
      <c r="J435" s="11"/>
      <c r="K435" s="11"/>
      <c r="L435" s="10"/>
      <c r="M435" s="10"/>
      <c r="N435" s="10"/>
      <c r="O435" s="209" t="str">
        <f xml:space="preserve"> IF(ISBLANK(L435),"",VLOOKUP(L435,ComboValue!$E$3:$I$15,5,FALSE))</f>
        <v/>
      </c>
      <c r="P435" s="10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35" t="str">
        <f xml:space="preserve"> IF(ISBLANK(C435),"",VLOOKUP(C435,ComboValue!$B$2:$C$11,2,FALSE) &amp; ",") &amp; IF(ISBLANK(D435),"",VLOOKUP(D435,ComboValue!$B$2:$C$11,2,FALSE) &amp; ",") &amp; IF(ISBLANK(E435),"",VLOOKUP(E435,ComboValue!$B$2:$C$11,2,FALSE) &amp; ",") &amp; IF(ISBLANK(F435),"",VLOOKUP(F435,ComboValue!$B$2:$C$11,2,FALSE) &amp; ",") &amp; IF(ISBLANK(G435),"",VLOOKUP(G435,ComboValue!$B$2:$C$11,2,FALSE) &amp; ",") &amp; IF(ISBLANK(H435),"",VLOOKUP(H435,ComboValue!$B$2:$C$11,2,FALSE) &amp; ",") &amp; IF(ISBLANK(I435),"",VLOOKUP(I435,ComboValue!$B$2:$C$11,2,FALSE) &amp; ",") &amp; IF(ISBLANK(J435),"",VLOOKUP(J435,ComboValue!$B$2:$C$11,2,FALSE) &amp; ",") &amp; IF(ISBLANK(K435),"",VLOOKUP(K435,ComboValue!$B$2:$C$11,2,FALSE) &amp; ",")</f>
        <v/>
      </c>
      <c r="AV435" s="136" t="str">
        <f t="shared" si="255"/>
        <v>Tous_Nl</v>
      </c>
      <c r="AW435" s="136" t="str">
        <f>IF(ISBLANK(L435),"",VLOOKUP(L435,ComboValue!$E$2:$G$15,3,FALSE))</f>
        <v/>
      </c>
      <c r="AX435" s="136" t="str">
        <f>IF(ISBLANK(M435),"",VLOOKUP(M435,ComboValue!$K$2:$L$5,2,FALSE))</f>
        <v/>
      </c>
      <c r="AY435" s="161" t="str">
        <f>IF(ISBLANK(Q435),"",VLOOKUP(Q435,ComboValue!$N$2:$O$68,2,FALSE) &amp; ",") &amp; IF(ISBLANK(R435),"",VLOOKUP(R435,ComboValue!$N$2:$O$68,2,FALSE) &amp; ",") &amp; IF(ISBLANK(S435),"",VLOOKUP(S435,ComboValue!$N$2:$O$68,2,FALSE) &amp; ",") &amp; IF(ISBLANK(T435),"",VLOOKUP(T435,ComboValue!$N$2:$O$68,2,FALSE) &amp; ",") &amp; IF(ISBLANK(U435),"",VLOOKUP(U435,ComboValue!$N$2:$O$68,2,FALSE) &amp; ",") &amp; IF(ISBLANK(V435),"",VLOOKUP(V435,ComboValue!$N$2:$O$68,2,FALSE) &amp; ",") &amp; IF(ISBLANK(W435),"",VLOOKUP(W435,ComboValue!$N$2:$O$68,2,FALSE) &amp; ",") &amp; IF(ISBLANK(X435),"",VLOOKUP(X435,ComboValue!$N$2:$O$68,2,FALSE) &amp; ",") &amp; IF(ISBLANK(Y435),"",VLOOKUP(Y435,ComboValue!$N$2:$O$68,2,FALSE) &amp; ",") &amp; IF(ISBLANK(Z435),"",VLOOKUP(Z435,ComboValue!$N$2:$O$68,2,FALSE) &amp; ",") &amp; IF(ISBLANK(AA435),"",VLOOKUP(AA435,ComboValue!$N$2:$O$68,2,FALSE) &amp; ",") &amp; IF(ISBLANK(AB435),"",VLOOKUP(AB435,ComboValue!$N$2:$O$68,2,FALSE) &amp; ",") &amp; IF(ISBLANK(AC435),"",VLOOKUP(AC435,ComboValue!$N$2:$O$68,2,FALSE) &amp; ",") &amp; IF(ISBLANK(AD435),"",VLOOKUP(AD435,ComboValue!$N$2:$O$68,2,FALSE) &amp; ",") &amp; IF(ISBLANK(AE435),"",VLOOKUP(AE435,ComboValue!$N$2:$O$68,2,FALSE) &amp; ",") &amp; IF(ISBLANK(AF435),"",VLOOKUP(AF435,ComboValue!$N$2:$O$68,2,FALSE) &amp; ",") &amp; IF(ISBLANK(AG435),"",VLOOKUP(AG435,ComboValue!$N$2:$O$68,2,FALSE) &amp; ",") &amp; IF(ISBLANK(AH435),"",VLOOKUP(AH435,ComboValue!$N$2:$O$68,2,FALSE) &amp; ",") &amp; IF(ISBLANK(AI435),"",VLOOKUP(AI435,ComboValue!$N$2:$O$68,2,FALSE) &amp; ",") &amp; IF(ISBLANK(AJ435),"",VLOOKUP(AJ435,ComboValue!$N$2:$O$68,2,FALSE) &amp; ",") &amp; IF(ISBLANK(AK435),"",VLOOKUP(AK435,ComboValue!$N$2:$O$68,2,FALSE) &amp; ",") &amp; IF(ISBLANK(AL435),"",VLOOKUP(AL435,ComboValue!$N$2:$O$68,2,FALSE) &amp; ",") &amp; IF(ISBLANK(AM435),"",VLOOKUP(AM435,ComboValue!$N$2:$O$68,2,FALSE) &amp; ",") &amp; IF(ISBLANK(AN435),"",VLOOKUP(AN435,ComboValue!$N$2:$O$68,2,FALSE) &amp; ",") &amp; IF(ISBLANK(AO435),"",VLOOKUP(AO435,ComboValue!$N$2:$O$68,2,FALSE) &amp; ",") &amp; IF(ISBLANK(AP435),"",VLOOKUP(AP435,ComboValue!$N$2:$O$68,2,FALSE) &amp; ",") &amp; IF(ISBLANK(AQ435),"",VLOOKUP(AQ435,ComboValue!$N$2:$O$68,2,FALSE) &amp; ",") &amp; IF(ISBLANK(AR435),"",VLOOKUP(AR435,ComboValue!$N$2:$O$68,2,FALSE) &amp; ",") &amp; IF(ISBLANK(AS435),"",VLOOKUP(AS435,ComboValue!$N$2:$O$68,2,FALSE) &amp; ",") &amp; IF(ISBLANK(AT435),"",VLOOKUP(AT435,ComboValue!$N$2:$O$68,2,FALSE) &amp; ",")</f>
        <v/>
      </c>
      <c r="AZ435" s="162" t="str">
        <f t="shared" si="256"/>
        <v/>
      </c>
      <c r="BA435" s="120"/>
      <c r="BB435" s="135" t="str">
        <f t="shared" si="257"/>
        <v/>
      </c>
      <c r="BC435" s="136" t="str">
        <f t="shared" si="258"/>
        <v/>
      </c>
      <c r="BD435" s="136" t="str">
        <f t="shared" si="259"/>
        <v/>
      </c>
      <c r="BE435" s="136" t="str">
        <f t="shared" si="260"/>
        <v/>
      </c>
      <c r="BF435" s="136" t="str">
        <f t="shared" si="261"/>
        <v/>
      </c>
      <c r="BG435" s="136" t="str">
        <f t="shared" si="262"/>
        <v/>
      </c>
      <c r="BH435" s="136" t="str">
        <f t="shared" si="263"/>
        <v/>
      </c>
      <c r="BI435" s="136" t="str">
        <f t="shared" si="264"/>
        <v/>
      </c>
      <c r="BJ435" s="136" t="str">
        <f t="shared" si="265"/>
        <v/>
      </c>
      <c r="BK435" s="136" t="str">
        <f t="shared" si="266"/>
        <v/>
      </c>
      <c r="BL435" s="136" t="str">
        <f t="shared" si="267"/>
        <v/>
      </c>
      <c r="BM435" s="136" t="str">
        <f t="shared" si="268"/>
        <v/>
      </c>
      <c r="BN435" s="136" t="str">
        <f t="shared" si="269"/>
        <v/>
      </c>
      <c r="BO435" s="136" t="str">
        <f t="shared" si="270"/>
        <v/>
      </c>
      <c r="BP435" s="136" t="str">
        <f t="shared" si="271"/>
        <v/>
      </c>
      <c r="BQ435" s="136" t="str">
        <f t="shared" si="272"/>
        <v/>
      </c>
      <c r="BR435" s="136" t="str">
        <f t="shared" si="273"/>
        <v/>
      </c>
      <c r="BS435" s="136" t="str">
        <f t="shared" si="274"/>
        <v/>
      </c>
      <c r="BT435" s="136" t="str">
        <f t="shared" si="275"/>
        <v/>
      </c>
      <c r="BU435" s="136" t="str">
        <f t="shared" si="276"/>
        <v/>
      </c>
      <c r="BV435" s="136" t="str">
        <f t="shared" si="277"/>
        <v/>
      </c>
      <c r="BW435" s="136" t="str">
        <f t="shared" si="278"/>
        <v/>
      </c>
      <c r="BX435" s="136" t="str">
        <f t="shared" si="279"/>
        <v/>
      </c>
      <c r="BY435" s="136" t="str">
        <f t="shared" si="280"/>
        <v/>
      </c>
      <c r="BZ435" s="136" t="str">
        <f t="shared" si="281"/>
        <v/>
      </c>
      <c r="CA435" s="137" t="str">
        <f t="shared" si="282"/>
        <v/>
      </c>
      <c r="CB435" s="135" t="str">
        <f t="shared" si="283"/>
        <v/>
      </c>
      <c r="CC435" s="136" t="str">
        <f t="shared" si="284"/>
        <v/>
      </c>
      <c r="CD435" s="136" t="str">
        <f t="shared" si="285"/>
        <v/>
      </c>
      <c r="CE435" s="136" t="str">
        <f t="shared" si="286"/>
        <v/>
      </c>
      <c r="CF435" s="136" t="str">
        <f t="shared" si="287"/>
        <v/>
      </c>
      <c r="CG435" s="136" t="str">
        <f t="shared" si="288"/>
        <v/>
      </c>
      <c r="CH435" s="136" t="str">
        <f t="shared" si="289"/>
        <v/>
      </c>
      <c r="CI435" s="136" t="str">
        <f t="shared" si="290"/>
        <v/>
      </c>
      <c r="CJ435" s="136" t="str">
        <f t="shared" si="291"/>
        <v/>
      </c>
      <c r="CK435" s="137" t="str">
        <f t="shared" si="292"/>
        <v/>
      </c>
      <c r="CL435" s="135" t="str">
        <f t="shared" si="293"/>
        <v/>
      </c>
      <c r="CM435" s="136" t="str">
        <f t="shared" si="294"/>
        <v/>
      </c>
      <c r="CN435" s="136" t="str">
        <f t="shared" si="295"/>
        <v/>
      </c>
      <c r="CO435" s="137" t="str">
        <f t="shared" si="296"/>
        <v/>
      </c>
      <c r="CP435" s="120"/>
      <c r="CQ435" s="120"/>
      <c r="CR435" s="120"/>
      <c r="CS435" s="120"/>
      <c r="CT435" s="120"/>
      <c r="CU435" s="120"/>
      <c r="CV435" s="120"/>
      <c r="CW435" s="120"/>
      <c r="CX435" s="120"/>
      <c r="CY435" s="120"/>
      <c r="CZ435" s="120"/>
      <c r="DA435" s="120"/>
      <c r="DB435" s="120"/>
    </row>
    <row r="436" spans="1:106" ht="17.399999999999999" thickTop="1" thickBot="1" x14ac:dyDescent="0.45">
      <c r="A436" s="7">
        <v>431</v>
      </c>
      <c r="B436" s="10"/>
      <c r="C436" s="11"/>
      <c r="D436" s="11"/>
      <c r="E436" s="11"/>
      <c r="F436" s="11"/>
      <c r="G436" s="11"/>
      <c r="H436" s="11"/>
      <c r="I436" s="11"/>
      <c r="J436" s="11"/>
      <c r="K436" s="11"/>
      <c r="L436" s="10"/>
      <c r="M436" s="10"/>
      <c r="N436" s="10"/>
      <c r="O436" s="209" t="str">
        <f xml:space="preserve"> IF(ISBLANK(L436),"",VLOOKUP(L436,ComboValue!$E$3:$I$15,5,FALSE))</f>
        <v/>
      </c>
      <c r="P436" s="10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35" t="str">
        <f xml:space="preserve"> IF(ISBLANK(C436),"",VLOOKUP(C436,ComboValue!$B$2:$C$11,2,FALSE) &amp; ",") &amp; IF(ISBLANK(D436),"",VLOOKUP(D436,ComboValue!$B$2:$C$11,2,FALSE) &amp; ",") &amp; IF(ISBLANK(E436),"",VLOOKUP(E436,ComboValue!$B$2:$C$11,2,FALSE) &amp; ",") &amp; IF(ISBLANK(F436),"",VLOOKUP(F436,ComboValue!$B$2:$C$11,2,FALSE) &amp; ",") &amp; IF(ISBLANK(G436),"",VLOOKUP(G436,ComboValue!$B$2:$C$11,2,FALSE) &amp; ",") &amp; IF(ISBLANK(H436),"",VLOOKUP(H436,ComboValue!$B$2:$C$11,2,FALSE) &amp; ",") &amp; IF(ISBLANK(I436),"",VLOOKUP(I436,ComboValue!$B$2:$C$11,2,FALSE) &amp; ",") &amp; IF(ISBLANK(J436),"",VLOOKUP(J436,ComboValue!$B$2:$C$11,2,FALSE) &amp; ",") &amp; IF(ISBLANK(K436),"",VLOOKUP(K436,ComboValue!$B$2:$C$11,2,FALSE) &amp; ",")</f>
        <v/>
      </c>
      <c r="AV436" s="136" t="str">
        <f t="shared" si="255"/>
        <v>Tous_Nl</v>
      </c>
      <c r="AW436" s="136" t="str">
        <f>IF(ISBLANK(L436),"",VLOOKUP(L436,ComboValue!$E$2:$G$15,3,FALSE))</f>
        <v/>
      </c>
      <c r="AX436" s="136" t="str">
        <f>IF(ISBLANK(M436),"",VLOOKUP(M436,ComboValue!$K$2:$L$5,2,FALSE))</f>
        <v/>
      </c>
      <c r="AY436" s="161" t="str">
        <f>IF(ISBLANK(Q436),"",VLOOKUP(Q436,ComboValue!$N$2:$O$68,2,FALSE) &amp; ",") &amp; IF(ISBLANK(R436),"",VLOOKUP(R436,ComboValue!$N$2:$O$68,2,FALSE) &amp; ",") &amp; IF(ISBLANK(S436),"",VLOOKUP(S436,ComboValue!$N$2:$O$68,2,FALSE) &amp; ",") &amp; IF(ISBLANK(T436),"",VLOOKUP(T436,ComboValue!$N$2:$O$68,2,FALSE) &amp; ",") &amp; IF(ISBLANK(U436),"",VLOOKUP(U436,ComboValue!$N$2:$O$68,2,FALSE) &amp; ",") &amp; IF(ISBLANK(V436),"",VLOOKUP(V436,ComboValue!$N$2:$O$68,2,FALSE) &amp; ",") &amp; IF(ISBLANK(W436),"",VLOOKUP(W436,ComboValue!$N$2:$O$68,2,FALSE) &amp; ",") &amp; IF(ISBLANK(X436),"",VLOOKUP(X436,ComboValue!$N$2:$O$68,2,FALSE) &amp; ",") &amp; IF(ISBLANK(Y436),"",VLOOKUP(Y436,ComboValue!$N$2:$O$68,2,FALSE) &amp; ",") &amp; IF(ISBLANK(Z436),"",VLOOKUP(Z436,ComboValue!$N$2:$O$68,2,FALSE) &amp; ",") &amp; IF(ISBLANK(AA436),"",VLOOKUP(AA436,ComboValue!$N$2:$O$68,2,FALSE) &amp; ",") &amp; IF(ISBLANK(AB436),"",VLOOKUP(AB436,ComboValue!$N$2:$O$68,2,FALSE) &amp; ",") &amp; IF(ISBLANK(AC436),"",VLOOKUP(AC436,ComboValue!$N$2:$O$68,2,FALSE) &amp; ",") &amp; IF(ISBLANK(AD436),"",VLOOKUP(AD436,ComboValue!$N$2:$O$68,2,FALSE) &amp; ",") &amp; IF(ISBLANK(AE436),"",VLOOKUP(AE436,ComboValue!$N$2:$O$68,2,FALSE) &amp; ",") &amp; IF(ISBLANK(AF436),"",VLOOKUP(AF436,ComboValue!$N$2:$O$68,2,FALSE) &amp; ",") &amp; IF(ISBLANK(AG436),"",VLOOKUP(AG436,ComboValue!$N$2:$O$68,2,FALSE) &amp; ",") &amp; IF(ISBLANK(AH436),"",VLOOKUP(AH436,ComboValue!$N$2:$O$68,2,FALSE) &amp; ",") &amp; IF(ISBLANK(AI436),"",VLOOKUP(AI436,ComboValue!$N$2:$O$68,2,FALSE) &amp; ",") &amp; IF(ISBLANK(AJ436),"",VLOOKUP(AJ436,ComboValue!$N$2:$O$68,2,FALSE) &amp; ",") &amp; IF(ISBLANK(AK436),"",VLOOKUP(AK436,ComboValue!$N$2:$O$68,2,FALSE) &amp; ",") &amp; IF(ISBLANK(AL436),"",VLOOKUP(AL436,ComboValue!$N$2:$O$68,2,FALSE) &amp; ",") &amp; IF(ISBLANK(AM436),"",VLOOKUP(AM436,ComboValue!$N$2:$O$68,2,FALSE) &amp; ",") &amp; IF(ISBLANK(AN436),"",VLOOKUP(AN436,ComboValue!$N$2:$O$68,2,FALSE) &amp; ",") &amp; IF(ISBLANK(AO436),"",VLOOKUP(AO436,ComboValue!$N$2:$O$68,2,FALSE) &amp; ",") &amp; IF(ISBLANK(AP436),"",VLOOKUP(AP436,ComboValue!$N$2:$O$68,2,FALSE) &amp; ",") &amp; IF(ISBLANK(AQ436),"",VLOOKUP(AQ436,ComboValue!$N$2:$O$68,2,FALSE) &amp; ",") &amp; IF(ISBLANK(AR436),"",VLOOKUP(AR436,ComboValue!$N$2:$O$68,2,FALSE) &amp; ",") &amp; IF(ISBLANK(AS436),"",VLOOKUP(AS436,ComboValue!$N$2:$O$68,2,FALSE) &amp; ",") &amp; IF(ISBLANK(AT436),"",VLOOKUP(AT436,ComboValue!$N$2:$O$68,2,FALSE) &amp; ",")</f>
        <v/>
      </c>
      <c r="AZ436" s="162" t="str">
        <f t="shared" si="256"/>
        <v/>
      </c>
      <c r="BA436" s="120"/>
      <c r="BB436" s="135" t="str">
        <f t="shared" si="257"/>
        <v/>
      </c>
      <c r="BC436" s="136" t="str">
        <f t="shared" si="258"/>
        <v/>
      </c>
      <c r="BD436" s="136" t="str">
        <f t="shared" si="259"/>
        <v/>
      </c>
      <c r="BE436" s="136" t="str">
        <f t="shared" si="260"/>
        <v/>
      </c>
      <c r="BF436" s="136" t="str">
        <f t="shared" si="261"/>
        <v/>
      </c>
      <c r="BG436" s="136" t="str">
        <f t="shared" si="262"/>
        <v/>
      </c>
      <c r="BH436" s="136" t="str">
        <f t="shared" si="263"/>
        <v/>
      </c>
      <c r="BI436" s="136" t="str">
        <f t="shared" si="264"/>
        <v/>
      </c>
      <c r="BJ436" s="136" t="str">
        <f t="shared" si="265"/>
        <v/>
      </c>
      <c r="BK436" s="136" t="str">
        <f t="shared" si="266"/>
        <v/>
      </c>
      <c r="BL436" s="136" t="str">
        <f t="shared" si="267"/>
        <v/>
      </c>
      <c r="BM436" s="136" t="str">
        <f t="shared" si="268"/>
        <v/>
      </c>
      <c r="BN436" s="136" t="str">
        <f t="shared" si="269"/>
        <v/>
      </c>
      <c r="BO436" s="136" t="str">
        <f t="shared" si="270"/>
        <v/>
      </c>
      <c r="BP436" s="136" t="str">
        <f t="shared" si="271"/>
        <v/>
      </c>
      <c r="BQ436" s="136" t="str">
        <f t="shared" si="272"/>
        <v/>
      </c>
      <c r="BR436" s="136" t="str">
        <f t="shared" si="273"/>
        <v/>
      </c>
      <c r="BS436" s="136" t="str">
        <f t="shared" si="274"/>
        <v/>
      </c>
      <c r="BT436" s="136" t="str">
        <f t="shared" si="275"/>
        <v/>
      </c>
      <c r="BU436" s="136" t="str">
        <f t="shared" si="276"/>
        <v/>
      </c>
      <c r="BV436" s="136" t="str">
        <f t="shared" si="277"/>
        <v/>
      </c>
      <c r="BW436" s="136" t="str">
        <f t="shared" si="278"/>
        <v/>
      </c>
      <c r="BX436" s="136" t="str">
        <f t="shared" si="279"/>
        <v/>
      </c>
      <c r="BY436" s="136" t="str">
        <f t="shared" si="280"/>
        <v/>
      </c>
      <c r="BZ436" s="136" t="str">
        <f t="shared" si="281"/>
        <v/>
      </c>
      <c r="CA436" s="137" t="str">
        <f t="shared" si="282"/>
        <v/>
      </c>
      <c r="CB436" s="135" t="str">
        <f t="shared" si="283"/>
        <v/>
      </c>
      <c r="CC436" s="136" t="str">
        <f t="shared" si="284"/>
        <v/>
      </c>
      <c r="CD436" s="136" t="str">
        <f t="shared" si="285"/>
        <v/>
      </c>
      <c r="CE436" s="136" t="str">
        <f t="shared" si="286"/>
        <v/>
      </c>
      <c r="CF436" s="136" t="str">
        <f t="shared" si="287"/>
        <v/>
      </c>
      <c r="CG436" s="136" t="str">
        <f t="shared" si="288"/>
        <v/>
      </c>
      <c r="CH436" s="136" t="str">
        <f t="shared" si="289"/>
        <v/>
      </c>
      <c r="CI436" s="136" t="str">
        <f t="shared" si="290"/>
        <v/>
      </c>
      <c r="CJ436" s="136" t="str">
        <f t="shared" si="291"/>
        <v/>
      </c>
      <c r="CK436" s="137" t="str">
        <f t="shared" si="292"/>
        <v/>
      </c>
      <c r="CL436" s="135" t="str">
        <f t="shared" si="293"/>
        <v/>
      </c>
      <c r="CM436" s="136" t="str">
        <f t="shared" si="294"/>
        <v/>
      </c>
      <c r="CN436" s="136" t="str">
        <f t="shared" si="295"/>
        <v/>
      </c>
      <c r="CO436" s="137" t="str">
        <f t="shared" si="296"/>
        <v/>
      </c>
      <c r="CP436" s="120"/>
      <c r="CQ436" s="120"/>
      <c r="CR436" s="120"/>
      <c r="CS436" s="120"/>
      <c r="CT436" s="120"/>
      <c r="CU436" s="120"/>
      <c r="CV436" s="120"/>
      <c r="CW436" s="120"/>
      <c r="CX436" s="120"/>
      <c r="CY436" s="120"/>
      <c r="CZ436" s="120"/>
      <c r="DA436" s="120"/>
      <c r="DB436" s="120"/>
    </row>
    <row r="437" spans="1:106" ht="17.399999999999999" thickTop="1" thickBot="1" x14ac:dyDescent="0.45">
      <c r="A437" s="7">
        <v>432</v>
      </c>
      <c r="B437" s="10"/>
      <c r="C437" s="11"/>
      <c r="D437" s="11"/>
      <c r="E437" s="11"/>
      <c r="F437" s="11"/>
      <c r="G437" s="11"/>
      <c r="H437" s="11"/>
      <c r="I437" s="11"/>
      <c r="J437" s="11"/>
      <c r="K437" s="11"/>
      <c r="L437" s="10"/>
      <c r="M437" s="10"/>
      <c r="N437" s="10"/>
      <c r="O437" s="209" t="str">
        <f xml:space="preserve"> IF(ISBLANK(L437),"",VLOOKUP(L437,ComboValue!$E$3:$I$15,5,FALSE))</f>
        <v/>
      </c>
      <c r="P437" s="10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35" t="str">
        <f xml:space="preserve"> IF(ISBLANK(C437),"",VLOOKUP(C437,ComboValue!$B$2:$C$11,2,FALSE) &amp; ",") &amp; IF(ISBLANK(D437),"",VLOOKUP(D437,ComboValue!$B$2:$C$11,2,FALSE) &amp; ",") &amp; IF(ISBLANK(E437),"",VLOOKUP(E437,ComboValue!$B$2:$C$11,2,FALSE) &amp; ",") &amp; IF(ISBLANK(F437),"",VLOOKUP(F437,ComboValue!$B$2:$C$11,2,FALSE) &amp; ",") &amp; IF(ISBLANK(G437),"",VLOOKUP(G437,ComboValue!$B$2:$C$11,2,FALSE) &amp; ",") &amp; IF(ISBLANK(H437),"",VLOOKUP(H437,ComboValue!$B$2:$C$11,2,FALSE) &amp; ",") &amp; IF(ISBLANK(I437),"",VLOOKUP(I437,ComboValue!$B$2:$C$11,2,FALSE) &amp; ",") &amp; IF(ISBLANK(J437),"",VLOOKUP(J437,ComboValue!$B$2:$C$11,2,FALSE) &amp; ",") &amp; IF(ISBLANK(K437),"",VLOOKUP(K437,ComboValue!$B$2:$C$11,2,FALSE) &amp; ",")</f>
        <v/>
      </c>
      <c r="AV437" s="136" t="str">
        <f t="shared" si="255"/>
        <v>Tous_Nl</v>
      </c>
      <c r="AW437" s="136" t="str">
        <f>IF(ISBLANK(L437),"",VLOOKUP(L437,ComboValue!$E$2:$G$15,3,FALSE))</f>
        <v/>
      </c>
      <c r="AX437" s="136" t="str">
        <f>IF(ISBLANK(M437),"",VLOOKUP(M437,ComboValue!$K$2:$L$5,2,FALSE))</f>
        <v/>
      </c>
      <c r="AY437" s="161" t="str">
        <f>IF(ISBLANK(Q437),"",VLOOKUP(Q437,ComboValue!$N$2:$O$68,2,FALSE) &amp; ",") &amp; IF(ISBLANK(R437),"",VLOOKUP(R437,ComboValue!$N$2:$O$68,2,FALSE) &amp; ",") &amp; IF(ISBLANK(S437),"",VLOOKUP(S437,ComboValue!$N$2:$O$68,2,FALSE) &amp; ",") &amp; IF(ISBLANK(T437),"",VLOOKUP(T437,ComboValue!$N$2:$O$68,2,FALSE) &amp; ",") &amp; IF(ISBLANK(U437),"",VLOOKUP(U437,ComboValue!$N$2:$O$68,2,FALSE) &amp; ",") &amp; IF(ISBLANK(V437),"",VLOOKUP(V437,ComboValue!$N$2:$O$68,2,FALSE) &amp; ",") &amp; IF(ISBLANK(W437),"",VLOOKUP(W437,ComboValue!$N$2:$O$68,2,FALSE) &amp; ",") &amp; IF(ISBLANK(X437),"",VLOOKUP(X437,ComboValue!$N$2:$O$68,2,FALSE) &amp; ",") &amp; IF(ISBLANK(Y437),"",VLOOKUP(Y437,ComboValue!$N$2:$O$68,2,FALSE) &amp; ",") &amp; IF(ISBLANK(Z437),"",VLOOKUP(Z437,ComboValue!$N$2:$O$68,2,FALSE) &amp; ",") &amp; IF(ISBLANK(AA437),"",VLOOKUP(AA437,ComboValue!$N$2:$O$68,2,FALSE) &amp; ",") &amp; IF(ISBLANK(AB437),"",VLOOKUP(AB437,ComboValue!$N$2:$O$68,2,FALSE) &amp; ",") &amp; IF(ISBLANK(AC437),"",VLOOKUP(AC437,ComboValue!$N$2:$O$68,2,FALSE) &amp; ",") &amp; IF(ISBLANK(AD437),"",VLOOKUP(AD437,ComboValue!$N$2:$O$68,2,FALSE) &amp; ",") &amp; IF(ISBLANK(AE437),"",VLOOKUP(AE437,ComboValue!$N$2:$O$68,2,FALSE) &amp; ",") &amp; IF(ISBLANK(AF437),"",VLOOKUP(AF437,ComboValue!$N$2:$O$68,2,FALSE) &amp; ",") &amp; IF(ISBLANK(AG437),"",VLOOKUP(AG437,ComboValue!$N$2:$O$68,2,FALSE) &amp; ",") &amp; IF(ISBLANK(AH437),"",VLOOKUP(AH437,ComboValue!$N$2:$O$68,2,FALSE) &amp; ",") &amp; IF(ISBLANK(AI437),"",VLOOKUP(AI437,ComboValue!$N$2:$O$68,2,FALSE) &amp; ",") &amp; IF(ISBLANK(AJ437),"",VLOOKUP(AJ437,ComboValue!$N$2:$O$68,2,FALSE) &amp; ",") &amp; IF(ISBLANK(AK437),"",VLOOKUP(AK437,ComboValue!$N$2:$O$68,2,FALSE) &amp; ",") &amp; IF(ISBLANK(AL437),"",VLOOKUP(AL437,ComboValue!$N$2:$O$68,2,FALSE) &amp; ",") &amp; IF(ISBLANK(AM437),"",VLOOKUP(AM437,ComboValue!$N$2:$O$68,2,FALSE) &amp; ",") &amp; IF(ISBLANK(AN437),"",VLOOKUP(AN437,ComboValue!$N$2:$O$68,2,FALSE) &amp; ",") &amp; IF(ISBLANK(AO437),"",VLOOKUP(AO437,ComboValue!$N$2:$O$68,2,FALSE) &amp; ",") &amp; IF(ISBLANK(AP437),"",VLOOKUP(AP437,ComboValue!$N$2:$O$68,2,FALSE) &amp; ",") &amp; IF(ISBLANK(AQ437),"",VLOOKUP(AQ437,ComboValue!$N$2:$O$68,2,FALSE) &amp; ",") &amp; IF(ISBLANK(AR437),"",VLOOKUP(AR437,ComboValue!$N$2:$O$68,2,FALSE) &amp; ",") &amp; IF(ISBLANK(AS437),"",VLOOKUP(AS437,ComboValue!$N$2:$O$68,2,FALSE) &amp; ",") &amp; IF(ISBLANK(AT437),"",VLOOKUP(AT437,ComboValue!$N$2:$O$68,2,FALSE) &amp; ",")</f>
        <v/>
      </c>
      <c r="AZ437" s="162" t="str">
        <f t="shared" si="256"/>
        <v/>
      </c>
      <c r="BA437" s="120"/>
      <c r="BB437" s="135" t="str">
        <f t="shared" si="257"/>
        <v/>
      </c>
      <c r="BC437" s="136" t="str">
        <f t="shared" si="258"/>
        <v/>
      </c>
      <c r="BD437" s="136" t="str">
        <f t="shared" si="259"/>
        <v/>
      </c>
      <c r="BE437" s="136" t="str">
        <f t="shared" si="260"/>
        <v/>
      </c>
      <c r="BF437" s="136" t="str">
        <f t="shared" si="261"/>
        <v/>
      </c>
      <c r="BG437" s="136" t="str">
        <f t="shared" si="262"/>
        <v/>
      </c>
      <c r="BH437" s="136" t="str">
        <f t="shared" si="263"/>
        <v/>
      </c>
      <c r="BI437" s="136" t="str">
        <f t="shared" si="264"/>
        <v/>
      </c>
      <c r="BJ437" s="136" t="str">
        <f t="shared" si="265"/>
        <v/>
      </c>
      <c r="BK437" s="136" t="str">
        <f t="shared" si="266"/>
        <v/>
      </c>
      <c r="BL437" s="136" t="str">
        <f t="shared" si="267"/>
        <v/>
      </c>
      <c r="BM437" s="136" t="str">
        <f t="shared" si="268"/>
        <v/>
      </c>
      <c r="BN437" s="136" t="str">
        <f t="shared" si="269"/>
        <v/>
      </c>
      <c r="BO437" s="136" t="str">
        <f t="shared" si="270"/>
        <v/>
      </c>
      <c r="BP437" s="136" t="str">
        <f t="shared" si="271"/>
        <v/>
      </c>
      <c r="BQ437" s="136" t="str">
        <f t="shared" si="272"/>
        <v/>
      </c>
      <c r="BR437" s="136" t="str">
        <f t="shared" si="273"/>
        <v/>
      </c>
      <c r="BS437" s="136" t="str">
        <f t="shared" si="274"/>
        <v/>
      </c>
      <c r="BT437" s="136" t="str">
        <f t="shared" si="275"/>
        <v/>
      </c>
      <c r="BU437" s="136" t="str">
        <f t="shared" si="276"/>
        <v/>
      </c>
      <c r="BV437" s="136" t="str">
        <f t="shared" si="277"/>
        <v/>
      </c>
      <c r="BW437" s="136" t="str">
        <f t="shared" si="278"/>
        <v/>
      </c>
      <c r="BX437" s="136" t="str">
        <f t="shared" si="279"/>
        <v/>
      </c>
      <c r="BY437" s="136" t="str">
        <f t="shared" si="280"/>
        <v/>
      </c>
      <c r="BZ437" s="136" t="str">
        <f t="shared" si="281"/>
        <v/>
      </c>
      <c r="CA437" s="137" t="str">
        <f t="shared" si="282"/>
        <v/>
      </c>
      <c r="CB437" s="135" t="str">
        <f t="shared" si="283"/>
        <v/>
      </c>
      <c r="CC437" s="136" t="str">
        <f t="shared" si="284"/>
        <v/>
      </c>
      <c r="CD437" s="136" t="str">
        <f t="shared" si="285"/>
        <v/>
      </c>
      <c r="CE437" s="136" t="str">
        <f t="shared" si="286"/>
        <v/>
      </c>
      <c r="CF437" s="136" t="str">
        <f t="shared" si="287"/>
        <v/>
      </c>
      <c r="CG437" s="136" t="str">
        <f t="shared" si="288"/>
        <v/>
      </c>
      <c r="CH437" s="136" t="str">
        <f t="shared" si="289"/>
        <v/>
      </c>
      <c r="CI437" s="136" t="str">
        <f t="shared" si="290"/>
        <v/>
      </c>
      <c r="CJ437" s="136" t="str">
        <f t="shared" si="291"/>
        <v/>
      </c>
      <c r="CK437" s="137" t="str">
        <f t="shared" si="292"/>
        <v/>
      </c>
      <c r="CL437" s="135" t="str">
        <f t="shared" si="293"/>
        <v/>
      </c>
      <c r="CM437" s="136" t="str">
        <f t="shared" si="294"/>
        <v/>
      </c>
      <c r="CN437" s="136" t="str">
        <f t="shared" si="295"/>
        <v/>
      </c>
      <c r="CO437" s="137" t="str">
        <f t="shared" si="296"/>
        <v/>
      </c>
      <c r="CP437" s="120"/>
      <c r="CQ437" s="120"/>
      <c r="CR437" s="120"/>
      <c r="CS437" s="120"/>
      <c r="CT437" s="120"/>
      <c r="CU437" s="120"/>
      <c r="CV437" s="120"/>
      <c r="CW437" s="120"/>
      <c r="CX437" s="120"/>
      <c r="CY437" s="120"/>
      <c r="CZ437" s="120"/>
      <c r="DA437" s="120"/>
      <c r="DB437" s="120"/>
    </row>
    <row r="438" spans="1:106" ht="17.399999999999999" thickTop="1" thickBot="1" x14ac:dyDescent="0.45">
      <c r="A438" s="7">
        <v>433</v>
      </c>
      <c r="B438" s="10"/>
      <c r="C438" s="11"/>
      <c r="D438" s="11"/>
      <c r="E438" s="11"/>
      <c r="F438" s="11"/>
      <c r="G438" s="11"/>
      <c r="H438" s="11"/>
      <c r="I438" s="11"/>
      <c r="J438" s="11"/>
      <c r="K438" s="11"/>
      <c r="L438" s="10"/>
      <c r="M438" s="10"/>
      <c r="N438" s="10"/>
      <c r="O438" s="209" t="str">
        <f xml:space="preserve"> IF(ISBLANK(L438),"",VLOOKUP(L438,ComboValue!$E$3:$I$15,5,FALSE))</f>
        <v/>
      </c>
      <c r="P438" s="10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35" t="str">
        <f xml:space="preserve"> IF(ISBLANK(C438),"",VLOOKUP(C438,ComboValue!$B$2:$C$11,2,FALSE) &amp; ",") &amp; IF(ISBLANK(D438),"",VLOOKUP(D438,ComboValue!$B$2:$C$11,2,FALSE) &amp; ",") &amp; IF(ISBLANK(E438),"",VLOOKUP(E438,ComboValue!$B$2:$C$11,2,FALSE) &amp; ",") &amp; IF(ISBLANK(F438),"",VLOOKUP(F438,ComboValue!$B$2:$C$11,2,FALSE) &amp; ",") &amp; IF(ISBLANK(G438),"",VLOOKUP(G438,ComboValue!$B$2:$C$11,2,FALSE) &amp; ",") &amp; IF(ISBLANK(H438),"",VLOOKUP(H438,ComboValue!$B$2:$C$11,2,FALSE) &amp; ",") &amp; IF(ISBLANK(I438),"",VLOOKUP(I438,ComboValue!$B$2:$C$11,2,FALSE) &amp; ",") &amp; IF(ISBLANK(J438),"",VLOOKUP(J438,ComboValue!$B$2:$C$11,2,FALSE) &amp; ",") &amp; IF(ISBLANK(K438),"",VLOOKUP(K438,ComboValue!$B$2:$C$11,2,FALSE) &amp; ",")</f>
        <v/>
      </c>
      <c r="AV438" s="136" t="str">
        <f t="shared" si="255"/>
        <v>Tous_Nl</v>
      </c>
      <c r="AW438" s="136" t="str">
        <f>IF(ISBLANK(L438),"",VLOOKUP(L438,ComboValue!$E$2:$G$15,3,FALSE))</f>
        <v/>
      </c>
      <c r="AX438" s="136" t="str">
        <f>IF(ISBLANK(M438),"",VLOOKUP(M438,ComboValue!$K$2:$L$5,2,FALSE))</f>
        <v/>
      </c>
      <c r="AY438" s="161" t="str">
        <f>IF(ISBLANK(Q438),"",VLOOKUP(Q438,ComboValue!$N$2:$O$68,2,FALSE) &amp; ",") &amp; IF(ISBLANK(R438),"",VLOOKUP(R438,ComboValue!$N$2:$O$68,2,FALSE) &amp; ",") &amp; IF(ISBLANK(S438),"",VLOOKUP(S438,ComboValue!$N$2:$O$68,2,FALSE) &amp; ",") &amp; IF(ISBLANK(T438),"",VLOOKUP(T438,ComboValue!$N$2:$O$68,2,FALSE) &amp; ",") &amp; IF(ISBLANK(U438),"",VLOOKUP(U438,ComboValue!$N$2:$O$68,2,FALSE) &amp; ",") &amp; IF(ISBLANK(V438),"",VLOOKUP(V438,ComboValue!$N$2:$O$68,2,FALSE) &amp; ",") &amp; IF(ISBLANK(W438),"",VLOOKUP(W438,ComboValue!$N$2:$O$68,2,FALSE) &amp; ",") &amp; IF(ISBLANK(X438),"",VLOOKUP(X438,ComboValue!$N$2:$O$68,2,FALSE) &amp; ",") &amp; IF(ISBLANK(Y438),"",VLOOKUP(Y438,ComboValue!$N$2:$O$68,2,FALSE) &amp; ",") &amp; IF(ISBLANK(Z438),"",VLOOKUP(Z438,ComboValue!$N$2:$O$68,2,FALSE) &amp; ",") &amp; IF(ISBLANK(AA438),"",VLOOKUP(AA438,ComboValue!$N$2:$O$68,2,FALSE) &amp; ",") &amp; IF(ISBLANK(AB438),"",VLOOKUP(AB438,ComboValue!$N$2:$O$68,2,FALSE) &amp; ",") &amp; IF(ISBLANK(AC438),"",VLOOKUP(AC438,ComboValue!$N$2:$O$68,2,FALSE) &amp; ",") &amp; IF(ISBLANK(AD438),"",VLOOKUP(AD438,ComboValue!$N$2:$O$68,2,FALSE) &amp; ",") &amp; IF(ISBLANK(AE438),"",VLOOKUP(AE438,ComboValue!$N$2:$O$68,2,FALSE) &amp; ",") &amp; IF(ISBLANK(AF438),"",VLOOKUP(AF438,ComboValue!$N$2:$O$68,2,FALSE) &amp; ",") &amp; IF(ISBLANK(AG438),"",VLOOKUP(AG438,ComboValue!$N$2:$O$68,2,FALSE) &amp; ",") &amp; IF(ISBLANK(AH438),"",VLOOKUP(AH438,ComboValue!$N$2:$O$68,2,FALSE) &amp; ",") &amp; IF(ISBLANK(AI438),"",VLOOKUP(AI438,ComboValue!$N$2:$O$68,2,FALSE) &amp; ",") &amp; IF(ISBLANK(AJ438),"",VLOOKUP(AJ438,ComboValue!$N$2:$O$68,2,FALSE) &amp; ",") &amp; IF(ISBLANK(AK438),"",VLOOKUP(AK438,ComboValue!$N$2:$O$68,2,FALSE) &amp; ",") &amp; IF(ISBLANK(AL438),"",VLOOKUP(AL438,ComboValue!$N$2:$O$68,2,FALSE) &amp; ",") &amp; IF(ISBLANK(AM438),"",VLOOKUP(AM438,ComboValue!$N$2:$O$68,2,FALSE) &amp; ",") &amp; IF(ISBLANK(AN438),"",VLOOKUP(AN438,ComboValue!$N$2:$O$68,2,FALSE) &amp; ",") &amp; IF(ISBLANK(AO438),"",VLOOKUP(AO438,ComboValue!$N$2:$O$68,2,FALSE) &amp; ",") &amp; IF(ISBLANK(AP438),"",VLOOKUP(AP438,ComboValue!$N$2:$O$68,2,FALSE) &amp; ",") &amp; IF(ISBLANK(AQ438),"",VLOOKUP(AQ438,ComboValue!$N$2:$O$68,2,FALSE) &amp; ",") &amp; IF(ISBLANK(AR438),"",VLOOKUP(AR438,ComboValue!$N$2:$O$68,2,FALSE) &amp; ",") &amp; IF(ISBLANK(AS438),"",VLOOKUP(AS438,ComboValue!$N$2:$O$68,2,FALSE) &amp; ",") &amp; IF(ISBLANK(AT438),"",VLOOKUP(AT438,ComboValue!$N$2:$O$68,2,FALSE) &amp; ",")</f>
        <v/>
      </c>
      <c r="AZ438" s="162" t="str">
        <f t="shared" si="256"/>
        <v/>
      </c>
      <c r="BA438" s="120"/>
      <c r="BB438" s="135" t="str">
        <f t="shared" si="257"/>
        <v/>
      </c>
      <c r="BC438" s="136" t="str">
        <f t="shared" si="258"/>
        <v/>
      </c>
      <c r="BD438" s="136" t="str">
        <f t="shared" si="259"/>
        <v/>
      </c>
      <c r="BE438" s="136" t="str">
        <f t="shared" si="260"/>
        <v/>
      </c>
      <c r="BF438" s="136" t="str">
        <f t="shared" si="261"/>
        <v/>
      </c>
      <c r="BG438" s="136" t="str">
        <f t="shared" si="262"/>
        <v/>
      </c>
      <c r="BH438" s="136" t="str">
        <f t="shared" si="263"/>
        <v/>
      </c>
      <c r="BI438" s="136" t="str">
        <f t="shared" si="264"/>
        <v/>
      </c>
      <c r="BJ438" s="136" t="str">
        <f t="shared" si="265"/>
        <v/>
      </c>
      <c r="BK438" s="136" t="str">
        <f t="shared" si="266"/>
        <v/>
      </c>
      <c r="BL438" s="136" t="str">
        <f t="shared" si="267"/>
        <v/>
      </c>
      <c r="BM438" s="136" t="str">
        <f t="shared" si="268"/>
        <v/>
      </c>
      <c r="BN438" s="136" t="str">
        <f t="shared" si="269"/>
        <v/>
      </c>
      <c r="BO438" s="136" t="str">
        <f t="shared" si="270"/>
        <v/>
      </c>
      <c r="BP438" s="136" t="str">
        <f t="shared" si="271"/>
        <v/>
      </c>
      <c r="BQ438" s="136" t="str">
        <f t="shared" si="272"/>
        <v/>
      </c>
      <c r="BR438" s="136" t="str">
        <f t="shared" si="273"/>
        <v/>
      </c>
      <c r="BS438" s="136" t="str">
        <f t="shared" si="274"/>
        <v/>
      </c>
      <c r="BT438" s="136" t="str">
        <f t="shared" si="275"/>
        <v/>
      </c>
      <c r="BU438" s="136" t="str">
        <f t="shared" si="276"/>
        <v/>
      </c>
      <c r="BV438" s="136" t="str">
        <f t="shared" si="277"/>
        <v/>
      </c>
      <c r="BW438" s="136" t="str">
        <f t="shared" si="278"/>
        <v/>
      </c>
      <c r="BX438" s="136" t="str">
        <f t="shared" si="279"/>
        <v/>
      </c>
      <c r="BY438" s="136" t="str">
        <f t="shared" si="280"/>
        <v/>
      </c>
      <c r="BZ438" s="136" t="str">
        <f t="shared" si="281"/>
        <v/>
      </c>
      <c r="CA438" s="137" t="str">
        <f t="shared" si="282"/>
        <v/>
      </c>
      <c r="CB438" s="135" t="str">
        <f t="shared" si="283"/>
        <v/>
      </c>
      <c r="CC438" s="136" t="str">
        <f t="shared" si="284"/>
        <v/>
      </c>
      <c r="CD438" s="136" t="str">
        <f t="shared" si="285"/>
        <v/>
      </c>
      <c r="CE438" s="136" t="str">
        <f t="shared" si="286"/>
        <v/>
      </c>
      <c r="CF438" s="136" t="str">
        <f t="shared" si="287"/>
        <v/>
      </c>
      <c r="CG438" s="136" t="str">
        <f t="shared" si="288"/>
        <v/>
      </c>
      <c r="CH438" s="136" t="str">
        <f t="shared" si="289"/>
        <v/>
      </c>
      <c r="CI438" s="136" t="str">
        <f t="shared" si="290"/>
        <v/>
      </c>
      <c r="CJ438" s="136" t="str">
        <f t="shared" si="291"/>
        <v/>
      </c>
      <c r="CK438" s="137" t="str">
        <f t="shared" si="292"/>
        <v/>
      </c>
      <c r="CL438" s="135" t="str">
        <f t="shared" si="293"/>
        <v/>
      </c>
      <c r="CM438" s="136" t="str">
        <f t="shared" si="294"/>
        <v/>
      </c>
      <c r="CN438" s="136" t="str">
        <f t="shared" si="295"/>
        <v/>
      </c>
      <c r="CO438" s="137" t="str">
        <f t="shared" si="296"/>
        <v/>
      </c>
      <c r="CP438" s="120"/>
      <c r="CQ438" s="120"/>
      <c r="CR438" s="120"/>
      <c r="CS438" s="120"/>
      <c r="CT438" s="120"/>
      <c r="CU438" s="120"/>
      <c r="CV438" s="120"/>
      <c r="CW438" s="120"/>
      <c r="CX438" s="120"/>
      <c r="CY438" s="120"/>
      <c r="CZ438" s="120"/>
      <c r="DA438" s="120"/>
      <c r="DB438" s="120"/>
    </row>
    <row r="439" spans="1:106" ht="17.399999999999999" thickTop="1" thickBot="1" x14ac:dyDescent="0.45">
      <c r="A439" s="7">
        <v>434</v>
      </c>
      <c r="B439" s="10"/>
      <c r="C439" s="11"/>
      <c r="D439" s="11"/>
      <c r="E439" s="11"/>
      <c r="F439" s="11"/>
      <c r="G439" s="11"/>
      <c r="H439" s="11"/>
      <c r="I439" s="11"/>
      <c r="J439" s="11"/>
      <c r="K439" s="11"/>
      <c r="L439" s="10"/>
      <c r="M439" s="10"/>
      <c r="N439" s="10"/>
      <c r="O439" s="209" t="str">
        <f xml:space="preserve"> IF(ISBLANK(L439),"",VLOOKUP(L439,ComboValue!$E$3:$I$15,5,FALSE))</f>
        <v/>
      </c>
      <c r="P439" s="10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35" t="str">
        <f xml:space="preserve"> IF(ISBLANK(C439),"",VLOOKUP(C439,ComboValue!$B$2:$C$11,2,FALSE) &amp; ",") &amp; IF(ISBLANK(D439),"",VLOOKUP(D439,ComboValue!$B$2:$C$11,2,FALSE) &amp; ",") &amp; IF(ISBLANK(E439),"",VLOOKUP(E439,ComboValue!$B$2:$C$11,2,FALSE) &amp; ",") &amp; IF(ISBLANK(F439),"",VLOOKUP(F439,ComboValue!$B$2:$C$11,2,FALSE) &amp; ",") &amp; IF(ISBLANK(G439),"",VLOOKUP(G439,ComboValue!$B$2:$C$11,2,FALSE) &amp; ",") &amp; IF(ISBLANK(H439),"",VLOOKUP(H439,ComboValue!$B$2:$C$11,2,FALSE) &amp; ",") &amp; IF(ISBLANK(I439),"",VLOOKUP(I439,ComboValue!$B$2:$C$11,2,FALSE) &amp; ",") &amp; IF(ISBLANK(J439),"",VLOOKUP(J439,ComboValue!$B$2:$C$11,2,FALSE) &amp; ",") &amp; IF(ISBLANK(K439),"",VLOOKUP(K439,ComboValue!$B$2:$C$11,2,FALSE) &amp; ",")</f>
        <v/>
      </c>
      <c r="AV439" s="136" t="str">
        <f t="shared" si="255"/>
        <v>Tous_Nl</v>
      </c>
      <c r="AW439" s="136" t="str">
        <f>IF(ISBLANK(L439),"",VLOOKUP(L439,ComboValue!$E$2:$G$15,3,FALSE))</f>
        <v/>
      </c>
      <c r="AX439" s="136" t="str">
        <f>IF(ISBLANK(M439),"",VLOOKUP(M439,ComboValue!$K$2:$L$5,2,FALSE))</f>
        <v/>
      </c>
      <c r="AY439" s="161" t="str">
        <f>IF(ISBLANK(Q439),"",VLOOKUP(Q439,ComboValue!$N$2:$O$68,2,FALSE) &amp; ",") &amp; IF(ISBLANK(R439),"",VLOOKUP(R439,ComboValue!$N$2:$O$68,2,FALSE) &amp; ",") &amp; IF(ISBLANK(S439),"",VLOOKUP(S439,ComboValue!$N$2:$O$68,2,FALSE) &amp; ",") &amp; IF(ISBLANK(T439),"",VLOOKUP(T439,ComboValue!$N$2:$O$68,2,FALSE) &amp; ",") &amp; IF(ISBLANK(U439),"",VLOOKUP(U439,ComboValue!$N$2:$O$68,2,FALSE) &amp; ",") &amp; IF(ISBLANK(V439),"",VLOOKUP(V439,ComboValue!$N$2:$O$68,2,FALSE) &amp; ",") &amp; IF(ISBLANK(W439),"",VLOOKUP(W439,ComboValue!$N$2:$O$68,2,FALSE) &amp; ",") &amp; IF(ISBLANK(X439),"",VLOOKUP(X439,ComboValue!$N$2:$O$68,2,FALSE) &amp; ",") &amp; IF(ISBLANK(Y439),"",VLOOKUP(Y439,ComboValue!$N$2:$O$68,2,FALSE) &amp; ",") &amp; IF(ISBLANK(Z439),"",VLOOKUP(Z439,ComboValue!$N$2:$O$68,2,FALSE) &amp; ",") &amp; IF(ISBLANK(AA439),"",VLOOKUP(AA439,ComboValue!$N$2:$O$68,2,FALSE) &amp; ",") &amp; IF(ISBLANK(AB439),"",VLOOKUP(AB439,ComboValue!$N$2:$O$68,2,FALSE) &amp; ",") &amp; IF(ISBLANK(AC439),"",VLOOKUP(AC439,ComboValue!$N$2:$O$68,2,FALSE) &amp; ",") &amp; IF(ISBLANK(AD439),"",VLOOKUP(AD439,ComboValue!$N$2:$O$68,2,FALSE) &amp; ",") &amp; IF(ISBLANK(AE439),"",VLOOKUP(AE439,ComboValue!$N$2:$O$68,2,FALSE) &amp; ",") &amp; IF(ISBLANK(AF439),"",VLOOKUP(AF439,ComboValue!$N$2:$O$68,2,FALSE) &amp; ",") &amp; IF(ISBLANK(AG439),"",VLOOKUP(AG439,ComboValue!$N$2:$O$68,2,FALSE) &amp; ",") &amp; IF(ISBLANK(AH439),"",VLOOKUP(AH439,ComboValue!$N$2:$O$68,2,FALSE) &amp; ",") &amp; IF(ISBLANK(AI439),"",VLOOKUP(AI439,ComboValue!$N$2:$O$68,2,FALSE) &amp; ",") &amp; IF(ISBLANK(AJ439),"",VLOOKUP(AJ439,ComboValue!$N$2:$O$68,2,FALSE) &amp; ",") &amp; IF(ISBLANK(AK439),"",VLOOKUP(AK439,ComboValue!$N$2:$O$68,2,FALSE) &amp; ",") &amp; IF(ISBLANK(AL439),"",VLOOKUP(AL439,ComboValue!$N$2:$O$68,2,FALSE) &amp; ",") &amp; IF(ISBLANK(AM439),"",VLOOKUP(AM439,ComboValue!$N$2:$O$68,2,FALSE) &amp; ",") &amp; IF(ISBLANK(AN439),"",VLOOKUP(AN439,ComboValue!$N$2:$O$68,2,FALSE) &amp; ",") &amp; IF(ISBLANK(AO439),"",VLOOKUP(AO439,ComboValue!$N$2:$O$68,2,FALSE) &amp; ",") &amp; IF(ISBLANK(AP439),"",VLOOKUP(AP439,ComboValue!$N$2:$O$68,2,FALSE) &amp; ",") &amp; IF(ISBLANK(AQ439),"",VLOOKUP(AQ439,ComboValue!$N$2:$O$68,2,FALSE) &amp; ",") &amp; IF(ISBLANK(AR439),"",VLOOKUP(AR439,ComboValue!$N$2:$O$68,2,FALSE) &amp; ",") &amp; IF(ISBLANK(AS439),"",VLOOKUP(AS439,ComboValue!$N$2:$O$68,2,FALSE) &amp; ",") &amp; IF(ISBLANK(AT439),"",VLOOKUP(AT439,ComboValue!$N$2:$O$68,2,FALSE) &amp; ",")</f>
        <v/>
      </c>
      <c r="AZ439" s="162" t="str">
        <f t="shared" si="256"/>
        <v/>
      </c>
      <c r="BA439" s="120"/>
      <c r="BB439" s="135" t="str">
        <f t="shared" si="257"/>
        <v/>
      </c>
      <c r="BC439" s="136" t="str">
        <f t="shared" si="258"/>
        <v/>
      </c>
      <c r="BD439" s="136" t="str">
        <f t="shared" si="259"/>
        <v/>
      </c>
      <c r="BE439" s="136" t="str">
        <f t="shared" si="260"/>
        <v/>
      </c>
      <c r="BF439" s="136" t="str">
        <f t="shared" si="261"/>
        <v/>
      </c>
      <c r="BG439" s="136" t="str">
        <f t="shared" si="262"/>
        <v/>
      </c>
      <c r="BH439" s="136" t="str">
        <f t="shared" si="263"/>
        <v/>
      </c>
      <c r="BI439" s="136" t="str">
        <f t="shared" si="264"/>
        <v/>
      </c>
      <c r="BJ439" s="136" t="str">
        <f t="shared" si="265"/>
        <v/>
      </c>
      <c r="BK439" s="136" t="str">
        <f t="shared" si="266"/>
        <v/>
      </c>
      <c r="BL439" s="136" t="str">
        <f t="shared" si="267"/>
        <v/>
      </c>
      <c r="BM439" s="136" t="str">
        <f t="shared" si="268"/>
        <v/>
      </c>
      <c r="BN439" s="136" t="str">
        <f t="shared" si="269"/>
        <v/>
      </c>
      <c r="BO439" s="136" t="str">
        <f t="shared" si="270"/>
        <v/>
      </c>
      <c r="BP439" s="136" t="str">
        <f t="shared" si="271"/>
        <v/>
      </c>
      <c r="BQ439" s="136" t="str">
        <f t="shared" si="272"/>
        <v/>
      </c>
      <c r="BR439" s="136" t="str">
        <f t="shared" si="273"/>
        <v/>
      </c>
      <c r="BS439" s="136" t="str">
        <f t="shared" si="274"/>
        <v/>
      </c>
      <c r="BT439" s="136" t="str">
        <f t="shared" si="275"/>
        <v/>
      </c>
      <c r="BU439" s="136" t="str">
        <f t="shared" si="276"/>
        <v/>
      </c>
      <c r="BV439" s="136" t="str">
        <f t="shared" si="277"/>
        <v/>
      </c>
      <c r="BW439" s="136" t="str">
        <f t="shared" si="278"/>
        <v/>
      </c>
      <c r="BX439" s="136" t="str">
        <f t="shared" si="279"/>
        <v/>
      </c>
      <c r="BY439" s="136" t="str">
        <f t="shared" si="280"/>
        <v/>
      </c>
      <c r="BZ439" s="136" t="str">
        <f t="shared" si="281"/>
        <v/>
      </c>
      <c r="CA439" s="137" t="str">
        <f t="shared" si="282"/>
        <v/>
      </c>
      <c r="CB439" s="135" t="str">
        <f t="shared" si="283"/>
        <v/>
      </c>
      <c r="CC439" s="136" t="str">
        <f t="shared" si="284"/>
        <v/>
      </c>
      <c r="CD439" s="136" t="str">
        <f t="shared" si="285"/>
        <v/>
      </c>
      <c r="CE439" s="136" t="str">
        <f t="shared" si="286"/>
        <v/>
      </c>
      <c r="CF439" s="136" t="str">
        <f t="shared" si="287"/>
        <v/>
      </c>
      <c r="CG439" s="136" t="str">
        <f t="shared" si="288"/>
        <v/>
      </c>
      <c r="CH439" s="136" t="str">
        <f t="shared" si="289"/>
        <v/>
      </c>
      <c r="CI439" s="136" t="str">
        <f t="shared" si="290"/>
        <v/>
      </c>
      <c r="CJ439" s="136" t="str">
        <f t="shared" si="291"/>
        <v/>
      </c>
      <c r="CK439" s="137" t="str">
        <f t="shared" si="292"/>
        <v/>
      </c>
      <c r="CL439" s="135" t="str">
        <f t="shared" si="293"/>
        <v/>
      </c>
      <c r="CM439" s="136" t="str">
        <f t="shared" si="294"/>
        <v/>
      </c>
      <c r="CN439" s="136" t="str">
        <f t="shared" si="295"/>
        <v/>
      </c>
      <c r="CO439" s="137" t="str">
        <f t="shared" si="296"/>
        <v/>
      </c>
      <c r="CP439" s="120"/>
      <c r="CQ439" s="120"/>
      <c r="CR439" s="120"/>
      <c r="CS439" s="120"/>
      <c r="CT439" s="120"/>
      <c r="CU439" s="120"/>
      <c r="CV439" s="120"/>
      <c r="CW439" s="120"/>
      <c r="CX439" s="120"/>
      <c r="CY439" s="120"/>
      <c r="CZ439" s="120"/>
      <c r="DA439" s="120"/>
      <c r="DB439" s="120"/>
    </row>
    <row r="440" spans="1:106" ht="17.399999999999999" thickTop="1" thickBot="1" x14ac:dyDescent="0.45">
      <c r="A440" s="7">
        <v>435</v>
      </c>
      <c r="B440" s="10"/>
      <c r="C440" s="11"/>
      <c r="D440" s="11"/>
      <c r="E440" s="11"/>
      <c r="F440" s="11"/>
      <c r="G440" s="11"/>
      <c r="H440" s="11"/>
      <c r="I440" s="11"/>
      <c r="J440" s="11"/>
      <c r="K440" s="11"/>
      <c r="L440" s="10"/>
      <c r="M440" s="10"/>
      <c r="N440" s="10"/>
      <c r="O440" s="209" t="str">
        <f xml:space="preserve"> IF(ISBLANK(L440),"",VLOOKUP(L440,ComboValue!$E$3:$I$15,5,FALSE))</f>
        <v/>
      </c>
      <c r="P440" s="10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35" t="str">
        <f xml:space="preserve"> IF(ISBLANK(C440),"",VLOOKUP(C440,ComboValue!$B$2:$C$11,2,FALSE) &amp; ",") &amp; IF(ISBLANK(D440),"",VLOOKUP(D440,ComboValue!$B$2:$C$11,2,FALSE) &amp; ",") &amp; IF(ISBLANK(E440),"",VLOOKUP(E440,ComboValue!$B$2:$C$11,2,FALSE) &amp; ",") &amp; IF(ISBLANK(F440),"",VLOOKUP(F440,ComboValue!$B$2:$C$11,2,FALSE) &amp; ",") &amp; IF(ISBLANK(G440),"",VLOOKUP(G440,ComboValue!$B$2:$C$11,2,FALSE) &amp; ",") &amp; IF(ISBLANK(H440),"",VLOOKUP(H440,ComboValue!$B$2:$C$11,2,FALSE) &amp; ",") &amp; IF(ISBLANK(I440),"",VLOOKUP(I440,ComboValue!$B$2:$C$11,2,FALSE) &amp; ",") &amp; IF(ISBLANK(J440),"",VLOOKUP(J440,ComboValue!$B$2:$C$11,2,FALSE) &amp; ",") &amp; IF(ISBLANK(K440),"",VLOOKUP(K440,ComboValue!$B$2:$C$11,2,FALSE) &amp; ",")</f>
        <v/>
      </c>
      <c r="AV440" s="136" t="str">
        <f t="shared" si="255"/>
        <v>Tous_Nl</v>
      </c>
      <c r="AW440" s="136" t="str">
        <f>IF(ISBLANK(L440),"",VLOOKUP(L440,ComboValue!$E$2:$G$15,3,FALSE))</f>
        <v/>
      </c>
      <c r="AX440" s="136" t="str">
        <f>IF(ISBLANK(M440),"",VLOOKUP(M440,ComboValue!$K$2:$L$5,2,FALSE))</f>
        <v/>
      </c>
      <c r="AY440" s="161" t="str">
        <f>IF(ISBLANK(Q440),"",VLOOKUP(Q440,ComboValue!$N$2:$O$68,2,FALSE) &amp; ",") &amp; IF(ISBLANK(R440),"",VLOOKUP(R440,ComboValue!$N$2:$O$68,2,FALSE) &amp; ",") &amp; IF(ISBLANK(S440),"",VLOOKUP(S440,ComboValue!$N$2:$O$68,2,FALSE) &amp; ",") &amp; IF(ISBLANK(T440),"",VLOOKUP(T440,ComboValue!$N$2:$O$68,2,FALSE) &amp; ",") &amp; IF(ISBLANK(U440),"",VLOOKUP(U440,ComboValue!$N$2:$O$68,2,FALSE) &amp; ",") &amp; IF(ISBLANK(V440),"",VLOOKUP(V440,ComboValue!$N$2:$O$68,2,FALSE) &amp; ",") &amp; IF(ISBLANK(W440),"",VLOOKUP(W440,ComboValue!$N$2:$O$68,2,FALSE) &amp; ",") &amp; IF(ISBLANK(X440),"",VLOOKUP(X440,ComboValue!$N$2:$O$68,2,FALSE) &amp; ",") &amp; IF(ISBLANK(Y440),"",VLOOKUP(Y440,ComboValue!$N$2:$O$68,2,FALSE) &amp; ",") &amp; IF(ISBLANK(Z440),"",VLOOKUP(Z440,ComboValue!$N$2:$O$68,2,FALSE) &amp; ",") &amp; IF(ISBLANK(AA440),"",VLOOKUP(AA440,ComboValue!$N$2:$O$68,2,FALSE) &amp; ",") &amp; IF(ISBLANK(AB440),"",VLOOKUP(AB440,ComboValue!$N$2:$O$68,2,FALSE) &amp; ",") &amp; IF(ISBLANK(AC440),"",VLOOKUP(AC440,ComboValue!$N$2:$O$68,2,FALSE) &amp; ",") &amp; IF(ISBLANK(AD440),"",VLOOKUP(AD440,ComboValue!$N$2:$O$68,2,FALSE) &amp; ",") &amp; IF(ISBLANK(AE440),"",VLOOKUP(AE440,ComboValue!$N$2:$O$68,2,FALSE) &amp; ",") &amp; IF(ISBLANK(AF440),"",VLOOKUP(AF440,ComboValue!$N$2:$O$68,2,FALSE) &amp; ",") &amp; IF(ISBLANK(AG440),"",VLOOKUP(AG440,ComboValue!$N$2:$O$68,2,FALSE) &amp; ",") &amp; IF(ISBLANK(AH440),"",VLOOKUP(AH440,ComboValue!$N$2:$O$68,2,FALSE) &amp; ",") &amp; IF(ISBLANK(AI440),"",VLOOKUP(AI440,ComboValue!$N$2:$O$68,2,FALSE) &amp; ",") &amp; IF(ISBLANK(AJ440),"",VLOOKUP(AJ440,ComboValue!$N$2:$O$68,2,FALSE) &amp; ",") &amp; IF(ISBLANK(AK440),"",VLOOKUP(AK440,ComboValue!$N$2:$O$68,2,FALSE) &amp; ",") &amp; IF(ISBLANK(AL440),"",VLOOKUP(AL440,ComboValue!$N$2:$O$68,2,FALSE) &amp; ",") &amp; IF(ISBLANK(AM440),"",VLOOKUP(AM440,ComboValue!$N$2:$O$68,2,FALSE) &amp; ",") &amp; IF(ISBLANK(AN440),"",VLOOKUP(AN440,ComboValue!$N$2:$O$68,2,FALSE) &amp; ",") &amp; IF(ISBLANK(AO440),"",VLOOKUP(AO440,ComboValue!$N$2:$O$68,2,FALSE) &amp; ",") &amp; IF(ISBLANK(AP440),"",VLOOKUP(AP440,ComboValue!$N$2:$O$68,2,FALSE) &amp; ",") &amp; IF(ISBLANK(AQ440),"",VLOOKUP(AQ440,ComboValue!$N$2:$O$68,2,FALSE) &amp; ",") &amp; IF(ISBLANK(AR440),"",VLOOKUP(AR440,ComboValue!$N$2:$O$68,2,FALSE) &amp; ",") &amp; IF(ISBLANK(AS440),"",VLOOKUP(AS440,ComboValue!$N$2:$O$68,2,FALSE) &amp; ",") &amp; IF(ISBLANK(AT440),"",VLOOKUP(AT440,ComboValue!$N$2:$O$68,2,FALSE) &amp; ",")</f>
        <v/>
      </c>
      <c r="AZ440" s="162" t="str">
        <f t="shared" si="256"/>
        <v/>
      </c>
      <c r="BA440" s="120"/>
      <c r="BB440" s="135" t="str">
        <f t="shared" si="257"/>
        <v/>
      </c>
      <c r="BC440" s="136" t="str">
        <f t="shared" si="258"/>
        <v/>
      </c>
      <c r="BD440" s="136" t="str">
        <f t="shared" si="259"/>
        <v/>
      </c>
      <c r="BE440" s="136" t="str">
        <f t="shared" si="260"/>
        <v/>
      </c>
      <c r="BF440" s="136" t="str">
        <f t="shared" si="261"/>
        <v/>
      </c>
      <c r="BG440" s="136" t="str">
        <f t="shared" si="262"/>
        <v/>
      </c>
      <c r="BH440" s="136" t="str">
        <f t="shared" si="263"/>
        <v/>
      </c>
      <c r="BI440" s="136" t="str">
        <f t="shared" si="264"/>
        <v/>
      </c>
      <c r="BJ440" s="136" t="str">
        <f t="shared" si="265"/>
        <v/>
      </c>
      <c r="BK440" s="136" t="str">
        <f t="shared" si="266"/>
        <v/>
      </c>
      <c r="BL440" s="136" t="str">
        <f t="shared" si="267"/>
        <v/>
      </c>
      <c r="BM440" s="136" t="str">
        <f t="shared" si="268"/>
        <v/>
      </c>
      <c r="BN440" s="136" t="str">
        <f t="shared" si="269"/>
        <v/>
      </c>
      <c r="BO440" s="136" t="str">
        <f t="shared" si="270"/>
        <v/>
      </c>
      <c r="BP440" s="136" t="str">
        <f t="shared" si="271"/>
        <v/>
      </c>
      <c r="BQ440" s="136" t="str">
        <f t="shared" si="272"/>
        <v/>
      </c>
      <c r="BR440" s="136" t="str">
        <f t="shared" si="273"/>
        <v/>
      </c>
      <c r="BS440" s="136" t="str">
        <f t="shared" si="274"/>
        <v/>
      </c>
      <c r="BT440" s="136" t="str">
        <f t="shared" si="275"/>
        <v/>
      </c>
      <c r="BU440" s="136" t="str">
        <f t="shared" si="276"/>
        <v/>
      </c>
      <c r="BV440" s="136" t="str">
        <f t="shared" si="277"/>
        <v/>
      </c>
      <c r="BW440" s="136" t="str">
        <f t="shared" si="278"/>
        <v/>
      </c>
      <c r="BX440" s="136" t="str">
        <f t="shared" si="279"/>
        <v/>
      </c>
      <c r="BY440" s="136" t="str">
        <f t="shared" si="280"/>
        <v/>
      </c>
      <c r="BZ440" s="136" t="str">
        <f t="shared" si="281"/>
        <v/>
      </c>
      <c r="CA440" s="137" t="str">
        <f t="shared" si="282"/>
        <v/>
      </c>
      <c r="CB440" s="135" t="str">
        <f t="shared" si="283"/>
        <v/>
      </c>
      <c r="CC440" s="136" t="str">
        <f t="shared" si="284"/>
        <v/>
      </c>
      <c r="CD440" s="136" t="str">
        <f t="shared" si="285"/>
        <v/>
      </c>
      <c r="CE440" s="136" t="str">
        <f t="shared" si="286"/>
        <v/>
      </c>
      <c r="CF440" s="136" t="str">
        <f t="shared" si="287"/>
        <v/>
      </c>
      <c r="CG440" s="136" t="str">
        <f t="shared" si="288"/>
        <v/>
      </c>
      <c r="CH440" s="136" t="str">
        <f t="shared" si="289"/>
        <v/>
      </c>
      <c r="CI440" s="136" t="str">
        <f t="shared" si="290"/>
        <v/>
      </c>
      <c r="CJ440" s="136" t="str">
        <f t="shared" si="291"/>
        <v/>
      </c>
      <c r="CK440" s="137" t="str">
        <f t="shared" si="292"/>
        <v/>
      </c>
      <c r="CL440" s="135" t="str">
        <f t="shared" si="293"/>
        <v/>
      </c>
      <c r="CM440" s="136" t="str">
        <f t="shared" si="294"/>
        <v/>
      </c>
      <c r="CN440" s="136" t="str">
        <f t="shared" si="295"/>
        <v/>
      </c>
      <c r="CO440" s="137" t="str">
        <f t="shared" si="296"/>
        <v/>
      </c>
      <c r="CP440" s="120"/>
      <c r="CQ440" s="120"/>
      <c r="CR440" s="120"/>
      <c r="CS440" s="120"/>
      <c r="CT440" s="120"/>
      <c r="CU440" s="120"/>
      <c r="CV440" s="120"/>
      <c r="CW440" s="120"/>
      <c r="CX440" s="120"/>
      <c r="CY440" s="120"/>
      <c r="CZ440" s="120"/>
      <c r="DA440" s="120"/>
      <c r="DB440" s="120"/>
    </row>
    <row r="441" spans="1:106" ht="17.399999999999999" thickTop="1" thickBot="1" x14ac:dyDescent="0.45">
      <c r="A441" s="7">
        <v>436</v>
      </c>
      <c r="B441" s="10"/>
      <c r="C441" s="11"/>
      <c r="D441" s="11"/>
      <c r="E441" s="11"/>
      <c r="F441" s="11"/>
      <c r="G441" s="11"/>
      <c r="H441" s="11"/>
      <c r="I441" s="11"/>
      <c r="J441" s="11"/>
      <c r="K441" s="11"/>
      <c r="L441" s="10"/>
      <c r="M441" s="10"/>
      <c r="N441" s="10"/>
      <c r="O441" s="209" t="str">
        <f xml:space="preserve"> IF(ISBLANK(L441),"",VLOOKUP(L441,ComboValue!$E$3:$I$15,5,FALSE))</f>
        <v/>
      </c>
      <c r="P441" s="10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35" t="str">
        <f xml:space="preserve"> IF(ISBLANK(C441),"",VLOOKUP(C441,ComboValue!$B$2:$C$11,2,FALSE) &amp; ",") &amp; IF(ISBLANK(D441),"",VLOOKUP(D441,ComboValue!$B$2:$C$11,2,FALSE) &amp; ",") &amp; IF(ISBLANK(E441),"",VLOOKUP(E441,ComboValue!$B$2:$C$11,2,FALSE) &amp; ",") &amp; IF(ISBLANK(F441),"",VLOOKUP(F441,ComboValue!$B$2:$C$11,2,FALSE) &amp; ",") &amp; IF(ISBLANK(G441),"",VLOOKUP(G441,ComboValue!$B$2:$C$11,2,FALSE) &amp; ",") &amp; IF(ISBLANK(H441),"",VLOOKUP(H441,ComboValue!$B$2:$C$11,2,FALSE) &amp; ",") &amp; IF(ISBLANK(I441),"",VLOOKUP(I441,ComboValue!$B$2:$C$11,2,FALSE) &amp; ",") &amp; IF(ISBLANK(J441),"",VLOOKUP(J441,ComboValue!$B$2:$C$11,2,FALSE) &amp; ",") &amp; IF(ISBLANK(K441),"",VLOOKUP(K441,ComboValue!$B$2:$C$11,2,FALSE) &amp; ",")</f>
        <v/>
      </c>
      <c r="AV441" s="136" t="str">
        <f t="shared" si="255"/>
        <v>Tous_Nl</v>
      </c>
      <c r="AW441" s="136" t="str">
        <f>IF(ISBLANK(L441),"",VLOOKUP(L441,ComboValue!$E$2:$G$15,3,FALSE))</f>
        <v/>
      </c>
      <c r="AX441" s="136" t="str">
        <f>IF(ISBLANK(M441),"",VLOOKUP(M441,ComboValue!$K$2:$L$5,2,FALSE))</f>
        <v/>
      </c>
      <c r="AY441" s="161" t="str">
        <f>IF(ISBLANK(Q441),"",VLOOKUP(Q441,ComboValue!$N$2:$O$68,2,FALSE) &amp; ",") &amp; IF(ISBLANK(R441),"",VLOOKUP(R441,ComboValue!$N$2:$O$68,2,FALSE) &amp; ",") &amp; IF(ISBLANK(S441),"",VLOOKUP(S441,ComboValue!$N$2:$O$68,2,FALSE) &amp; ",") &amp; IF(ISBLANK(T441),"",VLOOKUP(T441,ComboValue!$N$2:$O$68,2,FALSE) &amp; ",") &amp; IF(ISBLANK(U441),"",VLOOKUP(U441,ComboValue!$N$2:$O$68,2,FALSE) &amp; ",") &amp; IF(ISBLANK(V441),"",VLOOKUP(V441,ComboValue!$N$2:$O$68,2,FALSE) &amp; ",") &amp; IF(ISBLANK(W441),"",VLOOKUP(W441,ComboValue!$N$2:$O$68,2,FALSE) &amp; ",") &amp; IF(ISBLANK(X441),"",VLOOKUP(X441,ComboValue!$N$2:$O$68,2,FALSE) &amp; ",") &amp; IF(ISBLANK(Y441),"",VLOOKUP(Y441,ComboValue!$N$2:$O$68,2,FALSE) &amp; ",") &amp; IF(ISBLANK(Z441),"",VLOOKUP(Z441,ComboValue!$N$2:$O$68,2,FALSE) &amp; ",") &amp; IF(ISBLANK(AA441),"",VLOOKUP(AA441,ComboValue!$N$2:$O$68,2,FALSE) &amp; ",") &amp; IF(ISBLANK(AB441),"",VLOOKUP(AB441,ComboValue!$N$2:$O$68,2,FALSE) &amp; ",") &amp; IF(ISBLANK(AC441),"",VLOOKUP(AC441,ComboValue!$N$2:$O$68,2,FALSE) &amp; ",") &amp; IF(ISBLANK(AD441),"",VLOOKUP(AD441,ComboValue!$N$2:$O$68,2,FALSE) &amp; ",") &amp; IF(ISBLANK(AE441),"",VLOOKUP(AE441,ComboValue!$N$2:$O$68,2,FALSE) &amp; ",") &amp; IF(ISBLANK(AF441),"",VLOOKUP(AF441,ComboValue!$N$2:$O$68,2,FALSE) &amp; ",") &amp; IF(ISBLANK(AG441),"",VLOOKUP(AG441,ComboValue!$N$2:$O$68,2,FALSE) &amp; ",") &amp; IF(ISBLANK(AH441),"",VLOOKUP(AH441,ComboValue!$N$2:$O$68,2,FALSE) &amp; ",") &amp; IF(ISBLANK(AI441),"",VLOOKUP(AI441,ComboValue!$N$2:$O$68,2,FALSE) &amp; ",") &amp; IF(ISBLANK(AJ441),"",VLOOKUP(AJ441,ComboValue!$N$2:$O$68,2,FALSE) &amp; ",") &amp; IF(ISBLANK(AK441),"",VLOOKUP(AK441,ComboValue!$N$2:$O$68,2,FALSE) &amp; ",") &amp; IF(ISBLANK(AL441),"",VLOOKUP(AL441,ComboValue!$N$2:$O$68,2,FALSE) &amp; ",") &amp; IF(ISBLANK(AM441),"",VLOOKUP(AM441,ComboValue!$N$2:$O$68,2,FALSE) &amp; ",") &amp; IF(ISBLANK(AN441),"",VLOOKUP(AN441,ComboValue!$N$2:$O$68,2,FALSE) &amp; ",") &amp; IF(ISBLANK(AO441),"",VLOOKUP(AO441,ComboValue!$N$2:$O$68,2,FALSE) &amp; ",") &amp; IF(ISBLANK(AP441),"",VLOOKUP(AP441,ComboValue!$N$2:$O$68,2,FALSE) &amp; ",") &amp; IF(ISBLANK(AQ441),"",VLOOKUP(AQ441,ComboValue!$N$2:$O$68,2,FALSE) &amp; ",") &amp; IF(ISBLANK(AR441),"",VLOOKUP(AR441,ComboValue!$N$2:$O$68,2,FALSE) &amp; ",") &amp; IF(ISBLANK(AS441),"",VLOOKUP(AS441,ComboValue!$N$2:$O$68,2,FALSE) &amp; ",") &amp; IF(ISBLANK(AT441),"",VLOOKUP(AT441,ComboValue!$N$2:$O$68,2,FALSE) &amp; ",")</f>
        <v/>
      </c>
      <c r="AZ441" s="162" t="str">
        <f t="shared" si="256"/>
        <v/>
      </c>
      <c r="BA441" s="120"/>
      <c r="BB441" s="135" t="str">
        <f t="shared" si="257"/>
        <v/>
      </c>
      <c r="BC441" s="136" t="str">
        <f t="shared" si="258"/>
        <v/>
      </c>
      <c r="BD441" s="136" t="str">
        <f t="shared" si="259"/>
        <v/>
      </c>
      <c r="BE441" s="136" t="str">
        <f t="shared" si="260"/>
        <v/>
      </c>
      <c r="BF441" s="136" t="str">
        <f t="shared" si="261"/>
        <v/>
      </c>
      <c r="BG441" s="136" t="str">
        <f t="shared" si="262"/>
        <v/>
      </c>
      <c r="BH441" s="136" t="str">
        <f t="shared" si="263"/>
        <v/>
      </c>
      <c r="BI441" s="136" t="str">
        <f t="shared" si="264"/>
        <v/>
      </c>
      <c r="BJ441" s="136" t="str">
        <f t="shared" si="265"/>
        <v/>
      </c>
      <c r="BK441" s="136" t="str">
        <f t="shared" si="266"/>
        <v/>
      </c>
      <c r="BL441" s="136" t="str">
        <f t="shared" si="267"/>
        <v/>
      </c>
      <c r="BM441" s="136" t="str">
        <f t="shared" si="268"/>
        <v/>
      </c>
      <c r="BN441" s="136" t="str">
        <f t="shared" si="269"/>
        <v/>
      </c>
      <c r="BO441" s="136" t="str">
        <f t="shared" si="270"/>
        <v/>
      </c>
      <c r="BP441" s="136" t="str">
        <f t="shared" si="271"/>
        <v/>
      </c>
      <c r="BQ441" s="136" t="str">
        <f t="shared" si="272"/>
        <v/>
      </c>
      <c r="BR441" s="136" t="str">
        <f t="shared" si="273"/>
        <v/>
      </c>
      <c r="BS441" s="136" t="str">
        <f t="shared" si="274"/>
        <v/>
      </c>
      <c r="BT441" s="136" t="str">
        <f t="shared" si="275"/>
        <v/>
      </c>
      <c r="BU441" s="136" t="str">
        <f t="shared" si="276"/>
        <v/>
      </c>
      <c r="BV441" s="136" t="str">
        <f t="shared" si="277"/>
        <v/>
      </c>
      <c r="BW441" s="136" t="str">
        <f t="shared" si="278"/>
        <v/>
      </c>
      <c r="BX441" s="136" t="str">
        <f t="shared" si="279"/>
        <v/>
      </c>
      <c r="BY441" s="136" t="str">
        <f t="shared" si="280"/>
        <v/>
      </c>
      <c r="BZ441" s="136" t="str">
        <f t="shared" si="281"/>
        <v/>
      </c>
      <c r="CA441" s="137" t="str">
        <f t="shared" si="282"/>
        <v/>
      </c>
      <c r="CB441" s="135" t="str">
        <f t="shared" si="283"/>
        <v/>
      </c>
      <c r="CC441" s="136" t="str">
        <f t="shared" si="284"/>
        <v/>
      </c>
      <c r="CD441" s="136" t="str">
        <f t="shared" si="285"/>
        <v/>
      </c>
      <c r="CE441" s="136" t="str">
        <f t="shared" si="286"/>
        <v/>
      </c>
      <c r="CF441" s="136" t="str">
        <f t="shared" si="287"/>
        <v/>
      </c>
      <c r="CG441" s="136" t="str">
        <f t="shared" si="288"/>
        <v/>
      </c>
      <c r="CH441" s="136" t="str">
        <f t="shared" si="289"/>
        <v/>
      </c>
      <c r="CI441" s="136" t="str">
        <f t="shared" si="290"/>
        <v/>
      </c>
      <c r="CJ441" s="136" t="str">
        <f t="shared" si="291"/>
        <v/>
      </c>
      <c r="CK441" s="137" t="str">
        <f t="shared" si="292"/>
        <v/>
      </c>
      <c r="CL441" s="135" t="str">
        <f t="shared" si="293"/>
        <v/>
      </c>
      <c r="CM441" s="136" t="str">
        <f t="shared" si="294"/>
        <v/>
      </c>
      <c r="CN441" s="136" t="str">
        <f t="shared" si="295"/>
        <v/>
      </c>
      <c r="CO441" s="137" t="str">
        <f t="shared" si="296"/>
        <v/>
      </c>
      <c r="CP441" s="120"/>
      <c r="CQ441" s="120"/>
      <c r="CR441" s="120"/>
      <c r="CS441" s="120"/>
      <c r="CT441" s="120"/>
      <c r="CU441" s="120"/>
      <c r="CV441" s="120"/>
      <c r="CW441" s="120"/>
      <c r="CX441" s="120"/>
      <c r="CY441" s="120"/>
      <c r="CZ441" s="120"/>
      <c r="DA441" s="120"/>
      <c r="DB441" s="120"/>
    </row>
    <row r="442" spans="1:106" ht="17.399999999999999" thickTop="1" thickBot="1" x14ac:dyDescent="0.45">
      <c r="A442" s="7">
        <v>437</v>
      </c>
      <c r="B442" s="10"/>
      <c r="C442" s="11"/>
      <c r="D442" s="11"/>
      <c r="E442" s="11"/>
      <c r="F442" s="11"/>
      <c r="G442" s="11"/>
      <c r="H442" s="11"/>
      <c r="I442" s="11"/>
      <c r="J442" s="11"/>
      <c r="K442" s="11"/>
      <c r="L442" s="10"/>
      <c r="M442" s="10"/>
      <c r="N442" s="10"/>
      <c r="O442" s="209" t="str">
        <f xml:space="preserve"> IF(ISBLANK(L442),"",VLOOKUP(L442,ComboValue!$E$3:$I$15,5,FALSE))</f>
        <v/>
      </c>
      <c r="P442" s="10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35" t="str">
        <f xml:space="preserve"> IF(ISBLANK(C442),"",VLOOKUP(C442,ComboValue!$B$2:$C$11,2,FALSE) &amp; ",") &amp; IF(ISBLANK(D442),"",VLOOKUP(D442,ComboValue!$B$2:$C$11,2,FALSE) &amp; ",") &amp; IF(ISBLANK(E442),"",VLOOKUP(E442,ComboValue!$B$2:$C$11,2,FALSE) &amp; ",") &amp; IF(ISBLANK(F442),"",VLOOKUP(F442,ComboValue!$B$2:$C$11,2,FALSE) &amp; ",") &amp; IF(ISBLANK(G442),"",VLOOKUP(G442,ComboValue!$B$2:$C$11,2,FALSE) &amp; ",") &amp; IF(ISBLANK(H442),"",VLOOKUP(H442,ComboValue!$B$2:$C$11,2,FALSE) &amp; ",") &amp; IF(ISBLANK(I442),"",VLOOKUP(I442,ComboValue!$B$2:$C$11,2,FALSE) &amp; ",") &amp; IF(ISBLANK(J442),"",VLOOKUP(J442,ComboValue!$B$2:$C$11,2,FALSE) &amp; ",") &amp; IF(ISBLANK(K442),"",VLOOKUP(K442,ComboValue!$B$2:$C$11,2,FALSE) &amp; ",")</f>
        <v/>
      </c>
      <c r="AV442" s="136" t="str">
        <f t="shared" si="255"/>
        <v>Tous_Nl</v>
      </c>
      <c r="AW442" s="136" t="str">
        <f>IF(ISBLANK(L442),"",VLOOKUP(L442,ComboValue!$E$2:$G$15,3,FALSE))</f>
        <v/>
      </c>
      <c r="AX442" s="136" t="str">
        <f>IF(ISBLANK(M442),"",VLOOKUP(M442,ComboValue!$K$2:$L$5,2,FALSE))</f>
        <v/>
      </c>
      <c r="AY442" s="161" t="str">
        <f>IF(ISBLANK(Q442),"",VLOOKUP(Q442,ComboValue!$N$2:$O$68,2,FALSE) &amp; ",") &amp; IF(ISBLANK(R442),"",VLOOKUP(R442,ComboValue!$N$2:$O$68,2,FALSE) &amp; ",") &amp; IF(ISBLANK(S442),"",VLOOKUP(S442,ComboValue!$N$2:$O$68,2,FALSE) &amp; ",") &amp; IF(ISBLANK(T442),"",VLOOKUP(T442,ComboValue!$N$2:$O$68,2,FALSE) &amp; ",") &amp; IF(ISBLANK(U442),"",VLOOKUP(U442,ComboValue!$N$2:$O$68,2,FALSE) &amp; ",") &amp; IF(ISBLANK(V442),"",VLOOKUP(V442,ComboValue!$N$2:$O$68,2,FALSE) &amp; ",") &amp; IF(ISBLANK(W442),"",VLOOKUP(W442,ComboValue!$N$2:$O$68,2,FALSE) &amp; ",") &amp; IF(ISBLANK(X442),"",VLOOKUP(X442,ComboValue!$N$2:$O$68,2,FALSE) &amp; ",") &amp; IF(ISBLANK(Y442),"",VLOOKUP(Y442,ComboValue!$N$2:$O$68,2,FALSE) &amp; ",") &amp; IF(ISBLANK(Z442),"",VLOOKUP(Z442,ComboValue!$N$2:$O$68,2,FALSE) &amp; ",") &amp; IF(ISBLANK(AA442),"",VLOOKUP(AA442,ComboValue!$N$2:$O$68,2,FALSE) &amp; ",") &amp; IF(ISBLANK(AB442),"",VLOOKUP(AB442,ComboValue!$N$2:$O$68,2,FALSE) &amp; ",") &amp; IF(ISBLANK(AC442),"",VLOOKUP(AC442,ComboValue!$N$2:$O$68,2,FALSE) &amp; ",") &amp; IF(ISBLANK(AD442),"",VLOOKUP(AD442,ComboValue!$N$2:$O$68,2,FALSE) &amp; ",") &amp; IF(ISBLANK(AE442),"",VLOOKUP(AE442,ComboValue!$N$2:$O$68,2,FALSE) &amp; ",") &amp; IF(ISBLANK(AF442),"",VLOOKUP(AF442,ComboValue!$N$2:$O$68,2,FALSE) &amp; ",") &amp; IF(ISBLANK(AG442),"",VLOOKUP(AG442,ComboValue!$N$2:$O$68,2,FALSE) &amp; ",") &amp; IF(ISBLANK(AH442),"",VLOOKUP(AH442,ComboValue!$N$2:$O$68,2,FALSE) &amp; ",") &amp; IF(ISBLANK(AI442),"",VLOOKUP(AI442,ComboValue!$N$2:$O$68,2,FALSE) &amp; ",") &amp; IF(ISBLANK(AJ442),"",VLOOKUP(AJ442,ComboValue!$N$2:$O$68,2,FALSE) &amp; ",") &amp; IF(ISBLANK(AK442),"",VLOOKUP(AK442,ComboValue!$N$2:$O$68,2,FALSE) &amp; ",") &amp; IF(ISBLANK(AL442),"",VLOOKUP(AL442,ComboValue!$N$2:$O$68,2,FALSE) &amp; ",") &amp; IF(ISBLANK(AM442),"",VLOOKUP(AM442,ComboValue!$N$2:$O$68,2,FALSE) &amp; ",") &amp; IF(ISBLANK(AN442),"",VLOOKUP(AN442,ComboValue!$N$2:$O$68,2,FALSE) &amp; ",") &amp; IF(ISBLANK(AO442),"",VLOOKUP(AO442,ComboValue!$N$2:$O$68,2,FALSE) &amp; ",") &amp; IF(ISBLANK(AP442),"",VLOOKUP(AP442,ComboValue!$N$2:$O$68,2,FALSE) &amp; ",") &amp; IF(ISBLANK(AQ442),"",VLOOKUP(AQ442,ComboValue!$N$2:$O$68,2,FALSE) &amp; ",") &amp; IF(ISBLANK(AR442),"",VLOOKUP(AR442,ComboValue!$N$2:$O$68,2,FALSE) &amp; ",") &amp; IF(ISBLANK(AS442),"",VLOOKUP(AS442,ComboValue!$N$2:$O$68,2,FALSE) &amp; ",") &amp; IF(ISBLANK(AT442),"",VLOOKUP(AT442,ComboValue!$N$2:$O$68,2,FALSE) &amp; ",")</f>
        <v/>
      </c>
      <c r="AZ442" s="162" t="str">
        <f t="shared" si="256"/>
        <v/>
      </c>
      <c r="BA442" s="120"/>
      <c r="BB442" s="135" t="str">
        <f t="shared" si="257"/>
        <v/>
      </c>
      <c r="BC442" s="136" t="str">
        <f t="shared" si="258"/>
        <v/>
      </c>
      <c r="BD442" s="136" t="str">
        <f t="shared" si="259"/>
        <v/>
      </c>
      <c r="BE442" s="136" t="str">
        <f t="shared" si="260"/>
        <v/>
      </c>
      <c r="BF442" s="136" t="str">
        <f t="shared" si="261"/>
        <v/>
      </c>
      <c r="BG442" s="136" t="str">
        <f t="shared" si="262"/>
        <v/>
      </c>
      <c r="BH442" s="136" t="str">
        <f t="shared" si="263"/>
        <v/>
      </c>
      <c r="BI442" s="136" t="str">
        <f t="shared" si="264"/>
        <v/>
      </c>
      <c r="BJ442" s="136" t="str">
        <f t="shared" si="265"/>
        <v/>
      </c>
      <c r="BK442" s="136" t="str">
        <f t="shared" si="266"/>
        <v/>
      </c>
      <c r="BL442" s="136" t="str">
        <f t="shared" si="267"/>
        <v/>
      </c>
      <c r="BM442" s="136" t="str">
        <f t="shared" si="268"/>
        <v/>
      </c>
      <c r="BN442" s="136" t="str">
        <f t="shared" si="269"/>
        <v/>
      </c>
      <c r="BO442" s="136" t="str">
        <f t="shared" si="270"/>
        <v/>
      </c>
      <c r="BP442" s="136" t="str">
        <f t="shared" si="271"/>
        <v/>
      </c>
      <c r="BQ442" s="136" t="str">
        <f t="shared" si="272"/>
        <v/>
      </c>
      <c r="BR442" s="136" t="str">
        <f t="shared" si="273"/>
        <v/>
      </c>
      <c r="BS442" s="136" t="str">
        <f t="shared" si="274"/>
        <v/>
      </c>
      <c r="BT442" s="136" t="str">
        <f t="shared" si="275"/>
        <v/>
      </c>
      <c r="BU442" s="136" t="str">
        <f t="shared" si="276"/>
        <v/>
      </c>
      <c r="BV442" s="136" t="str">
        <f t="shared" si="277"/>
        <v/>
      </c>
      <c r="BW442" s="136" t="str">
        <f t="shared" si="278"/>
        <v/>
      </c>
      <c r="BX442" s="136" t="str">
        <f t="shared" si="279"/>
        <v/>
      </c>
      <c r="BY442" s="136" t="str">
        <f t="shared" si="280"/>
        <v/>
      </c>
      <c r="BZ442" s="136" t="str">
        <f t="shared" si="281"/>
        <v/>
      </c>
      <c r="CA442" s="137" t="str">
        <f t="shared" si="282"/>
        <v/>
      </c>
      <c r="CB442" s="135" t="str">
        <f t="shared" si="283"/>
        <v/>
      </c>
      <c r="CC442" s="136" t="str">
        <f t="shared" si="284"/>
        <v/>
      </c>
      <c r="CD442" s="136" t="str">
        <f t="shared" si="285"/>
        <v/>
      </c>
      <c r="CE442" s="136" t="str">
        <f t="shared" si="286"/>
        <v/>
      </c>
      <c r="CF442" s="136" t="str">
        <f t="shared" si="287"/>
        <v/>
      </c>
      <c r="CG442" s="136" t="str">
        <f t="shared" si="288"/>
        <v/>
      </c>
      <c r="CH442" s="136" t="str">
        <f t="shared" si="289"/>
        <v/>
      </c>
      <c r="CI442" s="136" t="str">
        <f t="shared" si="290"/>
        <v/>
      </c>
      <c r="CJ442" s="136" t="str">
        <f t="shared" si="291"/>
        <v/>
      </c>
      <c r="CK442" s="137" t="str">
        <f t="shared" si="292"/>
        <v/>
      </c>
      <c r="CL442" s="135" t="str">
        <f t="shared" si="293"/>
        <v/>
      </c>
      <c r="CM442" s="136" t="str">
        <f t="shared" si="294"/>
        <v/>
      </c>
      <c r="CN442" s="136" t="str">
        <f t="shared" si="295"/>
        <v/>
      </c>
      <c r="CO442" s="137" t="str">
        <f t="shared" si="296"/>
        <v/>
      </c>
      <c r="CP442" s="120"/>
      <c r="CQ442" s="120"/>
      <c r="CR442" s="120"/>
      <c r="CS442" s="120"/>
      <c r="CT442" s="120"/>
      <c r="CU442" s="120"/>
      <c r="CV442" s="120"/>
      <c r="CW442" s="120"/>
      <c r="CX442" s="120"/>
      <c r="CY442" s="120"/>
      <c r="CZ442" s="120"/>
      <c r="DA442" s="120"/>
      <c r="DB442" s="120"/>
    </row>
    <row r="443" spans="1:106" ht="17.399999999999999" thickTop="1" thickBot="1" x14ac:dyDescent="0.45">
      <c r="A443" s="7">
        <v>438</v>
      </c>
      <c r="B443" s="10"/>
      <c r="C443" s="11"/>
      <c r="D443" s="11"/>
      <c r="E443" s="11"/>
      <c r="F443" s="11"/>
      <c r="G443" s="11"/>
      <c r="H443" s="11"/>
      <c r="I443" s="11"/>
      <c r="J443" s="11"/>
      <c r="K443" s="11"/>
      <c r="L443" s="10"/>
      <c r="M443" s="10"/>
      <c r="N443" s="10"/>
      <c r="O443" s="209" t="str">
        <f xml:space="preserve"> IF(ISBLANK(L443),"",VLOOKUP(L443,ComboValue!$E$3:$I$15,5,FALSE))</f>
        <v/>
      </c>
      <c r="P443" s="10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35" t="str">
        <f xml:space="preserve"> IF(ISBLANK(C443),"",VLOOKUP(C443,ComboValue!$B$2:$C$11,2,FALSE) &amp; ",") &amp; IF(ISBLANK(D443),"",VLOOKUP(D443,ComboValue!$B$2:$C$11,2,FALSE) &amp; ",") &amp; IF(ISBLANK(E443),"",VLOOKUP(E443,ComboValue!$B$2:$C$11,2,FALSE) &amp; ",") &amp; IF(ISBLANK(F443),"",VLOOKUP(F443,ComboValue!$B$2:$C$11,2,FALSE) &amp; ",") &amp; IF(ISBLANK(G443),"",VLOOKUP(G443,ComboValue!$B$2:$C$11,2,FALSE) &amp; ",") &amp; IF(ISBLANK(H443),"",VLOOKUP(H443,ComboValue!$B$2:$C$11,2,FALSE) &amp; ",") &amp; IF(ISBLANK(I443),"",VLOOKUP(I443,ComboValue!$B$2:$C$11,2,FALSE) &amp; ",") &amp; IF(ISBLANK(J443),"",VLOOKUP(J443,ComboValue!$B$2:$C$11,2,FALSE) &amp; ",") &amp; IF(ISBLANK(K443),"",VLOOKUP(K443,ComboValue!$B$2:$C$11,2,FALSE) &amp; ",")</f>
        <v/>
      </c>
      <c r="AV443" s="136" t="str">
        <f t="shared" si="255"/>
        <v>Tous_Nl</v>
      </c>
      <c r="AW443" s="136" t="str">
        <f>IF(ISBLANK(L443),"",VLOOKUP(L443,ComboValue!$E$2:$G$15,3,FALSE))</f>
        <v/>
      </c>
      <c r="AX443" s="136" t="str">
        <f>IF(ISBLANK(M443),"",VLOOKUP(M443,ComboValue!$K$2:$L$5,2,FALSE))</f>
        <v/>
      </c>
      <c r="AY443" s="161" t="str">
        <f>IF(ISBLANK(Q443),"",VLOOKUP(Q443,ComboValue!$N$2:$O$68,2,FALSE) &amp; ",") &amp; IF(ISBLANK(R443),"",VLOOKUP(R443,ComboValue!$N$2:$O$68,2,FALSE) &amp; ",") &amp; IF(ISBLANK(S443),"",VLOOKUP(S443,ComboValue!$N$2:$O$68,2,FALSE) &amp; ",") &amp; IF(ISBLANK(T443),"",VLOOKUP(T443,ComboValue!$N$2:$O$68,2,FALSE) &amp; ",") &amp; IF(ISBLANK(U443),"",VLOOKUP(U443,ComboValue!$N$2:$O$68,2,FALSE) &amp; ",") &amp; IF(ISBLANK(V443),"",VLOOKUP(V443,ComboValue!$N$2:$O$68,2,FALSE) &amp; ",") &amp; IF(ISBLANK(W443),"",VLOOKUP(W443,ComboValue!$N$2:$O$68,2,FALSE) &amp; ",") &amp; IF(ISBLANK(X443),"",VLOOKUP(X443,ComboValue!$N$2:$O$68,2,FALSE) &amp; ",") &amp; IF(ISBLANK(Y443),"",VLOOKUP(Y443,ComboValue!$N$2:$O$68,2,FALSE) &amp; ",") &amp; IF(ISBLANK(Z443),"",VLOOKUP(Z443,ComboValue!$N$2:$O$68,2,FALSE) &amp; ",") &amp; IF(ISBLANK(AA443),"",VLOOKUP(AA443,ComboValue!$N$2:$O$68,2,FALSE) &amp; ",") &amp; IF(ISBLANK(AB443),"",VLOOKUP(AB443,ComboValue!$N$2:$O$68,2,FALSE) &amp; ",") &amp; IF(ISBLANK(AC443),"",VLOOKUP(AC443,ComboValue!$N$2:$O$68,2,FALSE) &amp; ",") &amp; IF(ISBLANK(AD443),"",VLOOKUP(AD443,ComboValue!$N$2:$O$68,2,FALSE) &amp; ",") &amp; IF(ISBLANK(AE443),"",VLOOKUP(AE443,ComboValue!$N$2:$O$68,2,FALSE) &amp; ",") &amp; IF(ISBLANK(AF443),"",VLOOKUP(AF443,ComboValue!$N$2:$O$68,2,FALSE) &amp; ",") &amp; IF(ISBLANK(AG443),"",VLOOKUP(AG443,ComboValue!$N$2:$O$68,2,FALSE) &amp; ",") &amp; IF(ISBLANK(AH443),"",VLOOKUP(AH443,ComboValue!$N$2:$O$68,2,FALSE) &amp; ",") &amp; IF(ISBLANK(AI443),"",VLOOKUP(AI443,ComboValue!$N$2:$O$68,2,FALSE) &amp; ",") &amp; IF(ISBLANK(AJ443),"",VLOOKUP(AJ443,ComboValue!$N$2:$O$68,2,FALSE) &amp; ",") &amp; IF(ISBLANK(AK443),"",VLOOKUP(AK443,ComboValue!$N$2:$O$68,2,FALSE) &amp; ",") &amp; IF(ISBLANK(AL443),"",VLOOKUP(AL443,ComboValue!$N$2:$O$68,2,FALSE) &amp; ",") &amp; IF(ISBLANK(AM443),"",VLOOKUP(AM443,ComboValue!$N$2:$O$68,2,FALSE) &amp; ",") &amp; IF(ISBLANK(AN443),"",VLOOKUP(AN443,ComboValue!$N$2:$O$68,2,FALSE) &amp; ",") &amp; IF(ISBLANK(AO443),"",VLOOKUP(AO443,ComboValue!$N$2:$O$68,2,FALSE) &amp; ",") &amp; IF(ISBLANK(AP443),"",VLOOKUP(AP443,ComboValue!$N$2:$O$68,2,FALSE) &amp; ",") &amp; IF(ISBLANK(AQ443),"",VLOOKUP(AQ443,ComboValue!$N$2:$O$68,2,FALSE) &amp; ",") &amp; IF(ISBLANK(AR443),"",VLOOKUP(AR443,ComboValue!$N$2:$O$68,2,FALSE) &amp; ",") &amp; IF(ISBLANK(AS443),"",VLOOKUP(AS443,ComboValue!$N$2:$O$68,2,FALSE) &amp; ",") &amp; IF(ISBLANK(AT443),"",VLOOKUP(AT443,ComboValue!$N$2:$O$68,2,FALSE) &amp; ",")</f>
        <v/>
      </c>
      <c r="AZ443" s="162" t="str">
        <f t="shared" si="256"/>
        <v/>
      </c>
      <c r="BA443" s="120"/>
      <c r="BB443" s="135" t="str">
        <f t="shared" si="257"/>
        <v/>
      </c>
      <c r="BC443" s="136" t="str">
        <f t="shared" si="258"/>
        <v/>
      </c>
      <c r="BD443" s="136" t="str">
        <f t="shared" si="259"/>
        <v/>
      </c>
      <c r="BE443" s="136" t="str">
        <f t="shared" si="260"/>
        <v/>
      </c>
      <c r="BF443" s="136" t="str">
        <f t="shared" si="261"/>
        <v/>
      </c>
      <c r="BG443" s="136" t="str">
        <f t="shared" si="262"/>
        <v/>
      </c>
      <c r="BH443" s="136" t="str">
        <f t="shared" si="263"/>
        <v/>
      </c>
      <c r="BI443" s="136" t="str">
        <f t="shared" si="264"/>
        <v/>
      </c>
      <c r="BJ443" s="136" t="str">
        <f t="shared" si="265"/>
        <v/>
      </c>
      <c r="BK443" s="136" t="str">
        <f t="shared" si="266"/>
        <v/>
      </c>
      <c r="BL443" s="136" t="str">
        <f t="shared" si="267"/>
        <v/>
      </c>
      <c r="BM443" s="136" t="str">
        <f t="shared" si="268"/>
        <v/>
      </c>
      <c r="BN443" s="136" t="str">
        <f t="shared" si="269"/>
        <v/>
      </c>
      <c r="BO443" s="136" t="str">
        <f t="shared" si="270"/>
        <v/>
      </c>
      <c r="BP443" s="136" t="str">
        <f t="shared" si="271"/>
        <v/>
      </c>
      <c r="BQ443" s="136" t="str">
        <f t="shared" si="272"/>
        <v/>
      </c>
      <c r="BR443" s="136" t="str">
        <f t="shared" si="273"/>
        <v/>
      </c>
      <c r="BS443" s="136" t="str">
        <f t="shared" si="274"/>
        <v/>
      </c>
      <c r="BT443" s="136" t="str">
        <f t="shared" si="275"/>
        <v/>
      </c>
      <c r="BU443" s="136" t="str">
        <f t="shared" si="276"/>
        <v/>
      </c>
      <c r="BV443" s="136" t="str">
        <f t="shared" si="277"/>
        <v/>
      </c>
      <c r="BW443" s="136" t="str">
        <f t="shared" si="278"/>
        <v/>
      </c>
      <c r="BX443" s="136" t="str">
        <f t="shared" si="279"/>
        <v/>
      </c>
      <c r="BY443" s="136" t="str">
        <f t="shared" si="280"/>
        <v/>
      </c>
      <c r="BZ443" s="136" t="str">
        <f t="shared" si="281"/>
        <v/>
      </c>
      <c r="CA443" s="137" t="str">
        <f t="shared" si="282"/>
        <v/>
      </c>
      <c r="CB443" s="135" t="str">
        <f t="shared" si="283"/>
        <v/>
      </c>
      <c r="CC443" s="136" t="str">
        <f t="shared" si="284"/>
        <v/>
      </c>
      <c r="CD443" s="136" t="str">
        <f t="shared" si="285"/>
        <v/>
      </c>
      <c r="CE443" s="136" t="str">
        <f t="shared" si="286"/>
        <v/>
      </c>
      <c r="CF443" s="136" t="str">
        <f t="shared" si="287"/>
        <v/>
      </c>
      <c r="CG443" s="136" t="str">
        <f t="shared" si="288"/>
        <v/>
      </c>
      <c r="CH443" s="136" t="str">
        <f t="shared" si="289"/>
        <v/>
      </c>
      <c r="CI443" s="136" t="str">
        <f t="shared" si="290"/>
        <v/>
      </c>
      <c r="CJ443" s="136" t="str">
        <f t="shared" si="291"/>
        <v/>
      </c>
      <c r="CK443" s="137" t="str">
        <f t="shared" si="292"/>
        <v/>
      </c>
      <c r="CL443" s="135" t="str">
        <f t="shared" si="293"/>
        <v/>
      </c>
      <c r="CM443" s="136" t="str">
        <f t="shared" si="294"/>
        <v/>
      </c>
      <c r="CN443" s="136" t="str">
        <f t="shared" si="295"/>
        <v/>
      </c>
      <c r="CO443" s="137" t="str">
        <f t="shared" si="296"/>
        <v/>
      </c>
      <c r="CP443" s="120"/>
      <c r="CQ443" s="120"/>
      <c r="CR443" s="120"/>
      <c r="CS443" s="120"/>
      <c r="CT443" s="120"/>
      <c r="CU443" s="120"/>
      <c r="CV443" s="120"/>
      <c r="CW443" s="120"/>
      <c r="CX443" s="120"/>
      <c r="CY443" s="120"/>
      <c r="CZ443" s="120"/>
      <c r="DA443" s="120"/>
      <c r="DB443" s="120"/>
    </row>
    <row r="444" spans="1:106" ht="17.399999999999999" thickTop="1" thickBot="1" x14ac:dyDescent="0.45">
      <c r="A444" s="7">
        <v>439</v>
      </c>
      <c r="B444" s="10"/>
      <c r="C444" s="11"/>
      <c r="D444" s="11"/>
      <c r="E444" s="11"/>
      <c r="F444" s="11"/>
      <c r="G444" s="11"/>
      <c r="H444" s="11"/>
      <c r="I444" s="11"/>
      <c r="J444" s="11"/>
      <c r="K444" s="11"/>
      <c r="L444" s="10"/>
      <c r="M444" s="10"/>
      <c r="N444" s="10"/>
      <c r="O444" s="209" t="str">
        <f xml:space="preserve"> IF(ISBLANK(L444),"",VLOOKUP(L444,ComboValue!$E$3:$I$15,5,FALSE))</f>
        <v/>
      </c>
      <c r="P444" s="10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35" t="str">
        <f xml:space="preserve"> IF(ISBLANK(C444),"",VLOOKUP(C444,ComboValue!$B$2:$C$11,2,FALSE) &amp; ",") &amp; IF(ISBLANK(D444),"",VLOOKUP(D444,ComboValue!$B$2:$C$11,2,FALSE) &amp; ",") &amp; IF(ISBLANK(E444),"",VLOOKUP(E444,ComboValue!$B$2:$C$11,2,FALSE) &amp; ",") &amp; IF(ISBLANK(F444),"",VLOOKUP(F444,ComboValue!$B$2:$C$11,2,FALSE) &amp; ",") &amp; IF(ISBLANK(G444),"",VLOOKUP(G444,ComboValue!$B$2:$C$11,2,FALSE) &amp; ",") &amp; IF(ISBLANK(H444),"",VLOOKUP(H444,ComboValue!$B$2:$C$11,2,FALSE) &amp; ",") &amp; IF(ISBLANK(I444),"",VLOOKUP(I444,ComboValue!$B$2:$C$11,2,FALSE) &amp; ",") &amp; IF(ISBLANK(J444),"",VLOOKUP(J444,ComboValue!$B$2:$C$11,2,FALSE) &amp; ",") &amp; IF(ISBLANK(K444),"",VLOOKUP(K444,ComboValue!$B$2:$C$11,2,FALSE) &amp; ",")</f>
        <v/>
      </c>
      <c r="AV444" s="136" t="str">
        <f t="shared" si="255"/>
        <v>Tous_Nl</v>
      </c>
      <c r="AW444" s="136" t="str">
        <f>IF(ISBLANK(L444),"",VLOOKUP(L444,ComboValue!$E$2:$G$15,3,FALSE))</f>
        <v/>
      </c>
      <c r="AX444" s="136" t="str">
        <f>IF(ISBLANK(M444),"",VLOOKUP(M444,ComboValue!$K$2:$L$5,2,FALSE))</f>
        <v/>
      </c>
      <c r="AY444" s="161" t="str">
        <f>IF(ISBLANK(Q444),"",VLOOKUP(Q444,ComboValue!$N$2:$O$68,2,FALSE) &amp; ",") &amp; IF(ISBLANK(R444),"",VLOOKUP(R444,ComboValue!$N$2:$O$68,2,FALSE) &amp; ",") &amp; IF(ISBLANK(S444),"",VLOOKUP(S444,ComboValue!$N$2:$O$68,2,FALSE) &amp; ",") &amp; IF(ISBLANK(T444),"",VLOOKUP(T444,ComboValue!$N$2:$O$68,2,FALSE) &amp; ",") &amp; IF(ISBLANK(U444),"",VLOOKUP(U444,ComboValue!$N$2:$O$68,2,FALSE) &amp; ",") &amp; IF(ISBLANK(V444),"",VLOOKUP(V444,ComboValue!$N$2:$O$68,2,FALSE) &amp; ",") &amp; IF(ISBLANK(W444),"",VLOOKUP(W444,ComboValue!$N$2:$O$68,2,FALSE) &amp; ",") &amp; IF(ISBLANK(X444),"",VLOOKUP(X444,ComboValue!$N$2:$O$68,2,FALSE) &amp; ",") &amp; IF(ISBLANK(Y444),"",VLOOKUP(Y444,ComboValue!$N$2:$O$68,2,FALSE) &amp; ",") &amp; IF(ISBLANK(Z444),"",VLOOKUP(Z444,ComboValue!$N$2:$O$68,2,FALSE) &amp; ",") &amp; IF(ISBLANK(AA444),"",VLOOKUP(AA444,ComboValue!$N$2:$O$68,2,FALSE) &amp; ",") &amp; IF(ISBLANK(AB444),"",VLOOKUP(AB444,ComboValue!$N$2:$O$68,2,FALSE) &amp; ",") &amp; IF(ISBLANK(AC444),"",VLOOKUP(AC444,ComboValue!$N$2:$O$68,2,FALSE) &amp; ",") &amp; IF(ISBLANK(AD444),"",VLOOKUP(AD444,ComboValue!$N$2:$O$68,2,FALSE) &amp; ",") &amp; IF(ISBLANK(AE444),"",VLOOKUP(AE444,ComboValue!$N$2:$O$68,2,FALSE) &amp; ",") &amp; IF(ISBLANK(AF444),"",VLOOKUP(AF444,ComboValue!$N$2:$O$68,2,FALSE) &amp; ",") &amp; IF(ISBLANK(AG444),"",VLOOKUP(AG444,ComboValue!$N$2:$O$68,2,FALSE) &amp; ",") &amp; IF(ISBLANK(AH444),"",VLOOKUP(AH444,ComboValue!$N$2:$O$68,2,FALSE) &amp; ",") &amp; IF(ISBLANK(AI444),"",VLOOKUP(AI444,ComboValue!$N$2:$O$68,2,FALSE) &amp; ",") &amp; IF(ISBLANK(AJ444),"",VLOOKUP(AJ444,ComboValue!$N$2:$O$68,2,FALSE) &amp; ",") &amp; IF(ISBLANK(AK444),"",VLOOKUP(AK444,ComboValue!$N$2:$O$68,2,FALSE) &amp; ",") &amp; IF(ISBLANK(AL444),"",VLOOKUP(AL444,ComboValue!$N$2:$O$68,2,FALSE) &amp; ",") &amp; IF(ISBLANK(AM444),"",VLOOKUP(AM444,ComboValue!$N$2:$O$68,2,FALSE) &amp; ",") &amp; IF(ISBLANK(AN444),"",VLOOKUP(AN444,ComboValue!$N$2:$O$68,2,FALSE) &amp; ",") &amp; IF(ISBLANK(AO444),"",VLOOKUP(AO444,ComboValue!$N$2:$O$68,2,FALSE) &amp; ",") &amp; IF(ISBLANK(AP444),"",VLOOKUP(AP444,ComboValue!$N$2:$O$68,2,FALSE) &amp; ",") &amp; IF(ISBLANK(AQ444),"",VLOOKUP(AQ444,ComboValue!$N$2:$O$68,2,FALSE) &amp; ",") &amp; IF(ISBLANK(AR444),"",VLOOKUP(AR444,ComboValue!$N$2:$O$68,2,FALSE) &amp; ",") &amp; IF(ISBLANK(AS444),"",VLOOKUP(AS444,ComboValue!$N$2:$O$68,2,FALSE) &amp; ",") &amp; IF(ISBLANK(AT444),"",VLOOKUP(AT444,ComboValue!$N$2:$O$68,2,FALSE) &amp; ",")</f>
        <v/>
      </c>
      <c r="AZ444" s="162" t="str">
        <f t="shared" si="256"/>
        <v/>
      </c>
      <c r="BA444" s="120"/>
      <c r="BB444" s="135" t="str">
        <f t="shared" si="257"/>
        <v/>
      </c>
      <c r="BC444" s="136" t="str">
        <f t="shared" si="258"/>
        <v/>
      </c>
      <c r="BD444" s="136" t="str">
        <f t="shared" si="259"/>
        <v/>
      </c>
      <c r="BE444" s="136" t="str">
        <f t="shared" si="260"/>
        <v/>
      </c>
      <c r="BF444" s="136" t="str">
        <f t="shared" si="261"/>
        <v/>
      </c>
      <c r="BG444" s="136" t="str">
        <f t="shared" si="262"/>
        <v/>
      </c>
      <c r="BH444" s="136" t="str">
        <f t="shared" si="263"/>
        <v/>
      </c>
      <c r="BI444" s="136" t="str">
        <f t="shared" si="264"/>
        <v/>
      </c>
      <c r="BJ444" s="136" t="str">
        <f t="shared" si="265"/>
        <v/>
      </c>
      <c r="BK444" s="136" t="str">
        <f t="shared" si="266"/>
        <v/>
      </c>
      <c r="BL444" s="136" t="str">
        <f t="shared" si="267"/>
        <v/>
      </c>
      <c r="BM444" s="136" t="str">
        <f t="shared" si="268"/>
        <v/>
      </c>
      <c r="BN444" s="136" t="str">
        <f t="shared" si="269"/>
        <v/>
      </c>
      <c r="BO444" s="136" t="str">
        <f t="shared" si="270"/>
        <v/>
      </c>
      <c r="BP444" s="136" t="str">
        <f t="shared" si="271"/>
        <v/>
      </c>
      <c r="BQ444" s="136" t="str">
        <f t="shared" si="272"/>
        <v/>
      </c>
      <c r="BR444" s="136" t="str">
        <f t="shared" si="273"/>
        <v/>
      </c>
      <c r="BS444" s="136" t="str">
        <f t="shared" si="274"/>
        <v/>
      </c>
      <c r="BT444" s="136" t="str">
        <f t="shared" si="275"/>
        <v/>
      </c>
      <c r="BU444" s="136" t="str">
        <f t="shared" si="276"/>
        <v/>
      </c>
      <c r="BV444" s="136" t="str">
        <f t="shared" si="277"/>
        <v/>
      </c>
      <c r="BW444" s="136" t="str">
        <f t="shared" si="278"/>
        <v/>
      </c>
      <c r="BX444" s="136" t="str">
        <f t="shared" si="279"/>
        <v/>
      </c>
      <c r="BY444" s="136" t="str">
        <f t="shared" si="280"/>
        <v/>
      </c>
      <c r="BZ444" s="136" t="str">
        <f t="shared" si="281"/>
        <v/>
      </c>
      <c r="CA444" s="137" t="str">
        <f t="shared" si="282"/>
        <v/>
      </c>
      <c r="CB444" s="135" t="str">
        <f t="shared" si="283"/>
        <v/>
      </c>
      <c r="CC444" s="136" t="str">
        <f t="shared" si="284"/>
        <v/>
      </c>
      <c r="CD444" s="136" t="str">
        <f t="shared" si="285"/>
        <v/>
      </c>
      <c r="CE444" s="136" t="str">
        <f t="shared" si="286"/>
        <v/>
      </c>
      <c r="CF444" s="136" t="str">
        <f t="shared" si="287"/>
        <v/>
      </c>
      <c r="CG444" s="136" t="str">
        <f t="shared" si="288"/>
        <v/>
      </c>
      <c r="CH444" s="136" t="str">
        <f t="shared" si="289"/>
        <v/>
      </c>
      <c r="CI444" s="136" t="str">
        <f t="shared" si="290"/>
        <v/>
      </c>
      <c r="CJ444" s="136" t="str">
        <f t="shared" si="291"/>
        <v/>
      </c>
      <c r="CK444" s="137" t="str">
        <f t="shared" si="292"/>
        <v/>
      </c>
      <c r="CL444" s="135" t="str">
        <f t="shared" si="293"/>
        <v/>
      </c>
      <c r="CM444" s="136" t="str">
        <f t="shared" si="294"/>
        <v/>
      </c>
      <c r="CN444" s="136" t="str">
        <f t="shared" si="295"/>
        <v/>
      </c>
      <c r="CO444" s="137" t="str">
        <f t="shared" si="296"/>
        <v/>
      </c>
      <c r="CP444" s="120"/>
      <c r="CQ444" s="120"/>
      <c r="CR444" s="120"/>
      <c r="CS444" s="120"/>
      <c r="CT444" s="120"/>
      <c r="CU444" s="120"/>
      <c r="CV444" s="120"/>
      <c r="CW444" s="120"/>
      <c r="CX444" s="120"/>
      <c r="CY444" s="120"/>
      <c r="CZ444" s="120"/>
      <c r="DA444" s="120"/>
      <c r="DB444" s="120"/>
    </row>
    <row r="445" spans="1:106" ht="17.399999999999999" thickTop="1" thickBot="1" x14ac:dyDescent="0.45">
      <c r="A445" s="7">
        <v>440</v>
      </c>
      <c r="B445" s="10"/>
      <c r="C445" s="11"/>
      <c r="D445" s="11"/>
      <c r="E445" s="11"/>
      <c r="F445" s="11"/>
      <c r="G445" s="11"/>
      <c r="H445" s="11"/>
      <c r="I445" s="11"/>
      <c r="J445" s="11"/>
      <c r="K445" s="11"/>
      <c r="L445" s="10"/>
      <c r="M445" s="10"/>
      <c r="N445" s="10"/>
      <c r="O445" s="209" t="str">
        <f xml:space="preserve"> IF(ISBLANK(L445),"",VLOOKUP(L445,ComboValue!$E$3:$I$15,5,FALSE))</f>
        <v/>
      </c>
      <c r="P445" s="10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35" t="str">
        <f xml:space="preserve"> IF(ISBLANK(C445),"",VLOOKUP(C445,ComboValue!$B$2:$C$11,2,FALSE) &amp; ",") &amp; IF(ISBLANK(D445),"",VLOOKUP(D445,ComboValue!$B$2:$C$11,2,FALSE) &amp; ",") &amp; IF(ISBLANK(E445),"",VLOOKUP(E445,ComboValue!$B$2:$C$11,2,FALSE) &amp; ",") &amp; IF(ISBLANK(F445),"",VLOOKUP(F445,ComboValue!$B$2:$C$11,2,FALSE) &amp; ",") &amp; IF(ISBLANK(G445),"",VLOOKUP(G445,ComboValue!$B$2:$C$11,2,FALSE) &amp; ",") &amp; IF(ISBLANK(H445),"",VLOOKUP(H445,ComboValue!$B$2:$C$11,2,FALSE) &amp; ",") &amp; IF(ISBLANK(I445),"",VLOOKUP(I445,ComboValue!$B$2:$C$11,2,FALSE) &amp; ",") &amp; IF(ISBLANK(J445),"",VLOOKUP(J445,ComboValue!$B$2:$C$11,2,FALSE) &amp; ",") &amp; IF(ISBLANK(K445),"",VLOOKUP(K445,ComboValue!$B$2:$C$11,2,FALSE) &amp; ",")</f>
        <v/>
      </c>
      <c r="AV445" s="136" t="str">
        <f t="shared" si="255"/>
        <v>Tous_Nl</v>
      </c>
      <c r="AW445" s="136" t="str">
        <f>IF(ISBLANK(L445),"",VLOOKUP(L445,ComboValue!$E$2:$G$15,3,FALSE))</f>
        <v/>
      </c>
      <c r="AX445" s="136" t="str">
        <f>IF(ISBLANK(M445),"",VLOOKUP(M445,ComboValue!$K$2:$L$5,2,FALSE))</f>
        <v/>
      </c>
      <c r="AY445" s="161" t="str">
        <f>IF(ISBLANK(Q445),"",VLOOKUP(Q445,ComboValue!$N$2:$O$68,2,FALSE) &amp; ",") &amp; IF(ISBLANK(R445),"",VLOOKUP(R445,ComboValue!$N$2:$O$68,2,FALSE) &amp; ",") &amp; IF(ISBLANK(S445),"",VLOOKUP(S445,ComboValue!$N$2:$O$68,2,FALSE) &amp; ",") &amp; IF(ISBLANK(T445),"",VLOOKUP(T445,ComboValue!$N$2:$O$68,2,FALSE) &amp; ",") &amp; IF(ISBLANK(U445),"",VLOOKUP(U445,ComboValue!$N$2:$O$68,2,FALSE) &amp; ",") &amp; IF(ISBLANK(V445),"",VLOOKUP(V445,ComboValue!$N$2:$O$68,2,FALSE) &amp; ",") &amp; IF(ISBLANK(W445),"",VLOOKUP(W445,ComboValue!$N$2:$O$68,2,FALSE) &amp; ",") &amp; IF(ISBLANK(X445),"",VLOOKUP(X445,ComboValue!$N$2:$O$68,2,FALSE) &amp; ",") &amp; IF(ISBLANK(Y445),"",VLOOKUP(Y445,ComboValue!$N$2:$O$68,2,FALSE) &amp; ",") &amp; IF(ISBLANK(Z445),"",VLOOKUP(Z445,ComboValue!$N$2:$O$68,2,FALSE) &amp; ",") &amp; IF(ISBLANK(AA445),"",VLOOKUP(AA445,ComboValue!$N$2:$O$68,2,FALSE) &amp; ",") &amp; IF(ISBLANK(AB445),"",VLOOKUP(AB445,ComboValue!$N$2:$O$68,2,FALSE) &amp; ",") &amp; IF(ISBLANK(AC445),"",VLOOKUP(AC445,ComboValue!$N$2:$O$68,2,FALSE) &amp; ",") &amp; IF(ISBLANK(AD445),"",VLOOKUP(AD445,ComboValue!$N$2:$O$68,2,FALSE) &amp; ",") &amp; IF(ISBLANK(AE445),"",VLOOKUP(AE445,ComboValue!$N$2:$O$68,2,FALSE) &amp; ",") &amp; IF(ISBLANK(AF445),"",VLOOKUP(AF445,ComboValue!$N$2:$O$68,2,FALSE) &amp; ",") &amp; IF(ISBLANK(AG445),"",VLOOKUP(AG445,ComboValue!$N$2:$O$68,2,FALSE) &amp; ",") &amp; IF(ISBLANK(AH445),"",VLOOKUP(AH445,ComboValue!$N$2:$O$68,2,FALSE) &amp; ",") &amp; IF(ISBLANK(AI445),"",VLOOKUP(AI445,ComboValue!$N$2:$O$68,2,FALSE) &amp; ",") &amp; IF(ISBLANK(AJ445),"",VLOOKUP(AJ445,ComboValue!$N$2:$O$68,2,FALSE) &amp; ",") &amp; IF(ISBLANK(AK445),"",VLOOKUP(AK445,ComboValue!$N$2:$O$68,2,FALSE) &amp; ",") &amp; IF(ISBLANK(AL445),"",VLOOKUP(AL445,ComboValue!$N$2:$O$68,2,FALSE) &amp; ",") &amp; IF(ISBLANK(AM445),"",VLOOKUP(AM445,ComboValue!$N$2:$O$68,2,FALSE) &amp; ",") &amp; IF(ISBLANK(AN445),"",VLOOKUP(AN445,ComboValue!$N$2:$O$68,2,FALSE) &amp; ",") &amp; IF(ISBLANK(AO445),"",VLOOKUP(AO445,ComboValue!$N$2:$O$68,2,FALSE) &amp; ",") &amp; IF(ISBLANK(AP445),"",VLOOKUP(AP445,ComboValue!$N$2:$O$68,2,FALSE) &amp; ",") &amp; IF(ISBLANK(AQ445),"",VLOOKUP(AQ445,ComboValue!$N$2:$O$68,2,FALSE) &amp; ",") &amp; IF(ISBLANK(AR445),"",VLOOKUP(AR445,ComboValue!$N$2:$O$68,2,FALSE) &amp; ",") &amp; IF(ISBLANK(AS445),"",VLOOKUP(AS445,ComboValue!$N$2:$O$68,2,FALSE) &amp; ",") &amp; IF(ISBLANK(AT445),"",VLOOKUP(AT445,ComboValue!$N$2:$O$68,2,FALSE) &amp; ",")</f>
        <v/>
      </c>
      <c r="AZ445" s="162" t="str">
        <f t="shared" si="256"/>
        <v/>
      </c>
      <c r="BA445" s="120"/>
      <c r="BB445" s="135" t="str">
        <f t="shared" si="257"/>
        <v/>
      </c>
      <c r="BC445" s="136" t="str">
        <f t="shared" si="258"/>
        <v/>
      </c>
      <c r="BD445" s="136" t="str">
        <f t="shared" si="259"/>
        <v/>
      </c>
      <c r="BE445" s="136" t="str">
        <f t="shared" si="260"/>
        <v/>
      </c>
      <c r="BF445" s="136" t="str">
        <f t="shared" si="261"/>
        <v/>
      </c>
      <c r="BG445" s="136" t="str">
        <f t="shared" si="262"/>
        <v/>
      </c>
      <c r="BH445" s="136" t="str">
        <f t="shared" si="263"/>
        <v/>
      </c>
      <c r="BI445" s="136" t="str">
        <f t="shared" si="264"/>
        <v/>
      </c>
      <c r="BJ445" s="136" t="str">
        <f t="shared" si="265"/>
        <v/>
      </c>
      <c r="BK445" s="136" t="str">
        <f t="shared" si="266"/>
        <v/>
      </c>
      <c r="BL445" s="136" t="str">
        <f t="shared" si="267"/>
        <v/>
      </c>
      <c r="BM445" s="136" t="str">
        <f t="shared" si="268"/>
        <v/>
      </c>
      <c r="BN445" s="136" t="str">
        <f t="shared" si="269"/>
        <v/>
      </c>
      <c r="BO445" s="136" t="str">
        <f t="shared" si="270"/>
        <v/>
      </c>
      <c r="BP445" s="136" t="str">
        <f t="shared" si="271"/>
        <v/>
      </c>
      <c r="BQ445" s="136" t="str">
        <f t="shared" si="272"/>
        <v/>
      </c>
      <c r="BR445" s="136" t="str">
        <f t="shared" si="273"/>
        <v/>
      </c>
      <c r="BS445" s="136" t="str">
        <f t="shared" si="274"/>
        <v/>
      </c>
      <c r="BT445" s="136" t="str">
        <f t="shared" si="275"/>
        <v/>
      </c>
      <c r="BU445" s="136" t="str">
        <f t="shared" si="276"/>
        <v/>
      </c>
      <c r="BV445" s="136" t="str">
        <f t="shared" si="277"/>
        <v/>
      </c>
      <c r="BW445" s="136" t="str">
        <f t="shared" si="278"/>
        <v/>
      </c>
      <c r="BX445" s="136" t="str">
        <f t="shared" si="279"/>
        <v/>
      </c>
      <c r="BY445" s="136" t="str">
        <f t="shared" si="280"/>
        <v/>
      </c>
      <c r="BZ445" s="136" t="str">
        <f t="shared" si="281"/>
        <v/>
      </c>
      <c r="CA445" s="137" t="str">
        <f t="shared" si="282"/>
        <v/>
      </c>
      <c r="CB445" s="135" t="str">
        <f t="shared" si="283"/>
        <v/>
      </c>
      <c r="CC445" s="136" t="str">
        <f t="shared" si="284"/>
        <v/>
      </c>
      <c r="CD445" s="136" t="str">
        <f t="shared" si="285"/>
        <v/>
      </c>
      <c r="CE445" s="136" t="str">
        <f t="shared" si="286"/>
        <v/>
      </c>
      <c r="CF445" s="136" t="str">
        <f t="shared" si="287"/>
        <v/>
      </c>
      <c r="CG445" s="136" t="str">
        <f t="shared" si="288"/>
        <v/>
      </c>
      <c r="CH445" s="136" t="str">
        <f t="shared" si="289"/>
        <v/>
      </c>
      <c r="CI445" s="136" t="str">
        <f t="shared" si="290"/>
        <v/>
      </c>
      <c r="CJ445" s="136" t="str">
        <f t="shared" si="291"/>
        <v/>
      </c>
      <c r="CK445" s="137" t="str">
        <f t="shared" si="292"/>
        <v/>
      </c>
      <c r="CL445" s="135" t="str">
        <f t="shared" si="293"/>
        <v/>
      </c>
      <c r="CM445" s="136" t="str">
        <f t="shared" si="294"/>
        <v/>
      </c>
      <c r="CN445" s="136" t="str">
        <f t="shared" si="295"/>
        <v/>
      </c>
      <c r="CO445" s="137" t="str">
        <f t="shared" si="296"/>
        <v/>
      </c>
      <c r="CP445" s="120"/>
      <c r="CQ445" s="120"/>
      <c r="CR445" s="120"/>
      <c r="CS445" s="120"/>
      <c r="CT445" s="120"/>
      <c r="CU445" s="120"/>
      <c r="CV445" s="120"/>
      <c r="CW445" s="120"/>
      <c r="CX445" s="120"/>
      <c r="CY445" s="120"/>
      <c r="CZ445" s="120"/>
      <c r="DA445" s="120"/>
      <c r="DB445" s="120"/>
    </row>
    <row r="446" spans="1:106" ht="17.399999999999999" thickTop="1" thickBot="1" x14ac:dyDescent="0.45">
      <c r="A446" s="7">
        <v>441</v>
      </c>
      <c r="B446" s="10"/>
      <c r="C446" s="11"/>
      <c r="D446" s="11"/>
      <c r="E446" s="11"/>
      <c r="F446" s="11"/>
      <c r="G446" s="11"/>
      <c r="H446" s="11"/>
      <c r="I446" s="11"/>
      <c r="J446" s="11"/>
      <c r="K446" s="11"/>
      <c r="L446" s="10"/>
      <c r="M446" s="10"/>
      <c r="N446" s="10"/>
      <c r="O446" s="209" t="str">
        <f xml:space="preserve"> IF(ISBLANK(L446),"",VLOOKUP(L446,ComboValue!$E$3:$I$15,5,FALSE))</f>
        <v/>
      </c>
      <c r="P446" s="10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35" t="str">
        <f xml:space="preserve"> IF(ISBLANK(C446),"",VLOOKUP(C446,ComboValue!$B$2:$C$11,2,FALSE) &amp; ",") &amp; IF(ISBLANK(D446),"",VLOOKUP(D446,ComboValue!$B$2:$C$11,2,FALSE) &amp; ",") &amp; IF(ISBLANK(E446),"",VLOOKUP(E446,ComboValue!$B$2:$C$11,2,FALSE) &amp; ",") &amp; IF(ISBLANK(F446),"",VLOOKUP(F446,ComboValue!$B$2:$C$11,2,FALSE) &amp; ",") &amp; IF(ISBLANK(G446),"",VLOOKUP(G446,ComboValue!$B$2:$C$11,2,FALSE) &amp; ",") &amp; IF(ISBLANK(H446),"",VLOOKUP(H446,ComboValue!$B$2:$C$11,2,FALSE) &amp; ",") &amp; IF(ISBLANK(I446),"",VLOOKUP(I446,ComboValue!$B$2:$C$11,2,FALSE) &amp; ",") &amp; IF(ISBLANK(J446),"",VLOOKUP(J446,ComboValue!$B$2:$C$11,2,FALSE) &amp; ",") &amp; IF(ISBLANK(K446),"",VLOOKUP(K446,ComboValue!$B$2:$C$11,2,FALSE) &amp; ",")</f>
        <v/>
      </c>
      <c r="AV446" s="136" t="str">
        <f t="shared" si="255"/>
        <v>Tous_Nl</v>
      </c>
      <c r="AW446" s="136" t="str">
        <f>IF(ISBLANK(L446),"",VLOOKUP(L446,ComboValue!$E$2:$G$15,3,FALSE))</f>
        <v/>
      </c>
      <c r="AX446" s="136" t="str">
        <f>IF(ISBLANK(M446),"",VLOOKUP(M446,ComboValue!$K$2:$L$5,2,FALSE))</f>
        <v/>
      </c>
      <c r="AY446" s="161" t="str">
        <f>IF(ISBLANK(Q446),"",VLOOKUP(Q446,ComboValue!$N$2:$O$68,2,FALSE) &amp; ",") &amp; IF(ISBLANK(R446),"",VLOOKUP(R446,ComboValue!$N$2:$O$68,2,FALSE) &amp; ",") &amp; IF(ISBLANK(S446),"",VLOOKUP(S446,ComboValue!$N$2:$O$68,2,FALSE) &amp; ",") &amp; IF(ISBLANK(T446),"",VLOOKUP(T446,ComboValue!$N$2:$O$68,2,FALSE) &amp; ",") &amp; IF(ISBLANK(U446),"",VLOOKUP(U446,ComboValue!$N$2:$O$68,2,FALSE) &amp; ",") &amp; IF(ISBLANK(V446),"",VLOOKUP(V446,ComboValue!$N$2:$O$68,2,FALSE) &amp; ",") &amp; IF(ISBLANK(W446),"",VLOOKUP(W446,ComboValue!$N$2:$O$68,2,FALSE) &amp; ",") &amp; IF(ISBLANK(X446),"",VLOOKUP(X446,ComboValue!$N$2:$O$68,2,FALSE) &amp; ",") &amp; IF(ISBLANK(Y446),"",VLOOKUP(Y446,ComboValue!$N$2:$O$68,2,FALSE) &amp; ",") &amp; IF(ISBLANK(Z446),"",VLOOKUP(Z446,ComboValue!$N$2:$O$68,2,FALSE) &amp; ",") &amp; IF(ISBLANK(AA446),"",VLOOKUP(AA446,ComboValue!$N$2:$O$68,2,FALSE) &amp; ",") &amp; IF(ISBLANK(AB446),"",VLOOKUP(AB446,ComboValue!$N$2:$O$68,2,FALSE) &amp; ",") &amp; IF(ISBLANK(AC446),"",VLOOKUP(AC446,ComboValue!$N$2:$O$68,2,FALSE) &amp; ",") &amp; IF(ISBLANK(AD446),"",VLOOKUP(AD446,ComboValue!$N$2:$O$68,2,FALSE) &amp; ",") &amp; IF(ISBLANK(AE446),"",VLOOKUP(AE446,ComboValue!$N$2:$O$68,2,FALSE) &amp; ",") &amp; IF(ISBLANK(AF446),"",VLOOKUP(AF446,ComboValue!$N$2:$O$68,2,FALSE) &amp; ",") &amp; IF(ISBLANK(AG446),"",VLOOKUP(AG446,ComboValue!$N$2:$O$68,2,FALSE) &amp; ",") &amp; IF(ISBLANK(AH446),"",VLOOKUP(AH446,ComboValue!$N$2:$O$68,2,FALSE) &amp; ",") &amp; IF(ISBLANK(AI446),"",VLOOKUP(AI446,ComboValue!$N$2:$O$68,2,FALSE) &amp; ",") &amp; IF(ISBLANK(AJ446),"",VLOOKUP(AJ446,ComboValue!$N$2:$O$68,2,FALSE) &amp; ",") &amp; IF(ISBLANK(AK446),"",VLOOKUP(AK446,ComboValue!$N$2:$O$68,2,FALSE) &amp; ",") &amp; IF(ISBLANK(AL446),"",VLOOKUP(AL446,ComboValue!$N$2:$O$68,2,FALSE) &amp; ",") &amp; IF(ISBLANK(AM446),"",VLOOKUP(AM446,ComboValue!$N$2:$O$68,2,FALSE) &amp; ",") &amp; IF(ISBLANK(AN446),"",VLOOKUP(AN446,ComboValue!$N$2:$O$68,2,FALSE) &amp; ",") &amp; IF(ISBLANK(AO446),"",VLOOKUP(AO446,ComboValue!$N$2:$O$68,2,FALSE) &amp; ",") &amp; IF(ISBLANK(AP446),"",VLOOKUP(AP446,ComboValue!$N$2:$O$68,2,FALSE) &amp; ",") &amp; IF(ISBLANK(AQ446),"",VLOOKUP(AQ446,ComboValue!$N$2:$O$68,2,FALSE) &amp; ",") &amp; IF(ISBLANK(AR446),"",VLOOKUP(AR446,ComboValue!$N$2:$O$68,2,FALSE) &amp; ",") &amp; IF(ISBLANK(AS446),"",VLOOKUP(AS446,ComboValue!$N$2:$O$68,2,FALSE) &amp; ",") &amp; IF(ISBLANK(AT446),"",VLOOKUP(AT446,ComboValue!$N$2:$O$68,2,FALSE) &amp; ",")</f>
        <v/>
      </c>
      <c r="AZ446" s="162" t="str">
        <f t="shared" si="256"/>
        <v/>
      </c>
      <c r="BA446" s="120"/>
      <c r="BB446" s="135" t="str">
        <f t="shared" si="257"/>
        <v/>
      </c>
      <c r="BC446" s="136" t="str">
        <f t="shared" si="258"/>
        <v/>
      </c>
      <c r="BD446" s="136" t="str">
        <f t="shared" si="259"/>
        <v/>
      </c>
      <c r="BE446" s="136" t="str">
        <f t="shared" si="260"/>
        <v/>
      </c>
      <c r="BF446" s="136" t="str">
        <f t="shared" si="261"/>
        <v/>
      </c>
      <c r="BG446" s="136" t="str">
        <f t="shared" si="262"/>
        <v/>
      </c>
      <c r="BH446" s="136" t="str">
        <f t="shared" si="263"/>
        <v/>
      </c>
      <c r="BI446" s="136" t="str">
        <f t="shared" si="264"/>
        <v/>
      </c>
      <c r="BJ446" s="136" t="str">
        <f t="shared" si="265"/>
        <v/>
      </c>
      <c r="BK446" s="136" t="str">
        <f t="shared" si="266"/>
        <v/>
      </c>
      <c r="BL446" s="136" t="str">
        <f t="shared" si="267"/>
        <v/>
      </c>
      <c r="BM446" s="136" t="str">
        <f t="shared" si="268"/>
        <v/>
      </c>
      <c r="BN446" s="136" t="str">
        <f t="shared" si="269"/>
        <v/>
      </c>
      <c r="BO446" s="136" t="str">
        <f t="shared" si="270"/>
        <v/>
      </c>
      <c r="BP446" s="136" t="str">
        <f t="shared" si="271"/>
        <v/>
      </c>
      <c r="BQ446" s="136" t="str">
        <f t="shared" si="272"/>
        <v/>
      </c>
      <c r="BR446" s="136" t="str">
        <f t="shared" si="273"/>
        <v/>
      </c>
      <c r="BS446" s="136" t="str">
        <f t="shared" si="274"/>
        <v/>
      </c>
      <c r="BT446" s="136" t="str">
        <f t="shared" si="275"/>
        <v/>
      </c>
      <c r="BU446" s="136" t="str">
        <f t="shared" si="276"/>
        <v/>
      </c>
      <c r="BV446" s="136" t="str">
        <f t="shared" si="277"/>
        <v/>
      </c>
      <c r="BW446" s="136" t="str">
        <f t="shared" si="278"/>
        <v/>
      </c>
      <c r="BX446" s="136" t="str">
        <f t="shared" si="279"/>
        <v/>
      </c>
      <c r="BY446" s="136" t="str">
        <f t="shared" si="280"/>
        <v/>
      </c>
      <c r="BZ446" s="136" t="str">
        <f t="shared" si="281"/>
        <v/>
      </c>
      <c r="CA446" s="137" t="str">
        <f t="shared" si="282"/>
        <v/>
      </c>
      <c r="CB446" s="135" t="str">
        <f t="shared" si="283"/>
        <v/>
      </c>
      <c r="CC446" s="136" t="str">
        <f t="shared" si="284"/>
        <v/>
      </c>
      <c r="CD446" s="136" t="str">
        <f t="shared" si="285"/>
        <v/>
      </c>
      <c r="CE446" s="136" t="str">
        <f t="shared" si="286"/>
        <v/>
      </c>
      <c r="CF446" s="136" t="str">
        <f t="shared" si="287"/>
        <v/>
      </c>
      <c r="CG446" s="136" t="str">
        <f t="shared" si="288"/>
        <v/>
      </c>
      <c r="CH446" s="136" t="str">
        <f t="shared" si="289"/>
        <v/>
      </c>
      <c r="CI446" s="136" t="str">
        <f t="shared" si="290"/>
        <v/>
      </c>
      <c r="CJ446" s="136" t="str">
        <f t="shared" si="291"/>
        <v/>
      </c>
      <c r="CK446" s="137" t="str">
        <f t="shared" si="292"/>
        <v/>
      </c>
      <c r="CL446" s="135" t="str">
        <f t="shared" si="293"/>
        <v/>
      </c>
      <c r="CM446" s="136" t="str">
        <f t="shared" si="294"/>
        <v/>
      </c>
      <c r="CN446" s="136" t="str">
        <f t="shared" si="295"/>
        <v/>
      </c>
      <c r="CO446" s="137" t="str">
        <f t="shared" si="296"/>
        <v/>
      </c>
      <c r="CP446" s="120"/>
      <c r="CQ446" s="120"/>
      <c r="CR446" s="120"/>
      <c r="CS446" s="120"/>
      <c r="CT446" s="120"/>
      <c r="CU446" s="120"/>
      <c r="CV446" s="120"/>
      <c r="CW446" s="120"/>
      <c r="CX446" s="120"/>
      <c r="CY446" s="120"/>
      <c r="CZ446" s="120"/>
      <c r="DA446" s="120"/>
      <c r="DB446" s="120"/>
    </row>
    <row r="447" spans="1:106" ht="17.399999999999999" thickTop="1" thickBot="1" x14ac:dyDescent="0.45">
      <c r="A447" s="7">
        <v>442</v>
      </c>
      <c r="B447" s="10"/>
      <c r="C447" s="11"/>
      <c r="D447" s="11"/>
      <c r="E447" s="11"/>
      <c r="F447" s="11"/>
      <c r="G447" s="11"/>
      <c r="H447" s="11"/>
      <c r="I447" s="11"/>
      <c r="J447" s="11"/>
      <c r="K447" s="11"/>
      <c r="L447" s="10"/>
      <c r="M447" s="10"/>
      <c r="N447" s="10"/>
      <c r="O447" s="209" t="str">
        <f xml:space="preserve"> IF(ISBLANK(L447),"",VLOOKUP(L447,ComboValue!$E$3:$I$15,5,FALSE))</f>
        <v/>
      </c>
      <c r="P447" s="10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35" t="str">
        <f xml:space="preserve"> IF(ISBLANK(C447),"",VLOOKUP(C447,ComboValue!$B$2:$C$11,2,FALSE) &amp; ",") &amp; IF(ISBLANK(D447),"",VLOOKUP(D447,ComboValue!$B$2:$C$11,2,FALSE) &amp; ",") &amp; IF(ISBLANK(E447),"",VLOOKUP(E447,ComboValue!$B$2:$C$11,2,FALSE) &amp; ",") &amp; IF(ISBLANK(F447),"",VLOOKUP(F447,ComboValue!$B$2:$C$11,2,FALSE) &amp; ",") &amp; IF(ISBLANK(G447),"",VLOOKUP(G447,ComboValue!$B$2:$C$11,2,FALSE) &amp; ",") &amp; IF(ISBLANK(H447),"",VLOOKUP(H447,ComboValue!$B$2:$C$11,2,FALSE) &amp; ",") &amp; IF(ISBLANK(I447),"",VLOOKUP(I447,ComboValue!$B$2:$C$11,2,FALSE) &amp; ",") &amp; IF(ISBLANK(J447),"",VLOOKUP(J447,ComboValue!$B$2:$C$11,2,FALSE) &amp; ",") &amp; IF(ISBLANK(K447),"",VLOOKUP(K447,ComboValue!$B$2:$C$11,2,FALSE) &amp; ",")</f>
        <v/>
      </c>
      <c r="AV447" s="136" t="str">
        <f t="shared" si="255"/>
        <v>Tous_Nl</v>
      </c>
      <c r="AW447" s="136" t="str">
        <f>IF(ISBLANK(L447),"",VLOOKUP(L447,ComboValue!$E$2:$G$15,3,FALSE))</f>
        <v/>
      </c>
      <c r="AX447" s="136" t="str">
        <f>IF(ISBLANK(M447),"",VLOOKUP(M447,ComboValue!$K$2:$L$5,2,FALSE))</f>
        <v/>
      </c>
      <c r="AY447" s="161" t="str">
        <f>IF(ISBLANK(Q447),"",VLOOKUP(Q447,ComboValue!$N$2:$O$68,2,FALSE) &amp; ",") &amp; IF(ISBLANK(R447),"",VLOOKUP(R447,ComboValue!$N$2:$O$68,2,FALSE) &amp; ",") &amp; IF(ISBLANK(S447),"",VLOOKUP(S447,ComboValue!$N$2:$O$68,2,FALSE) &amp; ",") &amp; IF(ISBLANK(T447),"",VLOOKUP(T447,ComboValue!$N$2:$O$68,2,FALSE) &amp; ",") &amp; IF(ISBLANK(U447),"",VLOOKUP(U447,ComboValue!$N$2:$O$68,2,FALSE) &amp; ",") &amp; IF(ISBLANK(V447),"",VLOOKUP(V447,ComboValue!$N$2:$O$68,2,FALSE) &amp; ",") &amp; IF(ISBLANK(W447),"",VLOOKUP(W447,ComboValue!$N$2:$O$68,2,FALSE) &amp; ",") &amp; IF(ISBLANK(X447),"",VLOOKUP(X447,ComboValue!$N$2:$O$68,2,FALSE) &amp; ",") &amp; IF(ISBLANK(Y447),"",VLOOKUP(Y447,ComboValue!$N$2:$O$68,2,FALSE) &amp; ",") &amp; IF(ISBLANK(Z447),"",VLOOKUP(Z447,ComboValue!$N$2:$O$68,2,FALSE) &amp; ",") &amp; IF(ISBLANK(AA447),"",VLOOKUP(AA447,ComboValue!$N$2:$O$68,2,FALSE) &amp; ",") &amp; IF(ISBLANK(AB447),"",VLOOKUP(AB447,ComboValue!$N$2:$O$68,2,FALSE) &amp; ",") &amp; IF(ISBLANK(AC447),"",VLOOKUP(AC447,ComboValue!$N$2:$O$68,2,FALSE) &amp; ",") &amp; IF(ISBLANK(AD447),"",VLOOKUP(AD447,ComboValue!$N$2:$O$68,2,FALSE) &amp; ",") &amp; IF(ISBLANK(AE447),"",VLOOKUP(AE447,ComboValue!$N$2:$O$68,2,FALSE) &amp; ",") &amp; IF(ISBLANK(AF447),"",VLOOKUP(AF447,ComboValue!$N$2:$O$68,2,FALSE) &amp; ",") &amp; IF(ISBLANK(AG447),"",VLOOKUP(AG447,ComboValue!$N$2:$O$68,2,FALSE) &amp; ",") &amp; IF(ISBLANK(AH447),"",VLOOKUP(AH447,ComboValue!$N$2:$O$68,2,FALSE) &amp; ",") &amp; IF(ISBLANK(AI447),"",VLOOKUP(AI447,ComboValue!$N$2:$O$68,2,FALSE) &amp; ",") &amp; IF(ISBLANK(AJ447),"",VLOOKUP(AJ447,ComboValue!$N$2:$O$68,2,FALSE) &amp; ",") &amp; IF(ISBLANK(AK447),"",VLOOKUP(AK447,ComboValue!$N$2:$O$68,2,FALSE) &amp; ",") &amp; IF(ISBLANK(AL447),"",VLOOKUP(AL447,ComboValue!$N$2:$O$68,2,FALSE) &amp; ",") &amp; IF(ISBLANK(AM447),"",VLOOKUP(AM447,ComboValue!$N$2:$O$68,2,FALSE) &amp; ",") &amp; IF(ISBLANK(AN447),"",VLOOKUP(AN447,ComboValue!$N$2:$O$68,2,FALSE) &amp; ",") &amp; IF(ISBLANK(AO447),"",VLOOKUP(AO447,ComboValue!$N$2:$O$68,2,FALSE) &amp; ",") &amp; IF(ISBLANK(AP447),"",VLOOKUP(AP447,ComboValue!$N$2:$O$68,2,FALSE) &amp; ",") &amp; IF(ISBLANK(AQ447),"",VLOOKUP(AQ447,ComboValue!$N$2:$O$68,2,FALSE) &amp; ",") &amp; IF(ISBLANK(AR447),"",VLOOKUP(AR447,ComboValue!$N$2:$O$68,2,FALSE) &amp; ",") &amp; IF(ISBLANK(AS447),"",VLOOKUP(AS447,ComboValue!$N$2:$O$68,2,FALSE) &amp; ",") &amp; IF(ISBLANK(AT447),"",VLOOKUP(AT447,ComboValue!$N$2:$O$68,2,FALSE) &amp; ",")</f>
        <v/>
      </c>
      <c r="AZ447" s="162" t="str">
        <f t="shared" si="256"/>
        <v/>
      </c>
      <c r="BA447" s="120"/>
      <c r="BB447" s="135" t="str">
        <f t="shared" si="257"/>
        <v/>
      </c>
      <c r="BC447" s="136" t="str">
        <f t="shared" si="258"/>
        <v/>
      </c>
      <c r="BD447" s="136" t="str">
        <f t="shared" si="259"/>
        <v/>
      </c>
      <c r="BE447" s="136" t="str">
        <f t="shared" si="260"/>
        <v/>
      </c>
      <c r="BF447" s="136" t="str">
        <f t="shared" si="261"/>
        <v/>
      </c>
      <c r="BG447" s="136" t="str">
        <f t="shared" si="262"/>
        <v/>
      </c>
      <c r="BH447" s="136" t="str">
        <f t="shared" si="263"/>
        <v/>
      </c>
      <c r="BI447" s="136" t="str">
        <f t="shared" si="264"/>
        <v/>
      </c>
      <c r="BJ447" s="136" t="str">
        <f t="shared" si="265"/>
        <v/>
      </c>
      <c r="BK447" s="136" t="str">
        <f t="shared" si="266"/>
        <v/>
      </c>
      <c r="BL447" s="136" t="str">
        <f t="shared" si="267"/>
        <v/>
      </c>
      <c r="BM447" s="136" t="str">
        <f t="shared" si="268"/>
        <v/>
      </c>
      <c r="BN447" s="136" t="str">
        <f t="shared" si="269"/>
        <v/>
      </c>
      <c r="BO447" s="136" t="str">
        <f t="shared" si="270"/>
        <v/>
      </c>
      <c r="BP447" s="136" t="str">
        <f t="shared" si="271"/>
        <v/>
      </c>
      <c r="BQ447" s="136" t="str">
        <f t="shared" si="272"/>
        <v/>
      </c>
      <c r="BR447" s="136" t="str">
        <f t="shared" si="273"/>
        <v/>
      </c>
      <c r="BS447" s="136" t="str">
        <f t="shared" si="274"/>
        <v/>
      </c>
      <c r="BT447" s="136" t="str">
        <f t="shared" si="275"/>
        <v/>
      </c>
      <c r="BU447" s="136" t="str">
        <f t="shared" si="276"/>
        <v/>
      </c>
      <c r="BV447" s="136" t="str">
        <f t="shared" si="277"/>
        <v/>
      </c>
      <c r="BW447" s="136" t="str">
        <f t="shared" si="278"/>
        <v/>
      </c>
      <c r="BX447" s="136" t="str">
        <f t="shared" si="279"/>
        <v/>
      </c>
      <c r="BY447" s="136" t="str">
        <f t="shared" si="280"/>
        <v/>
      </c>
      <c r="BZ447" s="136" t="str">
        <f t="shared" si="281"/>
        <v/>
      </c>
      <c r="CA447" s="137" t="str">
        <f t="shared" si="282"/>
        <v/>
      </c>
      <c r="CB447" s="135" t="str">
        <f t="shared" si="283"/>
        <v/>
      </c>
      <c r="CC447" s="136" t="str">
        <f t="shared" si="284"/>
        <v/>
      </c>
      <c r="CD447" s="136" t="str">
        <f t="shared" si="285"/>
        <v/>
      </c>
      <c r="CE447" s="136" t="str">
        <f t="shared" si="286"/>
        <v/>
      </c>
      <c r="CF447" s="136" t="str">
        <f t="shared" si="287"/>
        <v/>
      </c>
      <c r="CG447" s="136" t="str">
        <f t="shared" si="288"/>
        <v/>
      </c>
      <c r="CH447" s="136" t="str">
        <f t="shared" si="289"/>
        <v/>
      </c>
      <c r="CI447" s="136" t="str">
        <f t="shared" si="290"/>
        <v/>
      </c>
      <c r="CJ447" s="136" t="str">
        <f t="shared" si="291"/>
        <v/>
      </c>
      <c r="CK447" s="137" t="str">
        <f t="shared" si="292"/>
        <v/>
      </c>
      <c r="CL447" s="135" t="str">
        <f t="shared" si="293"/>
        <v/>
      </c>
      <c r="CM447" s="136" t="str">
        <f t="shared" si="294"/>
        <v/>
      </c>
      <c r="CN447" s="136" t="str">
        <f t="shared" si="295"/>
        <v/>
      </c>
      <c r="CO447" s="137" t="str">
        <f t="shared" si="296"/>
        <v/>
      </c>
      <c r="CP447" s="120"/>
      <c r="CQ447" s="120"/>
      <c r="CR447" s="120"/>
      <c r="CS447" s="120"/>
      <c r="CT447" s="120"/>
      <c r="CU447" s="120"/>
      <c r="CV447" s="120"/>
      <c r="CW447" s="120"/>
      <c r="CX447" s="120"/>
      <c r="CY447" s="120"/>
      <c r="CZ447" s="120"/>
      <c r="DA447" s="120"/>
      <c r="DB447" s="120"/>
    </row>
    <row r="448" spans="1:106" ht="17.399999999999999" thickTop="1" thickBot="1" x14ac:dyDescent="0.45">
      <c r="A448" s="7">
        <v>443</v>
      </c>
      <c r="B448" s="10"/>
      <c r="C448" s="11"/>
      <c r="D448" s="11"/>
      <c r="E448" s="11"/>
      <c r="F448" s="11"/>
      <c r="G448" s="11"/>
      <c r="H448" s="11"/>
      <c r="I448" s="11"/>
      <c r="J448" s="11"/>
      <c r="K448" s="11"/>
      <c r="L448" s="10"/>
      <c r="M448" s="10"/>
      <c r="N448" s="10"/>
      <c r="O448" s="209" t="str">
        <f xml:space="preserve"> IF(ISBLANK(L448),"",VLOOKUP(L448,ComboValue!$E$3:$I$15,5,FALSE))</f>
        <v/>
      </c>
      <c r="P448" s="10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35" t="str">
        <f xml:space="preserve"> IF(ISBLANK(C448),"",VLOOKUP(C448,ComboValue!$B$2:$C$11,2,FALSE) &amp; ",") &amp; IF(ISBLANK(D448),"",VLOOKUP(D448,ComboValue!$B$2:$C$11,2,FALSE) &amp; ",") &amp; IF(ISBLANK(E448),"",VLOOKUP(E448,ComboValue!$B$2:$C$11,2,FALSE) &amp; ",") &amp; IF(ISBLANK(F448),"",VLOOKUP(F448,ComboValue!$B$2:$C$11,2,FALSE) &amp; ",") &amp; IF(ISBLANK(G448),"",VLOOKUP(G448,ComboValue!$B$2:$C$11,2,FALSE) &amp; ",") &amp; IF(ISBLANK(H448),"",VLOOKUP(H448,ComboValue!$B$2:$C$11,2,FALSE) &amp; ",") &amp; IF(ISBLANK(I448),"",VLOOKUP(I448,ComboValue!$B$2:$C$11,2,FALSE) &amp; ",") &amp; IF(ISBLANK(J448),"",VLOOKUP(J448,ComboValue!$B$2:$C$11,2,FALSE) &amp; ",") &amp; IF(ISBLANK(K448),"",VLOOKUP(K448,ComboValue!$B$2:$C$11,2,FALSE) &amp; ",")</f>
        <v/>
      </c>
      <c r="AV448" s="136" t="str">
        <f t="shared" si="255"/>
        <v>Tous_Nl</v>
      </c>
      <c r="AW448" s="136" t="str">
        <f>IF(ISBLANK(L448),"",VLOOKUP(L448,ComboValue!$E$2:$G$15,3,FALSE))</f>
        <v/>
      </c>
      <c r="AX448" s="136" t="str">
        <f>IF(ISBLANK(M448),"",VLOOKUP(M448,ComboValue!$K$2:$L$5,2,FALSE))</f>
        <v/>
      </c>
      <c r="AY448" s="161" t="str">
        <f>IF(ISBLANK(Q448),"",VLOOKUP(Q448,ComboValue!$N$2:$O$68,2,FALSE) &amp; ",") &amp; IF(ISBLANK(R448),"",VLOOKUP(R448,ComboValue!$N$2:$O$68,2,FALSE) &amp; ",") &amp; IF(ISBLANK(S448),"",VLOOKUP(S448,ComboValue!$N$2:$O$68,2,FALSE) &amp; ",") &amp; IF(ISBLANK(T448),"",VLOOKUP(T448,ComboValue!$N$2:$O$68,2,FALSE) &amp; ",") &amp; IF(ISBLANK(U448),"",VLOOKUP(U448,ComboValue!$N$2:$O$68,2,FALSE) &amp; ",") &amp; IF(ISBLANK(V448),"",VLOOKUP(V448,ComboValue!$N$2:$O$68,2,FALSE) &amp; ",") &amp; IF(ISBLANK(W448),"",VLOOKUP(W448,ComboValue!$N$2:$O$68,2,FALSE) &amp; ",") &amp; IF(ISBLANK(X448),"",VLOOKUP(X448,ComboValue!$N$2:$O$68,2,FALSE) &amp; ",") &amp; IF(ISBLANK(Y448),"",VLOOKUP(Y448,ComboValue!$N$2:$O$68,2,FALSE) &amp; ",") &amp; IF(ISBLANK(Z448),"",VLOOKUP(Z448,ComboValue!$N$2:$O$68,2,FALSE) &amp; ",") &amp; IF(ISBLANK(AA448),"",VLOOKUP(AA448,ComboValue!$N$2:$O$68,2,FALSE) &amp; ",") &amp; IF(ISBLANK(AB448),"",VLOOKUP(AB448,ComboValue!$N$2:$O$68,2,FALSE) &amp; ",") &amp; IF(ISBLANK(AC448),"",VLOOKUP(AC448,ComboValue!$N$2:$O$68,2,FALSE) &amp; ",") &amp; IF(ISBLANK(AD448),"",VLOOKUP(AD448,ComboValue!$N$2:$O$68,2,FALSE) &amp; ",") &amp; IF(ISBLANK(AE448),"",VLOOKUP(AE448,ComboValue!$N$2:$O$68,2,FALSE) &amp; ",") &amp; IF(ISBLANK(AF448),"",VLOOKUP(AF448,ComboValue!$N$2:$O$68,2,FALSE) &amp; ",") &amp; IF(ISBLANK(AG448),"",VLOOKUP(AG448,ComboValue!$N$2:$O$68,2,FALSE) &amp; ",") &amp; IF(ISBLANK(AH448),"",VLOOKUP(AH448,ComboValue!$N$2:$O$68,2,FALSE) &amp; ",") &amp; IF(ISBLANK(AI448),"",VLOOKUP(AI448,ComboValue!$N$2:$O$68,2,FALSE) &amp; ",") &amp; IF(ISBLANK(AJ448),"",VLOOKUP(AJ448,ComboValue!$N$2:$O$68,2,FALSE) &amp; ",") &amp; IF(ISBLANK(AK448),"",VLOOKUP(AK448,ComboValue!$N$2:$O$68,2,FALSE) &amp; ",") &amp; IF(ISBLANK(AL448),"",VLOOKUP(AL448,ComboValue!$N$2:$O$68,2,FALSE) &amp; ",") &amp; IF(ISBLANK(AM448),"",VLOOKUP(AM448,ComboValue!$N$2:$O$68,2,FALSE) &amp; ",") &amp; IF(ISBLANK(AN448),"",VLOOKUP(AN448,ComboValue!$N$2:$O$68,2,FALSE) &amp; ",") &amp; IF(ISBLANK(AO448),"",VLOOKUP(AO448,ComboValue!$N$2:$O$68,2,FALSE) &amp; ",") &amp; IF(ISBLANK(AP448),"",VLOOKUP(AP448,ComboValue!$N$2:$O$68,2,FALSE) &amp; ",") &amp; IF(ISBLANK(AQ448),"",VLOOKUP(AQ448,ComboValue!$N$2:$O$68,2,FALSE) &amp; ",") &amp; IF(ISBLANK(AR448),"",VLOOKUP(AR448,ComboValue!$N$2:$O$68,2,FALSE) &amp; ",") &amp; IF(ISBLANK(AS448),"",VLOOKUP(AS448,ComboValue!$N$2:$O$68,2,FALSE) &amp; ",") &amp; IF(ISBLANK(AT448),"",VLOOKUP(AT448,ComboValue!$N$2:$O$68,2,FALSE) &amp; ",")</f>
        <v/>
      </c>
      <c r="AZ448" s="162" t="str">
        <f t="shared" si="256"/>
        <v/>
      </c>
      <c r="BA448" s="120"/>
      <c r="BB448" s="135" t="str">
        <f t="shared" si="257"/>
        <v/>
      </c>
      <c r="BC448" s="136" t="str">
        <f t="shared" si="258"/>
        <v/>
      </c>
      <c r="BD448" s="136" t="str">
        <f t="shared" si="259"/>
        <v/>
      </c>
      <c r="BE448" s="136" t="str">
        <f t="shared" si="260"/>
        <v/>
      </c>
      <c r="BF448" s="136" t="str">
        <f t="shared" si="261"/>
        <v/>
      </c>
      <c r="BG448" s="136" t="str">
        <f t="shared" si="262"/>
        <v/>
      </c>
      <c r="BH448" s="136" t="str">
        <f t="shared" si="263"/>
        <v/>
      </c>
      <c r="BI448" s="136" t="str">
        <f t="shared" si="264"/>
        <v/>
      </c>
      <c r="BJ448" s="136" t="str">
        <f t="shared" si="265"/>
        <v/>
      </c>
      <c r="BK448" s="136" t="str">
        <f t="shared" si="266"/>
        <v/>
      </c>
      <c r="BL448" s="136" t="str">
        <f t="shared" si="267"/>
        <v/>
      </c>
      <c r="BM448" s="136" t="str">
        <f t="shared" si="268"/>
        <v/>
      </c>
      <c r="BN448" s="136" t="str">
        <f t="shared" si="269"/>
        <v/>
      </c>
      <c r="BO448" s="136" t="str">
        <f t="shared" si="270"/>
        <v/>
      </c>
      <c r="BP448" s="136" t="str">
        <f t="shared" si="271"/>
        <v/>
      </c>
      <c r="BQ448" s="136" t="str">
        <f t="shared" si="272"/>
        <v/>
      </c>
      <c r="BR448" s="136" t="str">
        <f t="shared" si="273"/>
        <v/>
      </c>
      <c r="BS448" s="136" t="str">
        <f t="shared" si="274"/>
        <v/>
      </c>
      <c r="BT448" s="136" t="str">
        <f t="shared" si="275"/>
        <v/>
      </c>
      <c r="BU448" s="136" t="str">
        <f t="shared" si="276"/>
        <v/>
      </c>
      <c r="BV448" s="136" t="str">
        <f t="shared" si="277"/>
        <v/>
      </c>
      <c r="BW448" s="136" t="str">
        <f t="shared" si="278"/>
        <v/>
      </c>
      <c r="BX448" s="136" t="str">
        <f t="shared" si="279"/>
        <v/>
      </c>
      <c r="BY448" s="136" t="str">
        <f t="shared" si="280"/>
        <v/>
      </c>
      <c r="BZ448" s="136" t="str">
        <f t="shared" si="281"/>
        <v/>
      </c>
      <c r="CA448" s="137" t="str">
        <f t="shared" si="282"/>
        <v/>
      </c>
      <c r="CB448" s="135" t="str">
        <f t="shared" si="283"/>
        <v/>
      </c>
      <c r="CC448" s="136" t="str">
        <f t="shared" si="284"/>
        <v/>
      </c>
      <c r="CD448" s="136" t="str">
        <f t="shared" si="285"/>
        <v/>
      </c>
      <c r="CE448" s="136" t="str">
        <f t="shared" si="286"/>
        <v/>
      </c>
      <c r="CF448" s="136" t="str">
        <f t="shared" si="287"/>
        <v/>
      </c>
      <c r="CG448" s="136" t="str">
        <f t="shared" si="288"/>
        <v/>
      </c>
      <c r="CH448" s="136" t="str">
        <f t="shared" si="289"/>
        <v/>
      </c>
      <c r="CI448" s="136" t="str">
        <f t="shared" si="290"/>
        <v/>
      </c>
      <c r="CJ448" s="136" t="str">
        <f t="shared" si="291"/>
        <v/>
      </c>
      <c r="CK448" s="137" t="str">
        <f t="shared" si="292"/>
        <v/>
      </c>
      <c r="CL448" s="135" t="str">
        <f t="shared" si="293"/>
        <v/>
      </c>
      <c r="CM448" s="136" t="str">
        <f t="shared" si="294"/>
        <v/>
      </c>
      <c r="CN448" s="136" t="str">
        <f t="shared" si="295"/>
        <v/>
      </c>
      <c r="CO448" s="137" t="str">
        <f t="shared" si="296"/>
        <v/>
      </c>
      <c r="CP448" s="120"/>
      <c r="CQ448" s="120"/>
      <c r="CR448" s="120"/>
      <c r="CS448" s="120"/>
      <c r="CT448" s="120"/>
      <c r="CU448" s="120"/>
      <c r="CV448" s="120"/>
      <c r="CW448" s="120"/>
      <c r="CX448" s="120"/>
      <c r="CY448" s="120"/>
      <c r="CZ448" s="120"/>
      <c r="DA448" s="120"/>
      <c r="DB448" s="120"/>
    </row>
    <row r="449" spans="1:106" ht="17.399999999999999" thickTop="1" thickBot="1" x14ac:dyDescent="0.45">
      <c r="A449" s="7">
        <v>444</v>
      </c>
      <c r="B449" s="10"/>
      <c r="C449" s="11"/>
      <c r="D449" s="11"/>
      <c r="E449" s="11"/>
      <c r="F449" s="11"/>
      <c r="G449" s="11"/>
      <c r="H449" s="11"/>
      <c r="I449" s="11"/>
      <c r="J449" s="11"/>
      <c r="K449" s="11"/>
      <c r="L449" s="10"/>
      <c r="M449" s="10"/>
      <c r="N449" s="10"/>
      <c r="O449" s="209" t="str">
        <f xml:space="preserve"> IF(ISBLANK(L449),"",VLOOKUP(L449,ComboValue!$E$3:$I$15,5,FALSE))</f>
        <v/>
      </c>
      <c r="P449" s="10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35" t="str">
        <f xml:space="preserve"> IF(ISBLANK(C449),"",VLOOKUP(C449,ComboValue!$B$2:$C$11,2,FALSE) &amp; ",") &amp; IF(ISBLANK(D449),"",VLOOKUP(D449,ComboValue!$B$2:$C$11,2,FALSE) &amp; ",") &amp; IF(ISBLANK(E449),"",VLOOKUP(E449,ComboValue!$B$2:$C$11,2,FALSE) &amp; ",") &amp; IF(ISBLANK(F449),"",VLOOKUP(F449,ComboValue!$B$2:$C$11,2,FALSE) &amp; ",") &amp; IF(ISBLANK(G449),"",VLOOKUP(G449,ComboValue!$B$2:$C$11,2,FALSE) &amp; ",") &amp; IF(ISBLANK(H449),"",VLOOKUP(H449,ComboValue!$B$2:$C$11,2,FALSE) &amp; ",") &amp; IF(ISBLANK(I449),"",VLOOKUP(I449,ComboValue!$B$2:$C$11,2,FALSE) &amp; ",") &amp; IF(ISBLANK(J449),"",VLOOKUP(J449,ComboValue!$B$2:$C$11,2,FALSE) &amp; ",") &amp; IF(ISBLANK(K449),"",VLOOKUP(K449,ComboValue!$B$2:$C$11,2,FALSE) &amp; ",")</f>
        <v/>
      </c>
      <c r="AV449" s="136" t="str">
        <f t="shared" si="255"/>
        <v>Tous_Nl</v>
      </c>
      <c r="AW449" s="136" t="str">
        <f>IF(ISBLANK(L449),"",VLOOKUP(L449,ComboValue!$E$2:$G$15,3,FALSE))</f>
        <v/>
      </c>
      <c r="AX449" s="136" t="str">
        <f>IF(ISBLANK(M449),"",VLOOKUP(M449,ComboValue!$K$2:$L$5,2,FALSE))</f>
        <v/>
      </c>
      <c r="AY449" s="161" t="str">
        <f>IF(ISBLANK(Q449),"",VLOOKUP(Q449,ComboValue!$N$2:$O$68,2,FALSE) &amp; ",") &amp; IF(ISBLANK(R449),"",VLOOKUP(R449,ComboValue!$N$2:$O$68,2,FALSE) &amp; ",") &amp; IF(ISBLANK(S449),"",VLOOKUP(S449,ComboValue!$N$2:$O$68,2,FALSE) &amp; ",") &amp; IF(ISBLANK(T449),"",VLOOKUP(T449,ComboValue!$N$2:$O$68,2,FALSE) &amp; ",") &amp; IF(ISBLANK(U449),"",VLOOKUP(U449,ComboValue!$N$2:$O$68,2,FALSE) &amp; ",") &amp; IF(ISBLANK(V449),"",VLOOKUP(V449,ComboValue!$N$2:$O$68,2,FALSE) &amp; ",") &amp; IF(ISBLANK(W449),"",VLOOKUP(W449,ComboValue!$N$2:$O$68,2,FALSE) &amp; ",") &amp; IF(ISBLANK(X449),"",VLOOKUP(X449,ComboValue!$N$2:$O$68,2,FALSE) &amp; ",") &amp; IF(ISBLANK(Y449),"",VLOOKUP(Y449,ComboValue!$N$2:$O$68,2,FALSE) &amp; ",") &amp; IF(ISBLANK(Z449),"",VLOOKUP(Z449,ComboValue!$N$2:$O$68,2,FALSE) &amp; ",") &amp; IF(ISBLANK(AA449),"",VLOOKUP(AA449,ComboValue!$N$2:$O$68,2,FALSE) &amp; ",") &amp; IF(ISBLANK(AB449),"",VLOOKUP(AB449,ComboValue!$N$2:$O$68,2,FALSE) &amp; ",") &amp; IF(ISBLANK(AC449),"",VLOOKUP(AC449,ComboValue!$N$2:$O$68,2,FALSE) &amp; ",") &amp; IF(ISBLANK(AD449),"",VLOOKUP(AD449,ComboValue!$N$2:$O$68,2,FALSE) &amp; ",") &amp; IF(ISBLANK(AE449),"",VLOOKUP(AE449,ComboValue!$N$2:$O$68,2,FALSE) &amp; ",") &amp; IF(ISBLANK(AF449),"",VLOOKUP(AF449,ComboValue!$N$2:$O$68,2,FALSE) &amp; ",") &amp; IF(ISBLANK(AG449),"",VLOOKUP(AG449,ComboValue!$N$2:$O$68,2,FALSE) &amp; ",") &amp; IF(ISBLANK(AH449),"",VLOOKUP(AH449,ComboValue!$N$2:$O$68,2,FALSE) &amp; ",") &amp; IF(ISBLANK(AI449),"",VLOOKUP(AI449,ComboValue!$N$2:$O$68,2,FALSE) &amp; ",") &amp; IF(ISBLANK(AJ449),"",VLOOKUP(AJ449,ComboValue!$N$2:$O$68,2,FALSE) &amp; ",") &amp; IF(ISBLANK(AK449),"",VLOOKUP(AK449,ComboValue!$N$2:$O$68,2,FALSE) &amp; ",") &amp; IF(ISBLANK(AL449),"",VLOOKUP(AL449,ComboValue!$N$2:$O$68,2,FALSE) &amp; ",") &amp; IF(ISBLANK(AM449),"",VLOOKUP(AM449,ComboValue!$N$2:$O$68,2,FALSE) &amp; ",") &amp; IF(ISBLANK(AN449),"",VLOOKUP(AN449,ComboValue!$N$2:$O$68,2,FALSE) &amp; ",") &amp; IF(ISBLANK(AO449),"",VLOOKUP(AO449,ComboValue!$N$2:$O$68,2,FALSE) &amp; ",") &amp; IF(ISBLANK(AP449),"",VLOOKUP(AP449,ComboValue!$N$2:$O$68,2,FALSE) &amp; ",") &amp; IF(ISBLANK(AQ449),"",VLOOKUP(AQ449,ComboValue!$N$2:$O$68,2,FALSE) &amp; ",") &amp; IF(ISBLANK(AR449),"",VLOOKUP(AR449,ComboValue!$N$2:$O$68,2,FALSE) &amp; ",") &amp; IF(ISBLANK(AS449),"",VLOOKUP(AS449,ComboValue!$N$2:$O$68,2,FALSE) &amp; ",") &amp; IF(ISBLANK(AT449),"",VLOOKUP(AT449,ComboValue!$N$2:$O$68,2,FALSE) &amp; ",")</f>
        <v/>
      </c>
      <c r="AZ449" s="162" t="str">
        <f t="shared" si="256"/>
        <v/>
      </c>
      <c r="BA449" s="120"/>
      <c r="BB449" s="135" t="str">
        <f t="shared" si="257"/>
        <v/>
      </c>
      <c r="BC449" s="136" t="str">
        <f t="shared" si="258"/>
        <v/>
      </c>
      <c r="BD449" s="136" t="str">
        <f t="shared" si="259"/>
        <v/>
      </c>
      <c r="BE449" s="136" t="str">
        <f t="shared" si="260"/>
        <v/>
      </c>
      <c r="BF449" s="136" t="str">
        <f t="shared" si="261"/>
        <v/>
      </c>
      <c r="BG449" s="136" t="str">
        <f t="shared" si="262"/>
        <v/>
      </c>
      <c r="BH449" s="136" t="str">
        <f t="shared" si="263"/>
        <v/>
      </c>
      <c r="BI449" s="136" t="str">
        <f t="shared" si="264"/>
        <v/>
      </c>
      <c r="BJ449" s="136" t="str">
        <f t="shared" si="265"/>
        <v/>
      </c>
      <c r="BK449" s="136" t="str">
        <f t="shared" si="266"/>
        <v/>
      </c>
      <c r="BL449" s="136" t="str">
        <f t="shared" si="267"/>
        <v/>
      </c>
      <c r="BM449" s="136" t="str">
        <f t="shared" si="268"/>
        <v/>
      </c>
      <c r="BN449" s="136" t="str">
        <f t="shared" si="269"/>
        <v/>
      </c>
      <c r="BO449" s="136" t="str">
        <f t="shared" si="270"/>
        <v/>
      </c>
      <c r="BP449" s="136" t="str">
        <f t="shared" si="271"/>
        <v/>
      </c>
      <c r="BQ449" s="136" t="str">
        <f t="shared" si="272"/>
        <v/>
      </c>
      <c r="BR449" s="136" t="str">
        <f t="shared" si="273"/>
        <v/>
      </c>
      <c r="BS449" s="136" t="str">
        <f t="shared" si="274"/>
        <v/>
      </c>
      <c r="BT449" s="136" t="str">
        <f t="shared" si="275"/>
        <v/>
      </c>
      <c r="BU449" s="136" t="str">
        <f t="shared" si="276"/>
        <v/>
      </c>
      <c r="BV449" s="136" t="str">
        <f t="shared" si="277"/>
        <v/>
      </c>
      <c r="BW449" s="136" t="str">
        <f t="shared" si="278"/>
        <v/>
      </c>
      <c r="BX449" s="136" t="str">
        <f t="shared" si="279"/>
        <v/>
      </c>
      <c r="BY449" s="136" t="str">
        <f t="shared" si="280"/>
        <v/>
      </c>
      <c r="BZ449" s="136" t="str">
        <f t="shared" si="281"/>
        <v/>
      </c>
      <c r="CA449" s="137" t="str">
        <f t="shared" si="282"/>
        <v/>
      </c>
      <c r="CB449" s="135" t="str">
        <f t="shared" si="283"/>
        <v/>
      </c>
      <c r="CC449" s="136" t="str">
        <f t="shared" si="284"/>
        <v/>
      </c>
      <c r="CD449" s="136" t="str">
        <f t="shared" si="285"/>
        <v/>
      </c>
      <c r="CE449" s="136" t="str">
        <f t="shared" si="286"/>
        <v/>
      </c>
      <c r="CF449" s="136" t="str">
        <f t="shared" si="287"/>
        <v/>
      </c>
      <c r="CG449" s="136" t="str">
        <f t="shared" si="288"/>
        <v/>
      </c>
      <c r="CH449" s="136" t="str">
        <f t="shared" si="289"/>
        <v/>
      </c>
      <c r="CI449" s="136" t="str">
        <f t="shared" si="290"/>
        <v/>
      </c>
      <c r="CJ449" s="136" t="str">
        <f t="shared" si="291"/>
        <v/>
      </c>
      <c r="CK449" s="137" t="str">
        <f t="shared" si="292"/>
        <v/>
      </c>
      <c r="CL449" s="135" t="str">
        <f t="shared" si="293"/>
        <v/>
      </c>
      <c r="CM449" s="136" t="str">
        <f t="shared" si="294"/>
        <v/>
      </c>
      <c r="CN449" s="136" t="str">
        <f t="shared" si="295"/>
        <v/>
      </c>
      <c r="CO449" s="137" t="str">
        <f t="shared" si="296"/>
        <v/>
      </c>
      <c r="CP449" s="120"/>
      <c r="CQ449" s="120"/>
      <c r="CR449" s="120"/>
      <c r="CS449" s="120"/>
      <c r="CT449" s="120"/>
      <c r="CU449" s="120"/>
      <c r="CV449" s="120"/>
      <c r="CW449" s="120"/>
      <c r="CX449" s="120"/>
      <c r="CY449" s="120"/>
      <c r="CZ449" s="120"/>
      <c r="DA449" s="120"/>
      <c r="DB449" s="120"/>
    </row>
    <row r="450" spans="1:106" ht="17.399999999999999" thickTop="1" thickBot="1" x14ac:dyDescent="0.45">
      <c r="A450" s="7">
        <v>445</v>
      </c>
      <c r="B450" s="10"/>
      <c r="C450" s="11"/>
      <c r="D450" s="11"/>
      <c r="E450" s="11"/>
      <c r="F450" s="11"/>
      <c r="G450" s="11"/>
      <c r="H450" s="11"/>
      <c r="I450" s="11"/>
      <c r="J450" s="11"/>
      <c r="K450" s="11"/>
      <c r="L450" s="10"/>
      <c r="M450" s="10"/>
      <c r="N450" s="10"/>
      <c r="O450" s="209" t="str">
        <f xml:space="preserve"> IF(ISBLANK(L450),"",VLOOKUP(L450,ComboValue!$E$3:$I$15,5,FALSE))</f>
        <v/>
      </c>
      <c r="P450" s="10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35" t="str">
        <f xml:space="preserve"> IF(ISBLANK(C450),"",VLOOKUP(C450,ComboValue!$B$2:$C$11,2,FALSE) &amp; ",") &amp; IF(ISBLANK(D450),"",VLOOKUP(D450,ComboValue!$B$2:$C$11,2,FALSE) &amp; ",") &amp; IF(ISBLANK(E450),"",VLOOKUP(E450,ComboValue!$B$2:$C$11,2,FALSE) &amp; ",") &amp; IF(ISBLANK(F450),"",VLOOKUP(F450,ComboValue!$B$2:$C$11,2,FALSE) &amp; ",") &amp; IF(ISBLANK(G450),"",VLOOKUP(G450,ComboValue!$B$2:$C$11,2,FALSE) &amp; ",") &amp; IF(ISBLANK(H450),"",VLOOKUP(H450,ComboValue!$B$2:$C$11,2,FALSE) &amp; ",") &amp; IF(ISBLANK(I450),"",VLOOKUP(I450,ComboValue!$B$2:$C$11,2,FALSE) &amp; ",") &amp; IF(ISBLANK(J450),"",VLOOKUP(J450,ComboValue!$B$2:$C$11,2,FALSE) &amp; ",") &amp; IF(ISBLANK(K450),"",VLOOKUP(K450,ComboValue!$B$2:$C$11,2,FALSE) &amp; ",")</f>
        <v/>
      </c>
      <c r="AV450" s="136" t="str">
        <f t="shared" si="255"/>
        <v>Tous_Nl</v>
      </c>
      <c r="AW450" s="136" t="str">
        <f>IF(ISBLANK(L450),"",VLOOKUP(L450,ComboValue!$E$2:$G$15,3,FALSE))</f>
        <v/>
      </c>
      <c r="AX450" s="136" t="str">
        <f>IF(ISBLANK(M450),"",VLOOKUP(M450,ComboValue!$K$2:$L$5,2,FALSE))</f>
        <v/>
      </c>
      <c r="AY450" s="161" t="str">
        <f>IF(ISBLANK(Q450),"",VLOOKUP(Q450,ComboValue!$N$2:$O$68,2,FALSE) &amp; ",") &amp; IF(ISBLANK(R450),"",VLOOKUP(R450,ComboValue!$N$2:$O$68,2,FALSE) &amp; ",") &amp; IF(ISBLANK(S450),"",VLOOKUP(S450,ComboValue!$N$2:$O$68,2,FALSE) &amp; ",") &amp; IF(ISBLANK(T450),"",VLOOKUP(T450,ComboValue!$N$2:$O$68,2,FALSE) &amp; ",") &amp; IF(ISBLANK(U450),"",VLOOKUP(U450,ComboValue!$N$2:$O$68,2,FALSE) &amp; ",") &amp; IF(ISBLANK(V450),"",VLOOKUP(V450,ComboValue!$N$2:$O$68,2,FALSE) &amp; ",") &amp; IF(ISBLANK(W450),"",VLOOKUP(W450,ComboValue!$N$2:$O$68,2,FALSE) &amp; ",") &amp; IF(ISBLANK(X450),"",VLOOKUP(X450,ComboValue!$N$2:$O$68,2,FALSE) &amp; ",") &amp; IF(ISBLANK(Y450),"",VLOOKUP(Y450,ComboValue!$N$2:$O$68,2,FALSE) &amp; ",") &amp; IF(ISBLANK(Z450),"",VLOOKUP(Z450,ComboValue!$N$2:$O$68,2,FALSE) &amp; ",") &amp; IF(ISBLANK(AA450),"",VLOOKUP(AA450,ComboValue!$N$2:$O$68,2,FALSE) &amp; ",") &amp; IF(ISBLANK(AB450),"",VLOOKUP(AB450,ComboValue!$N$2:$O$68,2,FALSE) &amp; ",") &amp; IF(ISBLANK(AC450),"",VLOOKUP(AC450,ComboValue!$N$2:$O$68,2,FALSE) &amp; ",") &amp; IF(ISBLANK(AD450),"",VLOOKUP(AD450,ComboValue!$N$2:$O$68,2,FALSE) &amp; ",") &amp; IF(ISBLANK(AE450),"",VLOOKUP(AE450,ComboValue!$N$2:$O$68,2,FALSE) &amp; ",") &amp; IF(ISBLANK(AF450),"",VLOOKUP(AF450,ComboValue!$N$2:$O$68,2,FALSE) &amp; ",") &amp; IF(ISBLANK(AG450),"",VLOOKUP(AG450,ComboValue!$N$2:$O$68,2,FALSE) &amp; ",") &amp; IF(ISBLANK(AH450),"",VLOOKUP(AH450,ComboValue!$N$2:$O$68,2,FALSE) &amp; ",") &amp; IF(ISBLANK(AI450),"",VLOOKUP(AI450,ComboValue!$N$2:$O$68,2,FALSE) &amp; ",") &amp; IF(ISBLANK(AJ450),"",VLOOKUP(AJ450,ComboValue!$N$2:$O$68,2,FALSE) &amp; ",") &amp; IF(ISBLANK(AK450),"",VLOOKUP(AK450,ComboValue!$N$2:$O$68,2,FALSE) &amp; ",") &amp; IF(ISBLANK(AL450),"",VLOOKUP(AL450,ComboValue!$N$2:$O$68,2,FALSE) &amp; ",") &amp; IF(ISBLANK(AM450),"",VLOOKUP(AM450,ComboValue!$N$2:$O$68,2,FALSE) &amp; ",") &amp; IF(ISBLANK(AN450),"",VLOOKUP(AN450,ComboValue!$N$2:$O$68,2,FALSE) &amp; ",") &amp; IF(ISBLANK(AO450),"",VLOOKUP(AO450,ComboValue!$N$2:$O$68,2,FALSE) &amp; ",") &amp; IF(ISBLANK(AP450),"",VLOOKUP(AP450,ComboValue!$N$2:$O$68,2,FALSE) &amp; ",") &amp; IF(ISBLANK(AQ450),"",VLOOKUP(AQ450,ComboValue!$N$2:$O$68,2,FALSE) &amp; ",") &amp; IF(ISBLANK(AR450),"",VLOOKUP(AR450,ComboValue!$N$2:$O$68,2,FALSE) &amp; ",") &amp; IF(ISBLANK(AS450),"",VLOOKUP(AS450,ComboValue!$N$2:$O$68,2,FALSE) &amp; ",") &amp; IF(ISBLANK(AT450),"",VLOOKUP(AT450,ComboValue!$N$2:$O$68,2,FALSE) &amp; ",")</f>
        <v/>
      </c>
      <c r="AZ450" s="162" t="str">
        <f t="shared" si="256"/>
        <v/>
      </c>
      <c r="BA450" s="120"/>
      <c r="BB450" s="135" t="str">
        <f t="shared" si="257"/>
        <v/>
      </c>
      <c r="BC450" s="136" t="str">
        <f t="shared" si="258"/>
        <v/>
      </c>
      <c r="BD450" s="136" t="str">
        <f t="shared" si="259"/>
        <v/>
      </c>
      <c r="BE450" s="136" t="str">
        <f t="shared" si="260"/>
        <v/>
      </c>
      <c r="BF450" s="136" t="str">
        <f t="shared" si="261"/>
        <v/>
      </c>
      <c r="BG450" s="136" t="str">
        <f t="shared" si="262"/>
        <v/>
      </c>
      <c r="BH450" s="136" t="str">
        <f t="shared" si="263"/>
        <v/>
      </c>
      <c r="BI450" s="136" t="str">
        <f t="shared" si="264"/>
        <v/>
      </c>
      <c r="BJ450" s="136" t="str">
        <f t="shared" si="265"/>
        <v/>
      </c>
      <c r="BK450" s="136" t="str">
        <f t="shared" si="266"/>
        <v/>
      </c>
      <c r="BL450" s="136" t="str">
        <f t="shared" si="267"/>
        <v/>
      </c>
      <c r="BM450" s="136" t="str">
        <f t="shared" si="268"/>
        <v/>
      </c>
      <c r="BN450" s="136" t="str">
        <f t="shared" si="269"/>
        <v/>
      </c>
      <c r="BO450" s="136" t="str">
        <f t="shared" si="270"/>
        <v/>
      </c>
      <c r="BP450" s="136" t="str">
        <f t="shared" si="271"/>
        <v/>
      </c>
      <c r="BQ450" s="136" t="str">
        <f t="shared" si="272"/>
        <v/>
      </c>
      <c r="BR450" s="136" t="str">
        <f t="shared" si="273"/>
        <v/>
      </c>
      <c r="BS450" s="136" t="str">
        <f t="shared" si="274"/>
        <v/>
      </c>
      <c r="BT450" s="136" t="str">
        <f t="shared" si="275"/>
        <v/>
      </c>
      <c r="BU450" s="136" t="str">
        <f t="shared" si="276"/>
        <v/>
      </c>
      <c r="BV450" s="136" t="str">
        <f t="shared" si="277"/>
        <v/>
      </c>
      <c r="BW450" s="136" t="str">
        <f t="shared" si="278"/>
        <v/>
      </c>
      <c r="BX450" s="136" t="str">
        <f t="shared" si="279"/>
        <v/>
      </c>
      <c r="BY450" s="136" t="str">
        <f t="shared" si="280"/>
        <v/>
      </c>
      <c r="BZ450" s="136" t="str">
        <f t="shared" si="281"/>
        <v/>
      </c>
      <c r="CA450" s="137" t="str">
        <f t="shared" si="282"/>
        <v/>
      </c>
      <c r="CB450" s="135" t="str">
        <f t="shared" si="283"/>
        <v/>
      </c>
      <c r="CC450" s="136" t="str">
        <f t="shared" si="284"/>
        <v/>
      </c>
      <c r="CD450" s="136" t="str">
        <f t="shared" si="285"/>
        <v/>
      </c>
      <c r="CE450" s="136" t="str">
        <f t="shared" si="286"/>
        <v/>
      </c>
      <c r="CF450" s="136" t="str">
        <f t="shared" si="287"/>
        <v/>
      </c>
      <c r="CG450" s="136" t="str">
        <f t="shared" si="288"/>
        <v/>
      </c>
      <c r="CH450" s="136" t="str">
        <f t="shared" si="289"/>
        <v/>
      </c>
      <c r="CI450" s="136" t="str">
        <f t="shared" si="290"/>
        <v/>
      </c>
      <c r="CJ450" s="136" t="str">
        <f t="shared" si="291"/>
        <v/>
      </c>
      <c r="CK450" s="137" t="str">
        <f t="shared" si="292"/>
        <v/>
      </c>
      <c r="CL450" s="135" t="str">
        <f t="shared" si="293"/>
        <v/>
      </c>
      <c r="CM450" s="136" t="str">
        <f t="shared" si="294"/>
        <v/>
      </c>
      <c r="CN450" s="136" t="str">
        <f t="shared" si="295"/>
        <v/>
      </c>
      <c r="CO450" s="137" t="str">
        <f t="shared" si="296"/>
        <v/>
      </c>
      <c r="CP450" s="120"/>
      <c r="CQ450" s="120"/>
      <c r="CR450" s="120"/>
      <c r="CS450" s="120"/>
      <c r="CT450" s="120"/>
      <c r="CU450" s="120"/>
      <c r="CV450" s="120"/>
      <c r="CW450" s="120"/>
      <c r="CX450" s="120"/>
      <c r="CY450" s="120"/>
      <c r="CZ450" s="120"/>
      <c r="DA450" s="120"/>
      <c r="DB450" s="120"/>
    </row>
    <row r="451" spans="1:106" ht="17.399999999999999" thickTop="1" thickBot="1" x14ac:dyDescent="0.45">
      <c r="A451" s="7">
        <v>446</v>
      </c>
      <c r="B451" s="10"/>
      <c r="C451" s="11"/>
      <c r="D451" s="11"/>
      <c r="E451" s="11"/>
      <c r="F451" s="11"/>
      <c r="G451" s="11"/>
      <c r="H451" s="11"/>
      <c r="I451" s="11"/>
      <c r="J451" s="11"/>
      <c r="K451" s="11"/>
      <c r="L451" s="10"/>
      <c r="M451" s="10"/>
      <c r="N451" s="10"/>
      <c r="O451" s="209" t="str">
        <f xml:space="preserve"> IF(ISBLANK(L451),"",VLOOKUP(L451,ComboValue!$E$3:$I$15,5,FALSE))</f>
        <v/>
      </c>
      <c r="P451" s="10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35" t="str">
        <f xml:space="preserve"> IF(ISBLANK(C451),"",VLOOKUP(C451,ComboValue!$B$2:$C$11,2,FALSE) &amp; ",") &amp; IF(ISBLANK(D451),"",VLOOKUP(D451,ComboValue!$B$2:$C$11,2,FALSE) &amp; ",") &amp; IF(ISBLANK(E451),"",VLOOKUP(E451,ComboValue!$B$2:$C$11,2,FALSE) &amp; ",") &amp; IF(ISBLANK(F451),"",VLOOKUP(F451,ComboValue!$B$2:$C$11,2,FALSE) &amp; ",") &amp; IF(ISBLANK(G451),"",VLOOKUP(G451,ComboValue!$B$2:$C$11,2,FALSE) &amp; ",") &amp; IF(ISBLANK(H451),"",VLOOKUP(H451,ComboValue!$B$2:$C$11,2,FALSE) &amp; ",") &amp; IF(ISBLANK(I451),"",VLOOKUP(I451,ComboValue!$B$2:$C$11,2,FALSE) &amp; ",") &amp; IF(ISBLANK(J451),"",VLOOKUP(J451,ComboValue!$B$2:$C$11,2,FALSE) &amp; ",") &amp; IF(ISBLANK(K451),"",VLOOKUP(K451,ComboValue!$B$2:$C$11,2,FALSE) &amp; ",")</f>
        <v/>
      </c>
      <c r="AV451" s="136" t="str">
        <f t="shared" si="255"/>
        <v>Tous_Nl</v>
      </c>
      <c r="AW451" s="136" t="str">
        <f>IF(ISBLANK(L451),"",VLOOKUP(L451,ComboValue!$E$2:$G$15,3,FALSE))</f>
        <v/>
      </c>
      <c r="AX451" s="136" t="str">
        <f>IF(ISBLANK(M451),"",VLOOKUP(M451,ComboValue!$K$2:$L$5,2,FALSE))</f>
        <v/>
      </c>
      <c r="AY451" s="161" t="str">
        <f>IF(ISBLANK(Q451),"",VLOOKUP(Q451,ComboValue!$N$2:$O$68,2,FALSE) &amp; ",") &amp; IF(ISBLANK(R451),"",VLOOKUP(R451,ComboValue!$N$2:$O$68,2,FALSE) &amp; ",") &amp; IF(ISBLANK(S451),"",VLOOKUP(S451,ComboValue!$N$2:$O$68,2,FALSE) &amp; ",") &amp; IF(ISBLANK(T451),"",VLOOKUP(T451,ComboValue!$N$2:$O$68,2,FALSE) &amp; ",") &amp; IF(ISBLANK(U451),"",VLOOKUP(U451,ComboValue!$N$2:$O$68,2,FALSE) &amp; ",") &amp; IF(ISBLANK(V451),"",VLOOKUP(V451,ComboValue!$N$2:$O$68,2,FALSE) &amp; ",") &amp; IF(ISBLANK(W451),"",VLOOKUP(W451,ComboValue!$N$2:$O$68,2,FALSE) &amp; ",") &amp; IF(ISBLANK(X451),"",VLOOKUP(X451,ComboValue!$N$2:$O$68,2,FALSE) &amp; ",") &amp; IF(ISBLANK(Y451),"",VLOOKUP(Y451,ComboValue!$N$2:$O$68,2,FALSE) &amp; ",") &amp; IF(ISBLANK(Z451),"",VLOOKUP(Z451,ComboValue!$N$2:$O$68,2,FALSE) &amp; ",") &amp; IF(ISBLANK(AA451),"",VLOOKUP(AA451,ComboValue!$N$2:$O$68,2,FALSE) &amp; ",") &amp; IF(ISBLANK(AB451),"",VLOOKUP(AB451,ComboValue!$N$2:$O$68,2,FALSE) &amp; ",") &amp; IF(ISBLANK(AC451),"",VLOOKUP(AC451,ComboValue!$N$2:$O$68,2,FALSE) &amp; ",") &amp; IF(ISBLANK(AD451),"",VLOOKUP(AD451,ComboValue!$N$2:$O$68,2,FALSE) &amp; ",") &amp; IF(ISBLANK(AE451),"",VLOOKUP(AE451,ComboValue!$N$2:$O$68,2,FALSE) &amp; ",") &amp; IF(ISBLANK(AF451),"",VLOOKUP(AF451,ComboValue!$N$2:$O$68,2,FALSE) &amp; ",") &amp; IF(ISBLANK(AG451),"",VLOOKUP(AG451,ComboValue!$N$2:$O$68,2,FALSE) &amp; ",") &amp; IF(ISBLANK(AH451),"",VLOOKUP(AH451,ComboValue!$N$2:$O$68,2,FALSE) &amp; ",") &amp; IF(ISBLANK(AI451),"",VLOOKUP(AI451,ComboValue!$N$2:$O$68,2,FALSE) &amp; ",") &amp; IF(ISBLANK(AJ451),"",VLOOKUP(AJ451,ComboValue!$N$2:$O$68,2,FALSE) &amp; ",") &amp; IF(ISBLANK(AK451),"",VLOOKUP(AK451,ComboValue!$N$2:$O$68,2,FALSE) &amp; ",") &amp; IF(ISBLANK(AL451),"",VLOOKUP(AL451,ComboValue!$N$2:$O$68,2,FALSE) &amp; ",") &amp; IF(ISBLANK(AM451),"",VLOOKUP(AM451,ComboValue!$N$2:$O$68,2,FALSE) &amp; ",") &amp; IF(ISBLANK(AN451),"",VLOOKUP(AN451,ComboValue!$N$2:$O$68,2,FALSE) &amp; ",") &amp; IF(ISBLANK(AO451),"",VLOOKUP(AO451,ComboValue!$N$2:$O$68,2,FALSE) &amp; ",") &amp; IF(ISBLANK(AP451),"",VLOOKUP(AP451,ComboValue!$N$2:$O$68,2,FALSE) &amp; ",") &amp; IF(ISBLANK(AQ451),"",VLOOKUP(AQ451,ComboValue!$N$2:$O$68,2,FALSE) &amp; ",") &amp; IF(ISBLANK(AR451),"",VLOOKUP(AR451,ComboValue!$N$2:$O$68,2,FALSE) &amp; ",") &amp; IF(ISBLANK(AS451),"",VLOOKUP(AS451,ComboValue!$N$2:$O$68,2,FALSE) &amp; ",") &amp; IF(ISBLANK(AT451),"",VLOOKUP(AT451,ComboValue!$N$2:$O$68,2,FALSE) &amp; ",")</f>
        <v/>
      </c>
      <c r="AZ451" s="162" t="str">
        <f t="shared" si="256"/>
        <v/>
      </c>
      <c r="BA451" s="120"/>
      <c r="BB451" s="135" t="str">
        <f t="shared" si="257"/>
        <v/>
      </c>
      <c r="BC451" s="136" t="str">
        <f t="shared" si="258"/>
        <v/>
      </c>
      <c r="BD451" s="136" t="str">
        <f t="shared" si="259"/>
        <v/>
      </c>
      <c r="BE451" s="136" t="str">
        <f t="shared" si="260"/>
        <v/>
      </c>
      <c r="BF451" s="136" t="str">
        <f t="shared" si="261"/>
        <v/>
      </c>
      <c r="BG451" s="136" t="str">
        <f t="shared" si="262"/>
        <v/>
      </c>
      <c r="BH451" s="136" t="str">
        <f t="shared" si="263"/>
        <v/>
      </c>
      <c r="BI451" s="136" t="str">
        <f t="shared" si="264"/>
        <v/>
      </c>
      <c r="BJ451" s="136" t="str">
        <f t="shared" si="265"/>
        <v/>
      </c>
      <c r="BK451" s="136" t="str">
        <f t="shared" si="266"/>
        <v/>
      </c>
      <c r="BL451" s="136" t="str">
        <f t="shared" si="267"/>
        <v/>
      </c>
      <c r="BM451" s="136" t="str">
        <f t="shared" si="268"/>
        <v/>
      </c>
      <c r="BN451" s="136" t="str">
        <f t="shared" si="269"/>
        <v/>
      </c>
      <c r="BO451" s="136" t="str">
        <f t="shared" si="270"/>
        <v/>
      </c>
      <c r="BP451" s="136" t="str">
        <f t="shared" si="271"/>
        <v/>
      </c>
      <c r="BQ451" s="136" t="str">
        <f t="shared" si="272"/>
        <v/>
      </c>
      <c r="BR451" s="136" t="str">
        <f t="shared" si="273"/>
        <v/>
      </c>
      <c r="BS451" s="136" t="str">
        <f t="shared" si="274"/>
        <v/>
      </c>
      <c r="BT451" s="136" t="str">
        <f t="shared" si="275"/>
        <v/>
      </c>
      <c r="BU451" s="136" t="str">
        <f t="shared" si="276"/>
        <v/>
      </c>
      <c r="BV451" s="136" t="str">
        <f t="shared" si="277"/>
        <v/>
      </c>
      <c r="BW451" s="136" t="str">
        <f t="shared" si="278"/>
        <v/>
      </c>
      <c r="BX451" s="136" t="str">
        <f t="shared" si="279"/>
        <v/>
      </c>
      <c r="BY451" s="136" t="str">
        <f t="shared" si="280"/>
        <v/>
      </c>
      <c r="BZ451" s="136" t="str">
        <f t="shared" si="281"/>
        <v/>
      </c>
      <c r="CA451" s="137" t="str">
        <f t="shared" si="282"/>
        <v/>
      </c>
      <c r="CB451" s="135" t="str">
        <f t="shared" si="283"/>
        <v/>
      </c>
      <c r="CC451" s="136" t="str">
        <f t="shared" si="284"/>
        <v/>
      </c>
      <c r="CD451" s="136" t="str">
        <f t="shared" si="285"/>
        <v/>
      </c>
      <c r="CE451" s="136" t="str">
        <f t="shared" si="286"/>
        <v/>
      </c>
      <c r="CF451" s="136" t="str">
        <f t="shared" si="287"/>
        <v/>
      </c>
      <c r="CG451" s="136" t="str">
        <f t="shared" si="288"/>
        <v/>
      </c>
      <c r="CH451" s="136" t="str">
        <f t="shared" si="289"/>
        <v/>
      </c>
      <c r="CI451" s="136" t="str">
        <f t="shared" si="290"/>
        <v/>
      </c>
      <c r="CJ451" s="136" t="str">
        <f t="shared" si="291"/>
        <v/>
      </c>
      <c r="CK451" s="137" t="str">
        <f t="shared" si="292"/>
        <v/>
      </c>
      <c r="CL451" s="135" t="str">
        <f t="shared" si="293"/>
        <v/>
      </c>
      <c r="CM451" s="136" t="str">
        <f t="shared" si="294"/>
        <v/>
      </c>
      <c r="CN451" s="136" t="str">
        <f t="shared" si="295"/>
        <v/>
      </c>
      <c r="CO451" s="137" t="str">
        <f t="shared" si="296"/>
        <v/>
      </c>
      <c r="CP451" s="120"/>
      <c r="CQ451" s="120"/>
      <c r="CR451" s="120"/>
      <c r="CS451" s="120"/>
      <c r="CT451" s="120"/>
      <c r="CU451" s="120"/>
      <c r="CV451" s="120"/>
      <c r="CW451" s="120"/>
      <c r="CX451" s="120"/>
      <c r="CY451" s="120"/>
      <c r="CZ451" s="120"/>
      <c r="DA451" s="120"/>
      <c r="DB451" s="120"/>
    </row>
    <row r="452" spans="1:106" ht="17.399999999999999" thickTop="1" thickBot="1" x14ac:dyDescent="0.45">
      <c r="A452" s="7">
        <v>447</v>
      </c>
      <c r="B452" s="10"/>
      <c r="C452" s="11"/>
      <c r="D452" s="11"/>
      <c r="E452" s="11"/>
      <c r="F452" s="11"/>
      <c r="G452" s="11"/>
      <c r="H452" s="11"/>
      <c r="I452" s="11"/>
      <c r="J452" s="11"/>
      <c r="K452" s="11"/>
      <c r="L452" s="10"/>
      <c r="M452" s="10"/>
      <c r="N452" s="10"/>
      <c r="O452" s="209" t="str">
        <f xml:space="preserve"> IF(ISBLANK(L452),"",VLOOKUP(L452,ComboValue!$E$3:$I$15,5,FALSE))</f>
        <v/>
      </c>
      <c r="P452" s="10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35" t="str">
        <f xml:space="preserve"> IF(ISBLANK(C452),"",VLOOKUP(C452,ComboValue!$B$2:$C$11,2,FALSE) &amp; ",") &amp; IF(ISBLANK(D452),"",VLOOKUP(D452,ComboValue!$B$2:$C$11,2,FALSE) &amp; ",") &amp; IF(ISBLANK(E452),"",VLOOKUP(E452,ComboValue!$B$2:$C$11,2,FALSE) &amp; ",") &amp; IF(ISBLANK(F452),"",VLOOKUP(F452,ComboValue!$B$2:$C$11,2,FALSE) &amp; ",") &amp; IF(ISBLANK(G452),"",VLOOKUP(G452,ComboValue!$B$2:$C$11,2,FALSE) &amp; ",") &amp; IF(ISBLANK(H452),"",VLOOKUP(H452,ComboValue!$B$2:$C$11,2,FALSE) &amp; ",") &amp; IF(ISBLANK(I452),"",VLOOKUP(I452,ComboValue!$B$2:$C$11,2,FALSE) &amp; ",") &amp; IF(ISBLANK(J452),"",VLOOKUP(J452,ComboValue!$B$2:$C$11,2,FALSE) &amp; ",") &amp; IF(ISBLANK(K452),"",VLOOKUP(K452,ComboValue!$B$2:$C$11,2,FALSE) &amp; ",")</f>
        <v/>
      </c>
      <c r="AV452" s="136" t="str">
        <f t="shared" si="255"/>
        <v>Tous_Nl</v>
      </c>
      <c r="AW452" s="136" t="str">
        <f>IF(ISBLANK(L452),"",VLOOKUP(L452,ComboValue!$E$2:$G$15,3,FALSE))</f>
        <v/>
      </c>
      <c r="AX452" s="136" t="str">
        <f>IF(ISBLANK(M452),"",VLOOKUP(M452,ComboValue!$K$2:$L$5,2,FALSE))</f>
        <v/>
      </c>
      <c r="AY452" s="161" t="str">
        <f>IF(ISBLANK(Q452),"",VLOOKUP(Q452,ComboValue!$N$2:$O$68,2,FALSE) &amp; ",") &amp; IF(ISBLANK(R452),"",VLOOKUP(R452,ComboValue!$N$2:$O$68,2,FALSE) &amp; ",") &amp; IF(ISBLANK(S452),"",VLOOKUP(S452,ComboValue!$N$2:$O$68,2,FALSE) &amp; ",") &amp; IF(ISBLANK(T452),"",VLOOKUP(T452,ComboValue!$N$2:$O$68,2,FALSE) &amp; ",") &amp; IF(ISBLANK(U452),"",VLOOKUP(U452,ComboValue!$N$2:$O$68,2,FALSE) &amp; ",") &amp; IF(ISBLANK(V452),"",VLOOKUP(V452,ComboValue!$N$2:$O$68,2,FALSE) &amp; ",") &amp; IF(ISBLANK(W452),"",VLOOKUP(W452,ComboValue!$N$2:$O$68,2,FALSE) &amp; ",") &amp; IF(ISBLANK(X452),"",VLOOKUP(X452,ComboValue!$N$2:$O$68,2,FALSE) &amp; ",") &amp; IF(ISBLANK(Y452),"",VLOOKUP(Y452,ComboValue!$N$2:$O$68,2,FALSE) &amp; ",") &amp; IF(ISBLANK(Z452),"",VLOOKUP(Z452,ComboValue!$N$2:$O$68,2,FALSE) &amp; ",") &amp; IF(ISBLANK(AA452),"",VLOOKUP(AA452,ComboValue!$N$2:$O$68,2,FALSE) &amp; ",") &amp; IF(ISBLANK(AB452),"",VLOOKUP(AB452,ComboValue!$N$2:$O$68,2,FALSE) &amp; ",") &amp; IF(ISBLANK(AC452),"",VLOOKUP(AC452,ComboValue!$N$2:$O$68,2,FALSE) &amp; ",") &amp; IF(ISBLANK(AD452),"",VLOOKUP(AD452,ComboValue!$N$2:$O$68,2,FALSE) &amp; ",") &amp; IF(ISBLANK(AE452),"",VLOOKUP(AE452,ComboValue!$N$2:$O$68,2,FALSE) &amp; ",") &amp; IF(ISBLANK(AF452),"",VLOOKUP(AF452,ComboValue!$N$2:$O$68,2,FALSE) &amp; ",") &amp; IF(ISBLANK(AG452),"",VLOOKUP(AG452,ComboValue!$N$2:$O$68,2,FALSE) &amp; ",") &amp; IF(ISBLANK(AH452),"",VLOOKUP(AH452,ComboValue!$N$2:$O$68,2,FALSE) &amp; ",") &amp; IF(ISBLANK(AI452),"",VLOOKUP(AI452,ComboValue!$N$2:$O$68,2,FALSE) &amp; ",") &amp; IF(ISBLANK(AJ452),"",VLOOKUP(AJ452,ComboValue!$N$2:$O$68,2,FALSE) &amp; ",") &amp; IF(ISBLANK(AK452),"",VLOOKUP(AK452,ComboValue!$N$2:$O$68,2,FALSE) &amp; ",") &amp; IF(ISBLANK(AL452),"",VLOOKUP(AL452,ComboValue!$N$2:$O$68,2,FALSE) &amp; ",") &amp; IF(ISBLANK(AM452),"",VLOOKUP(AM452,ComboValue!$N$2:$O$68,2,FALSE) &amp; ",") &amp; IF(ISBLANK(AN452),"",VLOOKUP(AN452,ComboValue!$N$2:$O$68,2,FALSE) &amp; ",") &amp; IF(ISBLANK(AO452),"",VLOOKUP(AO452,ComboValue!$N$2:$O$68,2,FALSE) &amp; ",") &amp; IF(ISBLANK(AP452),"",VLOOKUP(AP452,ComboValue!$N$2:$O$68,2,FALSE) &amp; ",") &amp; IF(ISBLANK(AQ452),"",VLOOKUP(AQ452,ComboValue!$N$2:$O$68,2,FALSE) &amp; ",") &amp; IF(ISBLANK(AR452),"",VLOOKUP(AR452,ComboValue!$N$2:$O$68,2,FALSE) &amp; ",") &amp; IF(ISBLANK(AS452),"",VLOOKUP(AS452,ComboValue!$N$2:$O$68,2,FALSE) &amp; ",") &amp; IF(ISBLANK(AT452),"",VLOOKUP(AT452,ComboValue!$N$2:$O$68,2,FALSE) &amp; ",")</f>
        <v/>
      </c>
      <c r="AZ452" s="162" t="str">
        <f t="shared" si="256"/>
        <v/>
      </c>
      <c r="BA452" s="120"/>
      <c r="BB452" s="135" t="str">
        <f t="shared" si="257"/>
        <v/>
      </c>
      <c r="BC452" s="136" t="str">
        <f t="shared" si="258"/>
        <v/>
      </c>
      <c r="BD452" s="136" t="str">
        <f t="shared" si="259"/>
        <v/>
      </c>
      <c r="BE452" s="136" t="str">
        <f t="shared" si="260"/>
        <v/>
      </c>
      <c r="BF452" s="136" t="str">
        <f t="shared" si="261"/>
        <v/>
      </c>
      <c r="BG452" s="136" t="str">
        <f t="shared" si="262"/>
        <v/>
      </c>
      <c r="BH452" s="136" t="str">
        <f t="shared" si="263"/>
        <v/>
      </c>
      <c r="BI452" s="136" t="str">
        <f t="shared" si="264"/>
        <v/>
      </c>
      <c r="BJ452" s="136" t="str">
        <f t="shared" si="265"/>
        <v/>
      </c>
      <c r="BK452" s="136" t="str">
        <f t="shared" si="266"/>
        <v/>
      </c>
      <c r="BL452" s="136" t="str">
        <f t="shared" si="267"/>
        <v/>
      </c>
      <c r="BM452" s="136" t="str">
        <f t="shared" si="268"/>
        <v/>
      </c>
      <c r="BN452" s="136" t="str">
        <f t="shared" si="269"/>
        <v/>
      </c>
      <c r="BO452" s="136" t="str">
        <f t="shared" si="270"/>
        <v/>
      </c>
      <c r="BP452" s="136" t="str">
        <f t="shared" si="271"/>
        <v/>
      </c>
      <c r="BQ452" s="136" t="str">
        <f t="shared" si="272"/>
        <v/>
      </c>
      <c r="BR452" s="136" t="str">
        <f t="shared" si="273"/>
        <v/>
      </c>
      <c r="BS452" s="136" t="str">
        <f t="shared" si="274"/>
        <v/>
      </c>
      <c r="BT452" s="136" t="str">
        <f t="shared" si="275"/>
        <v/>
      </c>
      <c r="BU452" s="136" t="str">
        <f t="shared" si="276"/>
        <v/>
      </c>
      <c r="BV452" s="136" t="str">
        <f t="shared" si="277"/>
        <v/>
      </c>
      <c r="BW452" s="136" t="str">
        <f t="shared" si="278"/>
        <v/>
      </c>
      <c r="BX452" s="136" t="str">
        <f t="shared" si="279"/>
        <v/>
      </c>
      <c r="BY452" s="136" t="str">
        <f t="shared" si="280"/>
        <v/>
      </c>
      <c r="BZ452" s="136" t="str">
        <f t="shared" si="281"/>
        <v/>
      </c>
      <c r="CA452" s="137" t="str">
        <f t="shared" si="282"/>
        <v/>
      </c>
      <c r="CB452" s="135" t="str">
        <f t="shared" si="283"/>
        <v/>
      </c>
      <c r="CC452" s="136" t="str">
        <f t="shared" si="284"/>
        <v/>
      </c>
      <c r="CD452" s="136" t="str">
        <f t="shared" si="285"/>
        <v/>
      </c>
      <c r="CE452" s="136" t="str">
        <f t="shared" si="286"/>
        <v/>
      </c>
      <c r="CF452" s="136" t="str">
        <f t="shared" si="287"/>
        <v/>
      </c>
      <c r="CG452" s="136" t="str">
        <f t="shared" si="288"/>
        <v/>
      </c>
      <c r="CH452" s="136" t="str">
        <f t="shared" si="289"/>
        <v/>
      </c>
      <c r="CI452" s="136" t="str">
        <f t="shared" si="290"/>
        <v/>
      </c>
      <c r="CJ452" s="136" t="str">
        <f t="shared" si="291"/>
        <v/>
      </c>
      <c r="CK452" s="137" t="str">
        <f t="shared" si="292"/>
        <v/>
      </c>
      <c r="CL452" s="135" t="str">
        <f t="shared" si="293"/>
        <v/>
      </c>
      <c r="CM452" s="136" t="str">
        <f t="shared" si="294"/>
        <v/>
      </c>
      <c r="CN452" s="136" t="str">
        <f t="shared" si="295"/>
        <v/>
      </c>
      <c r="CO452" s="137" t="str">
        <f t="shared" si="296"/>
        <v/>
      </c>
      <c r="CP452" s="120"/>
      <c r="CQ452" s="120"/>
      <c r="CR452" s="120"/>
      <c r="CS452" s="120"/>
      <c r="CT452" s="120"/>
      <c r="CU452" s="120"/>
      <c r="CV452" s="120"/>
      <c r="CW452" s="120"/>
      <c r="CX452" s="120"/>
      <c r="CY452" s="120"/>
      <c r="CZ452" s="120"/>
      <c r="DA452" s="120"/>
      <c r="DB452" s="120"/>
    </row>
    <row r="453" spans="1:106" ht="17.399999999999999" thickTop="1" thickBot="1" x14ac:dyDescent="0.45">
      <c r="A453" s="7">
        <v>448</v>
      </c>
      <c r="B453" s="10"/>
      <c r="C453" s="11"/>
      <c r="D453" s="11"/>
      <c r="E453" s="11"/>
      <c r="F453" s="11"/>
      <c r="G453" s="11"/>
      <c r="H453" s="11"/>
      <c r="I453" s="11"/>
      <c r="J453" s="11"/>
      <c r="K453" s="11"/>
      <c r="L453" s="10"/>
      <c r="M453" s="10"/>
      <c r="N453" s="10"/>
      <c r="O453" s="209" t="str">
        <f xml:space="preserve"> IF(ISBLANK(L453),"",VLOOKUP(L453,ComboValue!$E$3:$I$15,5,FALSE))</f>
        <v/>
      </c>
      <c r="P453" s="10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35" t="str">
        <f xml:space="preserve"> IF(ISBLANK(C453),"",VLOOKUP(C453,ComboValue!$B$2:$C$11,2,FALSE) &amp; ",") &amp; IF(ISBLANK(D453),"",VLOOKUP(D453,ComboValue!$B$2:$C$11,2,FALSE) &amp; ",") &amp; IF(ISBLANK(E453),"",VLOOKUP(E453,ComboValue!$B$2:$C$11,2,FALSE) &amp; ",") &amp; IF(ISBLANK(F453),"",VLOOKUP(F453,ComboValue!$B$2:$C$11,2,FALSE) &amp; ",") &amp; IF(ISBLANK(G453),"",VLOOKUP(G453,ComboValue!$B$2:$C$11,2,FALSE) &amp; ",") &amp; IF(ISBLANK(H453),"",VLOOKUP(H453,ComboValue!$B$2:$C$11,2,FALSE) &amp; ",") &amp; IF(ISBLANK(I453),"",VLOOKUP(I453,ComboValue!$B$2:$C$11,2,FALSE) &amp; ",") &amp; IF(ISBLANK(J453),"",VLOOKUP(J453,ComboValue!$B$2:$C$11,2,FALSE) &amp; ",") &amp; IF(ISBLANK(K453),"",VLOOKUP(K453,ComboValue!$B$2:$C$11,2,FALSE) &amp; ",")</f>
        <v/>
      </c>
      <c r="AV453" s="136" t="str">
        <f t="shared" si="255"/>
        <v>Tous_Nl</v>
      </c>
      <c r="AW453" s="136" t="str">
        <f>IF(ISBLANK(L453),"",VLOOKUP(L453,ComboValue!$E$2:$G$15,3,FALSE))</f>
        <v/>
      </c>
      <c r="AX453" s="136" t="str">
        <f>IF(ISBLANK(M453),"",VLOOKUP(M453,ComboValue!$K$2:$L$5,2,FALSE))</f>
        <v/>
      </c>
      <c r="AY453" s="161" t="str">
        <f>IF(ISBLANK(Q453),"",VLOOKUP(Q453,ComboValue!$N$2:$O$68,2,FALSE) &amp; ",") &amp; IF(ISBLANK(R453),"",VLOOKUP(R453,ComboValue!$N$2:$O$68,2,FALSE) &amp; ",") &amp; IF(ISBLANK(S453),"",VLOOKUP(S453,ComboValue!$N$2:$O$68,2,FALSE) &amp; ",") &amp; IF(ISBLANK(T453),"",VLOOKUP(T453,ComboValue!$N$2:$O$68,2,FALSE) &amp; ",") &amp; IF(ISBLANK(U453),"",VLOOKUP(U453,ComboValue!$N$2:$O$68,2,FALSE) &amp; ",") &amp; IF(ISBLANK(V453),"",VLOOKUP(V453,ComboValue!$N$2:$O$68,2,FALSE) &amp; ",") &amp; IF(ISBLANK(W453),"",VLOOKUP(W453,ComboValue!$N$2:$O$68,2,FALSE) &amp; ",") &amp; IF(ISBLANK(X453),"",VLOOKUP(X453,ComboValue!$N$2:$O$68,2,FALSE) &amp; ",") &amp; IF(ISBLANK(Y453),"",VLOOKUP(Y453,ComboValue!$N$2:$O$68,2,FALSE) &amp; ",") &amp; IF(ISBLANK(Z453),"",VLOOKUP(Z453,ComboValue!$N$2:$O$68,2,FALSE) &amp; ",") &amp; IF(ISBLANK(AA453),"",VLOOKUP(AA453,ComboValue!$N$2:$O$68,2,FALSE) &amp; ",") &amp; IF(ISBLANK(AB453),"",VLOOKUP(AB453,ComboValue!$N$2:$O$68,2,FALSE) &amp; ",") &amp; IF(ISBLANK(AC453),"",VLOOKUP(AC453,ComboValue!$N$2:$O$68,2,FALSE) &amp; ",") &amp; IF(ISBLANK(AD453),"",VLOOKUP(AD453,ComboValue!$N$2:$O$68,2,FALSE) &amp; ",") &amp; IF(ISBLANK(AE453),"",VLOOKUP(AE453,ComboValue!$N$2:$O$68,2,FALSE) &amp; ",") &amp; IF(ISBLANK(AF453),"",VLOOKUP(AF453,ComboValue!$N$2:$O$68,2,FALSE) &amp; ",") &amp; IF(ISBLANK(AG453),"",VLOOKUP(AG453,ComboValue!$N$2:$O$68,2,FALSE) &amp; ",") &amp; IF(ISBLANK(AH453),"",VLOOKUP(AH453,ComboValue!$N$2:$O$68,2,FALSE) &amp; ",") &amp; IF(ISBLANK(AI453),"",VLOOKUP(AI453,ComboValue!$N$2:$O$68,2,FALSE) &amp; ",") &amp; IF(ISBLANK(AJ453),"",VLOOKUP(AJ453,ComboValue!$N$2:$O$68,2,FALSE) &amp; ",") &amp; IF(ISBLANK(AK453),"",VLOOKUP(AK453,ComboValue!$N$2:$O$68,2,FALSE) &amp; ",") &amp; IF(ISBLANK(AL453),"",VLOOKUP(AL453,ComboValue!$N$2:$O$68,2,FALSE) &amp; ",") &amp; IF(ISBLANK(AM453),"",VLOOKUP(AM453,ComboValue!$N$2:$O$68,2,FALSE) &amp; ",") &amp; IF(ISBLANK(AN453),"",VLOOKUP(AN453,ComboValue!$N$2:$O$68,2,FALSE) &amp; ",") &amp; IF(ISBLANK(AO453),"",VLOOKUP(AO453,ComboValue!$N$2:$O$68,2,FALSE) &amp; ",") &amp; IF(ISBLANK(AP453),"",VLOOKUP(AP453,ComboValue!$N$2:$O$68,2,FALSE) &amp; ",") &amp; IF(ISBLANK(AQ453),"",VLOOKUP(AQ453,ComboValue!$N$2:$O$68,2,FALSE) &amp; ",") &amp; IF(ISBLANK(AR453),"",VLOOKUP(AR453,ComboValue!$N$2:$O$68,2,FALSE) &amp; ",") &amp; IF(ISBLANK(AS453),"",VLOOKUP(AS453,ComboValue!$N$2:$O$68,2,FALSE) &amp; ",") &amp; IF(ISBLANK(AT453),"",VLOOKUP(AT453,ComboValue!$N$2:$O$68,2,FALSE) &amp; ",")</f>
        <v/>
      </c>
      <c r="AZ453" s="162" t="str">
        <f t="shared" si="256"/>
        <v/>
      </c>
      <c r="BA453" s="120"/>
      <c r="BB453" s="135" t="str">
        <f t="shared" si="257"/>
        <v/>
      </c>
      <c r="BC453" s="136" t="str">
        <f t="shared" si="258"/>
        <v/>
      </c>
      <c r="BD453" s="136" t="str">
        <f t="shared" si="259"/>
        <v/>
      </c>
      <c r="BE453" s="136" t="str">
        <f t="shared" si="260"/>
        <v/>
      </c>
      <c r="BF453" s="136" t="str">
        <f t="shared" si="261"/>
        <v/>
      </c>
      <c r="BG453" s="136" t="str">
        <f t="shared" si="262"/>
        <v/>
      </c>
      <c r="BH453" s="136" t="str">
        <f t="shared" si="263"/>
        <v/>
      </c>
      <c r="BI453" s="136" t="str">
        <f t="shared" si="264"/>
        <v/>
      </c>
      <c r="BJ453" s="136" t="str">
        <f t="shared" si="265"/>
        <v/>
      </c>
      <c r="BK453" s="136" t="str">
        <f t="shared" si="266"/>
        <v/>
      </c>
      <c r="BL453" s="136" t="str">
        <f t="shared" si="267"/>
        <v/>
      </c>
      <c r="BM453" s="136" t="str">
        <f t="shared" si="268"/>
        <v/>
      </c>
      <c r="BN453" s="136" t="str">
        <f t="shared" si="269"/>
        <v/>
      </c>
      <c r="BO453" s="136" t="str">
        <f t="shared" si="270"/>
        <v/>
      </c>
      <c r="BP453" s="136" t="str">
        <f t="shared" si="271"/>
        <v/>
      </c>
      <c r="BQ453" s="136" t="str">
        <f t="shared" si="272"/>
        <v/>
      </c>
      <c r="BR453" s="136" t="str">
        <f t="shared" si="273"/>
        <v/>
      </c>
      <c r="BS453" s="136" t="str">
        <f t="shared" si="274"/>
        <v/>
      </c>
      <c r="BT453" s="136" t="str">
        <f t="shared" si="275"/>
        <v/>
      </c>
      <c r="BU453" s="136" t="str">
        <f t="shared" si="276"/>
        <v/>
      </c>
      <c r="BV453" s="136" t="str">
        <f t="shared" si="277"/>
        <v/>
      </c>
      <c r="BW453" s="136" t="str">
        <f t="shared" si="278"/>
        <v/>
      </c>
      <c r="BX453" s="136" t="str">
        <f t="shared" si="279"/>
        <v/>
      </c>
      <c r="BY453" s="136" t="str">
        <f t="shared" si="280"/>
        <v/>
      </c>
      <c r="BZ453" s="136" t="str">
        <f t="shared" si="281"/>
        <v/>
      </c>
      <c r="CA453" s="137" t="str">
        <f t="shared" si="282"/>
        <v/>
      </c>
      <c r="CB453" s="135" t="str">
        <f t="shared" si="283"/>
        <v/>
      </c>
      <c r="CC453" s="136" t="str">
        <f t="shared" si="284"/>
        <v/>
      </c>
      <c r="CD453" s="136" t="str">
        <f t="shared" si="285"/>
        <v/>
      </c>
      <c r="CE453" s="136" t="str">
        <f t="shared" si="286"/>
        <v/>
      </c>
      <c r="CF453" s="136" t="str">
        <f t="shared" si="287"/>
        <v/>
      </c>
      <c r="CG453" s="136" t="str">
        <f t="shared" si="288"/>
        <v/>
      </c>
      <c r="CH453" s="136" t="str">
        <f t="shared" si="289"/>
        <v/>
      </c>
      <c r="CI453" s="136" t="str">
        <f t="shared" si="290"/>
        <v/>
      </c>
      <c r="CJ453" s="136" t="str">
        <f t="shared" si="291"/>
        <v/>
      </c>
      <c r="CK453" s="137" t="str">
        <f t="shared" si="292"/>
        <v/>
      </c>
      <c r="CL453" s="135" t="str">
        <f t="shared" si="293"/>
        <v/>
      </c>
      <c r="CM453" s="136" t="str">
        <f t="shared" si="294"/>
        <v/>
      </c>
      <c r="CN453" s="136" t="str">
        <f t="shared" si="295"/>
        <v/>
      </c>
      <c r="CO453" s="137" t="str">
        <f t="shared" si="296"/>
        <v/>
      </c>
      <c r="CP453" s="120"/>
      <c r="CQ453" s="120"/>
      <c r="CR453" s="120"/>
      <c r="CS453" s="120"/>
      <c r="CT453" s="120"/>
      <c r="CU453" s="120"/>
      <c r="CV453" s="120"/>
      <c r="CW453" s="120"/>
      <c r="CX453" s="120"/>
      <c r="CY453" s="120"/>
      <c r="CZ453" s="120"/>
      <c r="DA453" s="120"/>
      <c r="DB453" s="120"/>
    </row>
    <row r="454" spans="1:106" ht="17.399999999999999" thickTop="1" thickBot="1" x14ac:dyDescent="0.45">
      <c r="A454" s="7">
        <v>449</v>
      </c>
      <c r="B454" s="10"/>
      <c r="C454" s="11"/>
      <c r="D454" s="11"/>
      <c r="E454" s="11"/>
      <c r="F454" s="11"/>
      <c r="G454" s="11"/>
      <c r="H454" s="11"/>
      <c r="I454" s="11"/>
      <c r="J454" s="11"/>
      <c r="K454" s="11"/>
      <c r="L454" s="10"/>
      <c r="M454" s="10"/>
      <c r="N454" s="10"/>
      <c r="O454" s="209" t="str">
        <f xml:space="preserve"> IF(ISBLANK(L454),"",VLOOKUP(L454,ComboValue!$E$3:$I$15,5,FALSE))</f>
        <v/>
      </c>
      <c r="P454" s="10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35" t="str">
        <f xml:space="preserve"> IF(ISBLANK(C454),"",VLOOKUP(C454,ComboValue!$B$2:$C$11,2,FALSE) &amp; ",") &amp; IF(ISBLANK(D454),"",VLOOKUP(D454,ComboValue!$B$2:$C$11,2,FALSE) &amp; ",") &amp; IF(ISBLANK(E454),"",VLOOKUP(E454,ComboValue!$B$2:$C$11,2,FALSE) &amp; ",") &amp; IF(ISBLANK(F454),"",VLOOKUP(F454,ComboValue!$B$2:$C$11,2,FALSE) &amp; ",") &amp; IF(ISBLANK(G454),"",VLOOKUP(G454,ComboValue!$B$2:$C$11,2,FALSE) &amp; ",") &amp; IF(ISBLANK(H454),"",VLOOKUP(H454,ComboValue!$B$2:$C$11,2,FALSE) &amp; ",") &amp; IF(ISBLANK(I454),"",VLOOKUP(I454,ComboValue!$B$2:$C$11,2,FALSE) &amp; ",") &amp; IF(ISBLANK(J454),"",VLOOKUP(J454,ComboValue!$B$2:$C$11,2,FALSE) &amp; ",") &amp; IF(ISBLANK(K454),"",VLOOKUP(K454,ComboValue!$B$2:$C$11,2,FALSE) &amp; ",")</f>
        <v/>
      </c>
      <c r="AV454" s="136" t="str">
        <f t="shared" si="255"/>
        <v>Tous_Nl</v>
      </c>
      <c r="AW454" s="136" t="str">
        <f>IF(ISBLANK(L454),"",VLOOKUP(L454,ComboValue!$E$2:$G$15,3,FALSE))</f>
        <v/>
      </c>
      <c r="AX454" s="136" t="str">
        <f>IF(ISBLANK(M454),"",VLOOKUP(M454,ComboValue!$K$2:$L$5,2,FALSE))</f>
        <v/>
      </c>
      <c r="AY454" s="161" t="str">
        <f>IF(ISBLANK(Q454),"",VLOOKUP(Q454,ComboValue!$N$2:$O$68,2,FALSE) &amp; ",") &amp; IF(ISBLANK(R454),"",VLOOKUP(R454,ComboValue!$N$2:$O$68,2,FALSE) &amp; ",") &amp; IF(ISBLANK(S454),"",VLOOKUP(S454,ComboValue!$N$2:$O$68,2,FALSE) &amp; ",") &amp; IF(ISBLANK(T454),"",VLOOKUP(T454,ComboValue!$N$2:$O$68,2,FALSE) &amp; ",") &amp; IF(ISBLANK(U454),"",VLOOKUP(U454,ComboValue!$N$2:$O$68,2,FALSE) &amp; ",") &amp; IF(ISBLANK(V454),"",VLOOKUP(V454,ComboValue!$N$2:$O$68,2,FALSE) &amp; ",") &amp; IF(ISBLANK(W454),"",VLOOKUP(W454,ComboValue!$N$2:$O$68,2,FALSE) &amp; ",") &amp; IF(ISBLANK(X454),"",VLOOKUP(X454,ComboValue!$N$2:$O$68,2,FALSE) &amp; ",") &amp; IF(ISBLANK(Y454),"",VLOOKUP(Y454,ComboValue!$N$2:$O$68,2,FALSE) &amp; ",") &amp; IF(ISBLANK(Z454),"",VLOOKUP(Z454,ComboValue!$N$2:$O$68,2,FALSE) &amp; ",") &amp; IF(ISBLANK(AA454),"",VLOOKUP(AA454,ComboValue!$N$2:$O$68,2,FALSE) &amp; ",") &amp; IF(ISBLANK(AB454),"",VLOOKUP(AB454,ComboValue!$N$2:$O$68,2,FALSE) &amp; ",") &amp; IF(ISBLANK(AC454),"",VLOOKUP(AC454,ComboValue!$N$2:$O$68,2,FALSE) &amp; ",") &amp; IF(ISBLANK(AD454),"",VLOOKUP(AD454,ComboValue!$N$2:$O$68,2,FALSE) &amp; ",") &amp; IF(ISBLANK(AE454),"",VLOOKUP(AE454,ComboValue!$N$2:$O$68,2,FALSE) &amp; ",") &amp; IF(ISBLANK(AF454),"",VLOOKUP(AF454,ComboValue!$N$2:$O$68,2,FALSE) &amp; ",") &amp; IF(ISBLANK(AG454),"",VLOOKUP(AG454,ComboValue!$N$2:$O$68,2,FALSE) &amp; ",") &amp; IF(ISBLANK(AH454),"",VLOOKUP(AH454,ComboValue!$N$2:$O$68,2,FALSE) &amp; ",") &amp; IF(ISBLANK(AI454),"",VLOOKUP(AI454,ComboValue!$N$2:$O$68,2,FALSE) &amp; ",") &amp; IF(ISBLANK(AJ454),"",VLOOKUP(AJ454,ComboValue!$N$2:$O$68,2,FALSE) &amp; ",") &amp; IF(ISBLANK(AK454),"",VLOOKUP(AK454,ComboValue!$N$2:$O$68,2,FALSE) &amp; ",") &amp; IF(ISBLANK(AL454),"",VLOOKUP(AL454,ComboValue!$N$2:$O$68,2,FALSE) &amp; ",") &amp; IF(ISBLANK(AM454),"",VLOOKUP(AM454,ComboValue!$N$2:$O$68,2,FALSE) &amp; ",") &amp; IF(ISBLANK(AN454),"",VLOOKUP(AN454,ComboValue!$N$2:$O$68,2,FALSE) &amp; ",") &amp; IF(ISBLANK(AO454),"",VLOOKUP(AO454,ComboValue!$N$2:$O$68,2,FALSE) &amp; ",") &amp; IF(ISBLANK(AP454),"",VLOOKUP(AP454,ComboValue!$N$2:$O$68,2,FALSE) &amp; ",") &amp; IF(ISBLANK(AQ454),"",VLOOKUP(AQ454,ComboValue!$N$2:$O$68,2,FALSE) &amp; ",") &amp; IF(ISBLANK(AR454),"",VLOOKUP(AR454,ComboValue!$N$2:$O$68,2,FALSE) &amp; ",") &amp; IF(ISBLANK(AS454),"",VLOOKUP(AS454,ComboValue!$N$2:$O$68,2,FALSE) &amp; ",") &amp; IF(ISBLANK(AT454),"",VLOOKUP(AT454,ComboValue!$N$2:$O$68,2,FALSE) &amp; ",")</f>
        <v/>
      </c>
      <c r="AZ454" s="162" t="str">
        <f t="shared" si="256"/>
        <v/>
      </c>
      <c r="BA454" s="120"/>
      <c r="BB454" s="135" t="str">
        <f t="shared" si="257"/>
        <v/>
      </c>
      <c r="BC454" s="136" t="str">
        <f t="shared" si="258"/>
        <v/>
      </c>
      <c r="BD454" s="136" t="str">
        <f t="shared" si="259"/>
        <v/>
      </c>
      <c r="BE454" s="136" t="str">
        <f t="shared" si="260"/>
        <v/>
      </c>
      <c r="BF454" s="136" t="str">
        <f t="shared" si="261"/>
        <v/>
      </c>
      <c r="BG454" s="136" t="str">
        <f t="shared" si="262"/>
        <v/>
      </c>
      <c r="BH454" s="136" t="str">
        <f t="shared" si="263"/>
        <v/>
      </c>
      <c r="BI454" s="136" t="str">
        <f t="shared" si="264"/>
        <v/>
      </c>
      <c r="BJ454" s="136" t="str">
        <f t="shared" si="265"/>
        <v/>
      </c>
      <c r="BK454" s="136" t="str">
        <f t="shared" si="266"/>
        <v/>
      </c>
      <c r="BL454" s="136" t="str">
        <f t="shared" si="267"/>
        <v/>
      </c>
      <c r="BM454" s="136" t="str">
        <f t="shared" si="268"/>
        <v/>
      </c>
      <c r="BN454" s="136" t="str">
        <f t="shared" si="269"/>
        <v/>
      </c>
      <c r="BO454" s="136" t="str">
        <f t="shared" si="270"/>
        <v/>
      </c>
      <c r="BP454" s="136" t="str">
        <f t="shared" si="271"/>
        <v/>
      </c>
      <c r="BQ454" s="136" t="str">
        <f t="shared" si="272"/>
        <v/>
      </c>
      <c r="BR454" s="136" t="str">
        <f t="shared" si="273"/>
        <v/>
      </c>
      <c r="BS454" s="136" t="str">
        <f t="shared" si="274"/>
        <v/>
      </c>
      <c r="BT454" s="136" t="str">
        <f t="shared" si="275"/>
        <v/>
      </c>
      <c r="BU454" s="136" t="str">
        <f t="shared" si="276"/>
        <v/>
      </c>
      <c r="BV454" s="136" t="str">
        <f t="shared" si="277"/>
        <v/>
      </c>
      <c r="BW454" s="136" t="str">
        <f t="shared" si="278"/>
        <v/>
      </c>
      <c r="BX454" s="136" t="str">
        <f t="shared" si="279"/>
        <v/>
      </c>
      <c r="BY454" s="136" t="str">
        <f t="shared" si="280"/>
        <v/>
      </c>
      <c r="BZ454" s="136" t="str">
        <f t="shared" si="281"/>
        <v/>
      </c>
      <c r="CA454" s="137" t="str">
        <f t="shared" si="282"/>
        <v/>
      </c>
      <c r="CB454" s="135" t="str">
        <f t="shared" si="283"/>
        <v/>
      </c>
      <c r="CC454" s="136" t="str">
        <f t="shared" si="284"/>
        <v/>
      </c>
      <c r="CD454" s="136" t="str">
        <f t="shared" si="285"/>
        <v/>
      </c>
      <c r="CE454" s="136" t="str">
        <f t="shared" si="286"/>
        <v/>
      </c>
      <c r="CF454" s="136" t="str">
        <f t="shared" si="287"/>
        <v/>
      </c>
      <c r="CG454" s="136" t="str">
        <f t="shared" si="288"/>
        <v/>
      </c>
      <c r="CH454" s="136" t="str">
        <f t="shared" si="289"/>
        <v/>
      </c>
      <c r="CI454" s="136" t="str">
        <f t="shared" si="290"/>
        <v/>
      </c>
      <c r="CJ454" s="136" t="str">
        <f t="shared" si="291"/>
        <v/>
      </c>
      <c r="CK454" s="137" t="str">
        <f t="shared" si="292"/>
        <v/>
      </c>
      <c r="CL454" s="135" t="str">
        <f t="shared" si="293"/>
        <v/>
      </c>
      <c r="CM454" s="136" t="str">
        <f t="shared" si="294"/>
        <v/>
      </c>
      <c r="CN454" s="136" t="str">
        <f t="shared" si="295"/>
        <v/>
      </c>
      <c r="CO454" s="137" t="str">
        <f t="shared" si="296"/>
        <v/>
      </c>
      <c r="CP454" s="120"/>
      <c r="CQ454" s="120"/>
      <c r="CR454" s="120"/>
      <c r="CS454" s="120"/>
      <c r="CT454" s="120"/>
      <c r="CU454" s="120"/>
      <c r="CV454" s="120"/>
      <c r="CW454" s="120"/>
      <c r="CX454" s="120"/>
      <c r="CY454" s="120"/>
      <c r="CZ454" s="120"/>
      <c r="DA454" s="120"/>
      <c r="DB454" s="120"/>
    </row>
    <row r="455" spans="1:106" ht="17.399999999999999" thickTop="1" thickBot="1" x14ac:dyDescent="0.45">
      <c r="A455" s="7">
        <v>450</v>
      </c>
      <c r="B455" s="10"/>
      <c r="C455" s="11"/>
      <c r="D455" s="11"/>
      <c r="E455" s="11"/>
      <c r="F455" s="11"/>
      <c r="G455" s="11"/>
      <c r="H455" s="11"/>
      <c r="I455" s="11"/>
      <c r="J455" s="11"/>
      <c r="K455" s="11"/>
      <c r="L455" s="10"/>
      <c r="M455" s="10"/>
      <c r="N455" s="10"/>
      <c r="O455" s="209" t="str">
        <f xml:space="preserve"> IF(ISBLANK(L455),"",VLOOKUP(L455,ComboValue!$E$3:$I$15,5,FALSE))</f>
        <v/>
      </c>
      <c r="P455" s="10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35" t="str">
        <f xml:space="preserve"> IF(ISBLANK(C455),"",VLOOKUP(C455,ComboValue!$B$2:$C$11,2,FALSE) &amp; ",") &amp; IF(ISBLANK(D455),"",VLOOKUP(D455,ComboValue!$B$2:$C$11,2,FALSE) &amp; ",") &amp; IF(ISBLANK(E455),"",VLOOKUP(E455,ComboValue!$B$2:$C$11,2,FALSE) &amp; ",") &amp; IF(ISBLANK(F455),"",VLOOKUP(F455,ComboValue!$B$2:$C$11,2,FALSE) &amp; ",") &amp; IF(ISBLANK(G455),"",VLOOKUP(G455,ComboValue!$B$2:$C$11,2,FALSE) &amp; ",") &amp; IF(ISBLANK(H455),"",VLOOKUP(H455,ComboValue!$B$2:$C$11,2,FALSE) &amp; ",") &amp; IF(ISBLANK(I455),"",VLOOKUP(I455,ComboValue!$B$2:$C$11,2,FALSE) &amp; ",") &amp; IF(ISBLANK(J455),"",VLOOKUP(J455,ComboValue!$B$2:$C$11,2,FALSE) &amp; ",") &amp; IF(ISBLANK(K455),"",VLOOKUP(K455,ComboValue!$B$2:$C$11,2,FALSE) &amp; ",")</f>
        <v/>
      </c>
      <c r="AV455" s="136" t="str">
        <f t="shared" ref="AV455:AV505" si="297">IF(ISNUMBER(SEARCH("04",AU455)),"Gaz_Nl","Tous_Nl")</f>
        <v>Tous_Nl</v>
      </c>
      <c r="AW455" s="136" t="str">
        <f>IF(ISBLANK(L455),"",VLOOKUP(L455,ComboValue!$E$2:$G$15,3,FALSE))</f>
        <v/>
      </c>
      <c r="AX455" s="136" t="str">
        <f>IF(ISBLANK(M455),"",VLOOKUP(M455,ComboValue!$K$2:$L$5,2,FALSE))</f>
        <v/>
      </c>
      <c r="AY455" s="161" t="str">
        <f>IF(ISBLANK(Q455),"",VLOOKUP(Q455,ComboValue!$N$2:$O$68,2,FALSE) &amp; ",") &amp; IF(ISBLANK(R455),"",VLOOKUP(R455,ComboValue!$N$2:$O$68,2,FALSE) &amp; ",") &amp; IF(ISBLANK(S455),"",VLOOKUP(S455,ComboValue!$N$2:$O$68,2,FALSE) &amp; ",") &amp; IF(ISBLANK(T455),"",VLOOKUP(T455,ComboValue!$N$2:$O$68,2,FALSE) &amp; ",") &amp; IF(ISBLANK(U455),"",VLOOKUP(U455,ComboValue!$N$2:$O$68,2,FALSE) &amp; ",") &amp; IF(ISBLANK(V455),"",VLOOKUP(V455,ComboValue!$N$2:$O$68,2,FALSE) &amp; ",") &amp; IF(ISBLANK(W455),"",VLOOKUP(W455,ComboValue!$N$2:$O$68,2,FALSE) &amp; ",") &amp; IF(ISBLANK(X455),"",VLOOKUP(X455,ComboValue!$N$2:$O$68,2,FALSE) &amp; ",") &amp; IF(ISBLANK(Y455),"",VLOOKUP(Y455,ComboValue!$N$2:$O$68,2,FALSE) &amp; ",") &amp; IF(ISBLANK(Z455),"",VLOOKUP(Z455,ComboValue!$N$2:$O$68,2,FALSE) &amp; ",") &amp; IF(ISBLANK(AA455),"",VLOOKUP(AA455,ComboValue!$N$2:$O$68,2,FALSE) &amp; ",") &amp; IF(ISBLANK(AB455),"",VLOOKUP(AB455,ComboValue!$N$2:$O$68,2,FALSE) &amp; ",") &amp; IF(ISBLANK(AC455),"",VLOOKUP(AC455,ComboValue!$N$2:$O$68,2,FALSE) &amp; ",") &amp; IF(ISBLANK(AD455),"",VLOOKUP(AD455,ComboValue!$N$2:$O$68,2,FALSE) &amp; ",") &amp; IF(ISBLANK(AE455),"",VLOOKUP(AE455,ComboValue!$N$2:$O$68,2,FALSE) &amp; ",") &amp; IF(ISBLANK(AF455),"",VLOOKUP(AF455,ComboValue!$N$2:$O$68,2,FALSE) &amp; ",") &amp; IF(ISBLANK(AG455),"",VLOOKUP(AG455,ComboValue!$N$2:$O$68,2,FALSE) &amp; ",") &amp; IF(ISBLANK(AH455),"",VLOOKUP(AH455,ComboValue!$N$2:$O$68,2,FALSE) &amp; ",") &amp; IF(ISBLANK(AI455),"",VLOOKUP(AI455,ComboValue!$N$2:$O$68,2,FALSE) &amp; ",") &amp; IF(ISBLANK(AJ455),"",VLOOKUP(AJ455,ComboValue!$N$2:$O$68,2,FALSE) &amp; ",") &amp; IF(ISBLANK(AK455),"",VLOOKUP(AK455,ComboValue!$N$2:$O$68,2,FALSE) &amp; ",") &amp; IF(ISBLANK(AL455),"",VLOOKUP(AL455,ComboValue!$N$2:$O$68,2,FALSE) &amp; ",") &amp; IF(ISBLANK(AM455),"",VLOOKUP(AM455,ComboValue!$N$2:$O$68,2,FALSE) &amp; ",") &amp; IF(ISBLANK(AN455),"",VLOOKUP(AN455,ComboValue!$N$2:$O$68,2,FALSE) &amp; ",") &amp; IF(ISBLANK(AO455),"",VLOOKUP(AO455,ComboValue!$N$2:$O$68,2,FALSE) &amp; ",") &amp; IF(ISBLANK(AP455),"",VLOOKUP(AP455,ComboValue!$N$2:$O$68,2,FALSE) &amp; ",") &amp; IF(ISBLANK(AQ455),"",VLOOKUP(AQ455,ComboValue!$N$2:$O$68,2,FALSE) &amp; ",") &amp; IF(ISBLANK(AR455),"",VLOOKUP(AR455,ComboValue!$N$2:$O$68,2,FALSE) &amp; ",") &amp; IF(ISBLANK(AS455),"",VLOOKUP(AS455,ComboValue!$N$2:$O$68,2,FALSE) &amp; ",") &amp; IF(ISBLANK(AT455),"",VLOOKUP(AT455,ComboValue!$N$2:$O$68,2,FALSE) &amp; ",")</f>
        <v/>
      </c>
      <c r="AZ455" s="162" t="str">
        <f t="shared" ref="AZ455:AZ505" si="298">IF(AND(ISNUMBER(SEARCH("04",AU455)),NOT(OR("D_01"=AW455,"D_02"=AW455,"D_03"=AW455))),"01,","") &amp; IF(OR(AND("D_01"=AW455,NOT("04"=AX455)),AND("D_02"=AW455,NOT("04"=AX455)),AND("D_03"=AW455,NOT("04"=AX455)),AND("D_04"=AW455,NOT("01"=AX455)),AND("D_05"=AW455,NOT("01"=AX455)),AND("D_06"=AW455,OR("04"=AX455,AX455="")),AND("D_07"=AW455,OR("04"=AX455,AX455="")),AND("D_08"=AW455,NOT("03"=AX455)),AND("D_09"=AW455,NOT("03"=AX455)),AND("D_10"=AW455,NOT("04"=AX455)),AND("D_11"=AW455,NOT("04"=AX455)),AND("D_12"=AW455,NOT("04"=AX455)),AND("D_13"=AW455,NOT("04"=AX455)),AND("D_14"=AW455,NOT("04"=AX455))),"02,","") &amp; IF(AND(OR(ISNUMBER(SEARCH("11",AY455)),ISNUMBER(SEARCH("12",AY455))),NOT("01"=AX455)),"03,","") &amp; IF(AND(ISNUMBER(SEARCH("13",AY455)),NOT("02"=AX455)),"04,","")</f>
        <v/>
      </c>
      <c r="BA455" s="120"/>
      <c r="BB455" s="135" t="str">
        <f t="shared" ref="BB455:BB505" si="299">IF(ISNUMBER(SEARCH("01",AU455)),N455,"")</f>
        <v/>
      </c>
      <c r="BC455" s="136" t="str">
        <f t="shared" ref="BC455:BC505" si="300">IF(ISNUMBER(SEARCH("02",AU455)),N455,"")</f>
        <v/>
      </c>
      <c r="BD455" s="136" t="str">
        <f t="shared" ref="BD455:BD505" si="301">IF(ISNUMBER(SEARCH("03",AU455)),N455,"")</f>
        <v/>
      </c>
      <c r="BE455" s="136" t="str">
        <f t="shared" ref="BE455:BE505" si="302">IF(ISNUMBER(SEARCH("04",AU455)),N455,"")</f>
        <v/>
      </c>
      <c r="BF455" s="136" t="str">
        <f t="shared" ref="BF455:BF505" si="303">IF(ISNUMBER(SEARCH("05",AU455)),N455,"")</f>
        <v/>
      </c>
      <c r="BG455" s="136" t="str">
        <f t="shared" ref="BG455:BG505" si="304">IF(ISNUMBER(SEARCH("06",AU455)),N455,"")</f>
        <v/>
      </c>
      <c r="BH455" s="136" t="str">
        <f t="shared" ref="BH455:BH505" si="305">IF(ISNUMBER(SEARCH("07",AU455)),N455,"")</f>
        <v/>
      </c>
      <c r="BI455" s="136" t="str">
        <f t="shared" ref="BI455:BI505" si="306">IF(ISNUMBER(SEARCH("08",AU455)),N455,"")</f>
        <v/>
      </c>
      <c r="BJ455" s="136" t="str">
        <f t="shared" ref="BJ455:BJ505" si="307">IF(ISNUMBER(SEARCH("09",AU455)),N455,"")</f>
        <v/>
      </c>
      <c r="BK455" s="136" t="str">
        <f t="shared" ref="BK455:BK505" si="308">IF(ISNUMBER(SEARCH("10",AU455)),N455,"")</f>
        <v/>
      </c>
      <c r="BL455" s="136" t="str">
        <f t="shared" ref="BL455:BL505" si="309">IF(AW455="D_01",N455,"")</f>
        <v/>
      </c>
      <c r="BM455" s="136" t="str">
        <f t="shared" ref="BM455:BM505" si="310">IF(AW455="D_02",N455,"")</f>
        <v/>
      </c>
      <c r="BN455" s="136" t="str">
        <f t="shared" ref="BN455:BN505" si="311">IF(AW455="D_03",N455,"")</f>
        <v/>
      </c>
      <c r="BO455" s="136" t="str">
        <f t="shared" ref="BO455:BO505" si="312">IF(AND(OR(AW455="D_04",AW455="D_06"),AX455="01"),N455,"")</f>
        <v/>
      </c>
      <c r="BP455" s="136" t="str">
        <f t="shared" ref="BP455:BP505" si="313">IF(AND(OR(AW455="D_05",AW455="D_07"),AX455="01"),N455,"")</f>
        <v/>
      </c>
      <c r="BQ455" s="136" t="str">
        <f t="shared" ref="BQ455:BQ505" si="314">IF(AND(AW455="D_06",AX455="02"),N455,"")</f>
        <v/>
      </c>
      <c r="BR455" s="136" t="str">
        <f t="shared" ref="BR455:BR505" si="315">IF(AND(AW455="D_07",AX455="02"),N455,"")</f>
        <v/>
      </c>
      <c r="BS455" s="136" t="str">
        <f t="shared" ref="BS455:BS505" si="316">IF(AND(OR(AW455="D_06",AW455="D_08"),AX455="03"),N455,"")</f>
        <v/>
      </c>
      <c r="BT455" s="136" t="str">
        <f t="shared" ref="BT455:BT505" si="317">IF(AND(OR(AW455="D_07",AW455="D_09"),AX455="03"),N455,"")</f>
        <v/>
      </c>
      <c r="BU455" s="136" t="str">
        <f t="shared" ref="BU455:BU505" si="318">IF(AW455="D_10",N455,"")</f>
        <v/>
      </c>
      <c r="BV455" s="136" t="str">
        <f t="shared" ref="BV455:BV505" si="319">IF(AW455="D_11",N455,"")</f>
        <v/>
      </c>
      <c r="BW455" s="136" t="str">
        <f t="shared" ref="BW455:BW505" si="320">IF(AW455="D_12",N455,"")</f>
        <v/>
      </c>
      <c r="BX455" s="136" t="str">
        <f t="shared" ref="BX455:BX505" si="321">IF(AW455="D_13",N455,"")</f>
        <v/>
      </c>
      <c r="BY455" s="136" t="str">
        <f t="shared" ref="BY455:BY505" si="322">IF(AND(AW455="D_14",OR(ISNUMBER(SEARCH("34",AY455)),ISNUMBER(SEARCH("35",AY455)),ISNUMBER(SEARCH("38",AY455)),ISNUMBER(SEARCH("40",AY455)),ISNUMBER(SEARCH("41",AY455)),ISNUMBER(SEARCH("42",AY455)),ISNUMBER(SEARCH("43",AY455)),ISNUMBER(SEARCH("46",AY455)),ISNUMBER(SEARCH("47",AY455)),ISNUMBER(SEARCH("48",AY455)),ISNUMBER(SEARCH("53",AY455)),ISNUMBER(SEARCH("55",AY455)),ISNUMBER(SEARCH("58",AY455)))),N455-IF(ISNUMBER(BZ455),BZ455,0),"")</f>
        <v/>
      </c>
      <c r="BZ455" s="136" t="str">
        <f t="shared" ref="BZ455:BZ505" si="323">IF(AND(AW455="D_14",OR(ISNUMBER(SEARCH("01",AY455)),ISNUMBER(SEARCH("02",AY455)),ISNUMBER(SEARCH("03",AY455)),ISNUMBER(SEARCH("04",AY455)),ISNUMBER(SEARCH("05",AY455)),ISNUMBER(SEARCH("06",AY455)),ISNUMBER(SEARCH("07",AY455)),ISNUMBER(SEARCH("08",AY455)),ISNUMBER(SEARCH("09",AY455)),ISNUMBER(SEARCH("10",AY455)),ISNUMBER(SEARCH("11",AY455)),ISNUMBER(SEARCH("12",AY455)),ISNUMBER(SEARCH("13",AY455)),ISNUMBER(SEARCH("14",AY455)),ISNUMBER(SEARCH("15",AY455)),ISNUMBER(SEARCH("16",AY455)),ISNUMBER(SEARCH("17",AY455)),ISNUMBER(SEARCH("18",AY455)),ISNUMBER(SEARCH("19",AY455)),ISNUMBER(SEARCH("20",AY455)),ISNUMBER(SEARCH("21",AY455)),ISNUMBER(SEARCH("22",AY455)),ISNUMBER(SEARCH("23",AY455)),ISNUMBER(SEARCH("24",AY455)),ISNUMBER(SEARCH("25",AY455)),ISNUMBER(SEARCH("26",AY455)),ISNUMBER(SEARCH("27",AY455)),ISNUMBER(SEARCH("28",AY455)),ISNUMBER(SEARCH("29",AY455)),ISNUMBER(SEARCH("30",AY455)),ISNUMBER(SEARCH("31",AY455)),ISNUMBER(SEARCH("32",AY455)),ISNUMBER(SEARCH("33",AY455)),ISNUMBER(SEARCH("36",AY455)),ISNUMBER(SEARCH("37",AY455)),ISNUMBER(SEARCH("39",AY455)),ISNUMBER(SEARCH("44",AY455)),ISNUMBER(SEARCH("45",AY455)),ISNUMBER(SEARCH("49",AY455)),ISNUMBER(SEARCH("50",AY455)),ISNUMBER(SEARCH("51",AY455)),ISNUMBER(SEARCH("52",AY455)),ISNUMBER(SEARCH("54",AY455)),ISNUMBER(SEARCH("56",AY455)),ISNUMBER(SEARCH("57",AY455)),ISNUMBER(SEARCH("59",AY455)),ISNUMBER(SEARCH("60",AY455)),ISNUMBER(SEARCH("61",AY455)),ISNUMBER(SEARCH("62",AY455)),ISNUMBER(SEARCH("63",AY455)),ISNUMBER(SEARCH("64",AY455)),ISNUMBER(SEARCH("65",AY455)),ISNUMBER(SEARCH("66",AY455)))),N455,"")</f>
        <v/>
      </c>
      <c r="CA455" s="137" t="str">
        <f t="shared" ref="CA455:CA505" si="324">IF(OR(ISNUMBER(SEARCH("44",AY455)),ISNUMBER(SEARCH("45",AY455)),ISNUMBER(SEARCH("46",AY455)),ISNUMBER(SEARCH("47",AY455)),ISNUMBER(SEARCH("50",AY455)),ISNUMBER(SEARCH("51",AY455)),ISNUMBER(SEARCH("52",AY455)),ISNUMBER(SEARCH("53",AY455)),ISNUMBER(SEARCH("54",AY455)),ISNUMBER(SEARCH("55",AY455)),ISNUMBER(SEARCH("56",AY455)),ISNUMBER(SEARCH("57",AY455)),ISNUMBER(SEARCH("59",AY455))),A455 &amp; ",","")</f>
        <v/>
      </c>
      <c r="CB455" s="135" t="str">
        <f t="shared" ref="CB455:CB505" si="325">IF(ISNUMBER(SEARCH("01",AU455)),A455 &amp; ",","")</f>
        <v/>
      </c>
      <c r="CC455" s="136" t="str">
        <f t="shared" ref="CC455:CC505" si="326">IF(ISNUMBER(SEARCH("02",AU455)),A455 &amp; ",","")</f>
        <v/>
      </c>
      <c r="CD455" s="136" t="str">
        <f t="shared" ref="CD455:CD505" si="327">IF(ISNUMBER(SEARCH("03",AU455)),A455 &amp; ",","")</f>
        <v/>
      </c>
      <c r="CE455" s="136" t="str">
        <f t="shared" ref="CE455:CE505" si="328">IF(ISNUMBER(SEARCH("04",AU455)),A455 &amp; ",","")</f>
        <v/>
      </c>
      <c r="CF455" s="136" t="str">
        <f t="shared" ref="CF455:CF505" si="329">IF(ISNUMBER(SEARCH("05",AU455)),A455 &amp; ",","")</f>
        <v/>
      </c>
      <c r="CG455" s="136" t="str">
        <f t="shared" ref="CG455:CG505" si="330">IF(ISNUMBER(SEARCH("06",AU455)),A455 &amp; ",","")</f>
        <v/>
      </c>
      <c r="CH455" s="136" t="str">
        <f t="shared" ref="CH455:CH505" si="331">IF(ISNUMBER(SEARCH("07",AU455)),A455 &amp; ",","")</f>
        <v/>
      </c>
      <c r="CI455" s="136" t="str">
        <f t="shared" ref="CI455:CI505" si="332">IF(ISNUMBER(SEARCH("08",AU455)),A455 &amp; ",","")</f>
        <v/>
      </c>
      <c r="CJ455" s="136" t="str">
        <f t="shared" ref="CJ455:CJ505" si="333">IF(ISNUMBER(SEARCH("09",AU455)),A455 &amp; ",","")</f>
        <v/>
      </c>
      <c r="CK455" s="137" t="str">
        <f t="shared" ref="CK455:CK505" si="334">IF(ISNUMBER(SEARCH("10",AU455)),A455 &amp; ",","")</f>
        <v/>
      </c>
      <c r="CL455" s="135" t="str">
        <f t="shared" si="293"/>
        <v/>
      </c>
      <c r="CM455" s="136" t="str">
        <f t="shared" si="294"/>
        <v/>
      </c>
      <c r="CN455" s="136" t="str">
        <f t="shared" si="295"/>
        <v/>
      </c>
      <c r="CO455" s="137" t="str">
        <f t="shared" si="296"/>
        <v/>
      </c>
      <c r="CP455" s="120"/>
      <c r="CQ455" s="120"/>
      <c r="CR455" s="120"/>
      <c r="CS455" s="120"/>
      <c r="CT455" s="120"/>
      <c r="CU455" s="120"/>
      <c r="CV455" s="120"/>
      <c r="CW455" s="120"/>
      <c r="CX455" s="120"/>
      <c r="CY455" s="120"/>
      <c r="CZ455" s="120"/>
      <c r="DA455" s="120"/>
      <c r="DB455" s="120"/>
    </row>
    <row r="456" spans="1:106" ht="17.399999999999999" thickTop="1" thickBot="1" x14ac:dyDescent="0.45">
      <c r="A456" s="7">
        <v>451</v>
      </c>
      <c r="B456" s="10"/>
      <c r="C456" s="11"/>
      <c r="D456" s="11"/>
      <c r="E456" s="11"/>
      <c r="F456" s="11"/>
      <c r="G456" s="11"/>
      <c r="H456" s="11"/>
      <c r="I456" s="11"/>
      <c r="J456" s="11"/>
      <c r="K456" s="11"/>
      <c r="L456" s="10"/>
      <c r="M456" s="10"/>
      <c r="N456" s="10"/>
      <c r="O456" s="209" t="str">
        <f xml:space="preserve"> IF(ISBLANK(L456),"",VLOOKUP(L456,ComboValue!$E$3:$I$15,5,FALSE))</f>
        <v/>
      </c>
      <c r="P456" s="10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35" t="str">
        <f xml:space="preserve"> IF(ISBLANK(C456),"",VLOOKUP(C456,ComboValue!$B$2:$C$11,2,FALSE) &amp; ",") &amp; IF(ISBLANK(D456),"",VLOOKUP(D456,ComboValue!$B$2:$C$11,2,FALSE) &amp; ",") &amp; IF(ISBLANK(E456),"",VLOOKUP(E456,ComboValue!$B$2:$C$11,2,FALSE) &amp; ",") &amp; IF(ISBLANK(F456),"",VLOOKUP(F456,ComboValue!$B$2:$C$11,2,FALSE) &amp; ",") &amp; IF(ISBLANK(G456),"",VLOOKUP(G456,ComboValue!$B$2:$C$11,2,FALSE) &amp; ",") &amp; IF(ISBLANK(H456),"",VLOOKUP(H456,ComboValue!$B$2:$C$11,2,FALSE) &amp; ",") &amp; IF(ISBLANK(I456),"",VLOOKUP(I456,ComboValue!$B$2:$C$11,2,FALSE) &amp; ",") &amp; IF(ISBLANK(J456),"",VLOOKUP(J456,ComboValue!$B$2:$C$11,2,FALSE) &amp; ",") &amp; IF(ISBLANK(K456),"",VLOOKUP(K456,ComboValue!$B$2:$C$11,2,FALSE) &amp; ",")</f>
        <v/>
      </c>
      <c r="AV456" s="136" t="str">
        <f t="shared" si="297"/>
        <v>Tous_Nl</v>
      </c>
      <c r="AW456" s="136" t="str">
        <f>IF(ISBLANK(L456),"",VLOOKUP(L456,ComboValue!$E$2:$G$15,3,FALSE))</f>
        <v/>
      </c>
      <c r="AX456" s="136" t="str">
        <f>IF(ISBLANK(M456),"",VLOOKUP(M456,ComboValue!$K$2:$L$5,2,FALSE))</f>
        <v/>
      </c>
      <c r="AY456" s="161" t="str">
        <f>IF(ISBLANK(Q456),"",VLOOKUP(Q456,ComboValue!$N$2:$O$68,2,FALSE) &amp; ",") &amp; IF(ISBLANK(R456),"",VLOOKUP(R456,ComboValue!$N$2:$O$68,2,FALSE) &amp; ",") &amp; IF(ISBLANK(S456),"",VLOOKUP(S456,ComboValue!$N$2:$O$68,2,FALSE) &amp; ",") &amp; IF(ISBLANK(T456),"",VLOOKUP(T456,ComboValue!$N$2:$O$68,2,FALSE) &amp; ",") &amp; IF(ISBLANK(U456),"",VLOOKUP(U456,ComboValue!$N$2:$O$68,2,FALSE) &amp; ",") &amp; IF(ISBLANK(V456),"",VLOOKUP(V456,ComboValue!$N$2:$O$68,2,FALSE) &amp; ",") &amp; IF(ISBLANK(W456),"",VLOOKUP(W456,ComboValue!$N$2:$O$68,2,FALSE) &amp; ",") &amp; IF(ISBLANK(X456),"",VLOOKUP(X456,ComboValue!$N$2:$O$68,2,FALSE) &amp; ",") &amp; IF(ISBLANK(Y456),"",VLOOKUP(Y456,ComboValue!$N$2:$O$68,2,FALSE) &amp; ",") &amp; IF(ISBLANK(Z456),"",VLOOKUP(Z456,ComboValue!$N$2:$O$68,2,FALSE) &amp; ",") &amp; IF(ISBLANK(AA456),"",VLOOKUP(AA456,ComboValue!$N$2:$O$68,2,FALSE) &amp; ",") &amp; IF(ISBLANK(AB456),"",VLOOKUP(AB456,ComboValue!$N$2:$O$68,2,FALSE) &amp; ",") &amp; IF(ISBLANK(AC456),"",VLOOKUP(AC456,ComboValue!$N$2:$O$68,2,FALSE) &amp; ",") &amp; IF(ISBLANK(AD456),"",VLOOKUP(AD456,ComboValue!$N$2:$O$68,2,FALSE) &amp; ",") &amp; IF(ISBLANK(AE456),"",VLOOKUP(AE456,ComboValue!$N$2:$O$68,2,FALSE) &amp; ",") &amp; IF(ISBLANK(AF456),"",VLOOKUP(AF456,ComboValue!$N$2:$O$68,2,FALSE) &amp; ",") &amp; IF(ISBLANK(AG456),"",VLOOKUP(AG456,ComboValue!$N$2:$O$68,2,FALSE) &amp; ",") &amp; IF(ISBLANK(AH456),"",VLOOKUP(AH456,ComboValue!$N$2:$O$68,2,FALSE) &amp; ",") &amp; IF(ISBLANK(AI456),"",VLOOKUP(AI456,ComboValue!$N$2:$O$68,2,FALSE) &amp; ",") &amp; IF(ISBLANK(AJ456),"",VLOOKUP(AJ456,ComboValue!$N$2:$O$68,2,FALSE) &amp; ",") &amp; IF(ISBLANK(AK456),"",VLOOKUP(AK456,ComboValue!$N$2:$O$68,2,FALSE) &amp; ",") &amp; IF(ISBLANK(AL456),"",VLOOKUP(AL456,ComboValue!$N$2:$O$68,2,FALSE) &amp; ",") &amp; IF(ISBLANK(AM456),"",VLOOKUP(AM456,ComboValue!$N$2:$O$68,2,FALSE) &amp; ",") &amp; IF(ISBLANK(AN456),"",VLOOKUP(AN456,ComboValue!$N$2:$O$68,2,FALSE) &amp; ",") &amp; IF(ISBLANK(AO456),"",VLOOKUP(AO456,ComboValue!$N$2:$O$68,2,FALSE) &amp; ",") &amp; IF(ISBLANK(AP456),"",VLOOKUP(AP456,ComboValue!$N$2:$O$68,2,FALSE) &amp; ",") &amp; IF(ISBLANK(AQ456),"",VLOOKUP(AQ456,ComboValue!$N$2:$O$68,2,FALSE) &amp; ",") &amp; IF(ISBLANK(AR456),"",VLOOKUP(AR456,ComboValue!$N$2:$O$68,2,FALSE) &amp; ",") &amp; IF(ISBLANK(AS456),"",VLOOKUP(AS456,ComboValue!$N$2:$O$68,2,FALSE) &amp; ",") &amp; IF(ISBLANK(AT456),"",VLOOKUP(AT456,ComboValue!$N$2:$O$68,2,FALSE) &amp; ",")</f>
        <v/>
      </c>
      <c r="AZ456" s="162" t="str">
        <f t="shared" si="298"/>
        <v/>
      </c>
      <c r="BA456" s="120"/>
      <c r="BB456" s="135" t="str">
        <f t="shared" si="299"/>
        <v/>
      </c>
      <c r="BC456" s="136" t="str">
        <f t="shared" si="300"/>
        <v/>
      </c>
      <c r="BD456" s="136" t="str">
        <f t="shared" si="301"/>
        <v/>
      </c>
      <c r="BE456" s="136" t="str">
        <f t="shared" si="302"/>
        <v/>
      </c>
      <c r="BF456" s="136" t="str">
        <f t="shared" si="303"/>
        <v/>
      </c>
      <c r="BG456" s="136" t="str">
        <f t="shared" si="304"/>
        <v/>
      </c>
      <c r="BH456" s="136" t="str">
        <f t="shared" si="305"/>
        <v/>
      </c>
      <c r="BI456" s="136" t="str">
        <f t="shared" si="306"/>
        <v/>
      </c>
      <c r="BJ456" s="136" t="str">
        <f t="shared" si="307"/>
        <v/>
      </c>
      <c r="BK456" s="136" t="str">
        <f t="shared" si="308"/>
        <v/>
      </c>
      <c r="BL456" s="136" t="str">
        <f t="shared" si="309"/>
        <v/>
      </c>
      <c r="BM456" s="136" t="str">
        <f t="shared" si="310"/>
        <v/>
      </c>
      <c r="BN456" s="136" t="str">
        <f t="shared" si="311"/>
        <v/>
      </c>
      <c r="BO456" s="136" t="str">
        <f t="shared" si="312"/>
        <v/>
      </c>
      <c r="BP456" s="136" t="str">
        <f t="shared" si="313"/>
        <v/>
      </c>
      <c r="BQ456" s="136" t="str">
        <f t="shared" si="314"/>
        <v/>
      </c>
      <c r="BR456" s="136" t="str">
        <f t="shared" si="315"/>
        <v/>
      </c>
      <c r="BS456" s="136" t="str">
        <f t="shared" si="316"/>
        <v/>
      </c>
      <c r="BT456" s="136" t="str">
        <f t="shared" si="317"/>
        <v/>
      </c>
      <c r="BU456" s="136" t="str">
        <f t="shared" si="318"/>
        <v/>
      </c>
      <c r="BV456" s="136" t="str">
        <f t="shared" si="319"/>
        <v/>
      </c>
      <c r="BW456" s="136" t="str">
        <f t="shared" si="320"/>
        <v/>
      </c>
      <c r="BX456" s="136" t="str">
        <f t="shared" si="321"/>
        <v/>
      </c>
      <c r="BY456" s="136" t="str">
        <f t="shared" si="322"/>
        <v/>
      </c>
      <c r="BZ456" s="136" t="str">
        <f t="shared" si="323"/>
        <v/>
      </c>
      <c r="CA456" s="137" t="str">
        <f t="shared" si="324"/>
        <v/>
      </c>
      <c r="CB456" s="135" t="str">
        <f t="shared" si="325"/>
        <v/>
      </c>
      <c r="CC456" s="136" t="str">
        <f t="shared" si="326"/>
        <v/>
      </c>
      <c r="CD456" s="136" t="str">
        <f t="shared" si="327"/>
        <v/>
      </c>
      <c r="CE456" s="136" t="str">
        <f t="shared" si="328"/>
        <v/>
      </c>
      <c r="CF456" s="136" t="str">
        <f t="shared" si="329"/>
        <v/>
      </c>
      <c r="CG456" s="136" t="str">
        <f t="shared" si="330"/>
        <v/>
      </c>
      <c r="CH456" s="136" t="str">
        <f t="shared" si="331"/>
        <v/>
      </c>
      <c r="CI456" s="136" t="str">
        <f t="shared" si="332"/>
        <v/>
      </c>
      <c r="CJ456" s="136" t="str">
        <f t="shared" si="333"/>
        <v/>
      </c>
      <c r="CK456" s="137" t="str">
        <f t="shared" si="334"/>
        <v/>
      </c>
      <c r="CL456" s="135" t="str">
        <f t="shared" ref="CL456:CL505" si="335">IF(ISNUMBER(SEARCH("01",AZ456)),A456 &amp; ",","")</f>
        <v/>
      </c>
      <c r="CM456" s="136" t="str">
        <f t="shared" ref="CM456:CM505" si="336">IF(ISNUMBER(SEARCH("02",AZ456)),A456 &amp; ",","")</f>
        <v/>
      </c>
      <c r="CN456" s="136" t="str">
        <f t="shared" ref="CN456:CN505" si="337">IF(ISNUMBER(SEARCH("03",AZ456)),A456 &amp; ",","")</f>
        <v/>
      </c>
      <c r="CO456" s="137" t="str">
        <f t="shared" ref="CO456:CO505" si="338">IF(ISNUMBER(SEARCH("04",AZ456)),A456 &amp; ",","")</f>
        <v/>
      </c>
      <c r="CP456" s="120"/>
      <c r="CQ456" s="120"/>
      <c r="CR456" s="120"/>
      <c r="CS456" s="120"/>
      <c r="CT456" s="120"/>
      <c r="CU456" s="120"/>
      <c r="CV456" s="120"/>
      <c r="CW456" s="120"/>
      <c r="CX456" s="120"/>
      <c r="CY456" s="120"/>
      <c r="CZ456" s="120"/>
      <c r="DA456" s="120"/>
      <c r="DB456" s="120"/>
    </row>
    <row r="457" spans="1:106" ht="17.399999999999999" thickTop="1" thickBot="1" x14ac:dyDescent="0.45">
      <c r="A457" s="7">
        <v>452</v>
      </c>
      <c r="B457" s="10"/>
      <c r="C457" s="11"/>
      <c r="D457" s="11"/>
      <c r="E457" s="11"/>
      <c r="F457" s="11"/>
      <c r="G457" s="11"/>
      <c r="H457" s="11"/>
      <c r="I457" s="11"/>
      <c r="J457" s="11"/>
      <c r="K457" s="11"/>
      <c r="L457" s="10"/>
      <c r="M457" s="10"/>
      <c r="N457" s="10"/>
      <c r="O457" s="209" t="str">
        <f xml:space="preserve"> IF(ISBLANK(L457),"",VLOOKUP(L457,ComboValue!$E$3:$I$15,5,FALSE))</f>
        <v/>
      </c>
      <c r="P457" s="10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35" t="str">
        <f xml:space="preserve"> IF(ISBLANK(C457),"",VLOOKUP(C457,ComboValue!$B$2:$C$11,2,FALSE) &amp; ",") &amp; IF(ISBLANK(D457),"",VLOOKUP(D457,ComboValue!$B$2:$C$11,2,FALSE) &amp; ",") &amp; IF(ISBLANK(E457),"",VLOOKUP(E457,ComboValue!$B$2:$C$11,2,FALSE) &amp; ",") &amp; IF(ISBLANK(F457),"",VLOOKUP(F457,ComboValue!$B$2:$C$11,2,FALSE) &amp; ",") &amp; IF(ISBLANK(G457),"",VLOOKUP(G457,ComboValue!$B$2:$C$11,2,FALSE) &amp; ",") &amp; IF(ISBLANK(H457),"",VLOOKUP(H457,ComboValue!$B$2:$C$11,2,FALSE) &amp; ",") &amp; IF(ISBLANK(I457),"",VLOOKUP(I457,ComboValue!$B$2:$C$11,2,FALSE) &amp; ",") &amp; IF(ISBLANK(J457),"",VLOOKUP(J457,ComboValue!$B$2:$C$11,2,FALSE) &amp; ",") &amp; IF(ISBLANK(K457),"",VLOOKUP(K457,ComboValue!$B$2:$C$11,2,FALSE) &amp; ",")</f>
        <v/>
      </c>
      <c r="AV457" s="136" t="str">
        <f t="shared" si="297"/>
        <v>Tous_Nl</v>
      </c>
      <c r="AW457" s="136" t="str">
        <f>IF(ISBLANK(L457),"",VLOOKUP(L457,ComboValue!$E$2:$G$15,3,FALSE))</f>
        <v/>
      </c>
      <c r="AX457" s="136" t="str">
        <f>IF(ISBLANK(M457),"",VLOOKUP(M457,ComboValue!$K$2:$L$5,2,FALSE))</f>
        <v/>
      </c>
      <c r="AY457" s="161" t="str">
        <f>IF(ISBLANK(Q457),"",VLOOKUP(Q457,ComboValue!$N$2:$O$68,2,FALSE) &amp; ",") &amp; IF(ISBLANK(R457),"",VLOOKUP(R457,ComboValue!$N$2:$O$68,2,FALSE) &amp; ",") &amp; IF(ISBLANK(S457),"",VLOOKUP(S457,ComboValue!$N$2:$O$68,2,FALSE) &amp; ",") &amp; IF(ISBLANK(T457),"",VLOOKUP(T457,ComboValue!$N$2:$O$68,2,FALSE) &amp; ",") &amp; IF(ISBLANK(U457),"",VLOOKUP(U457,ComboValue!$N$2:$O$68,2,FALSE) &amp; ",") &amp; IF(ISBLANK(V457),"",VLOOKUP(V457,ComboValue!$N$2:$O$68,2,FALSE) &amp; ",") &amp; IF(ISBLANK(W457),"",VLOOKUP(W457,ComboValue!$N$2:$O$68,2,FALSE) &amp; ",") &amp; IF(ISBLANK(X457),"",VLOOKUP(X457,ComboValue!$N$2:$O$68,2,FALSE) &amp; ",") &amp; IF(ISBLANK(Y457),"",VLOOKUP(Y457,ComboValue!$N$2:$O$68,2,FALSE) &amp; ",") &amp; IF(ISBLANK(Z457),"",VLOOKUP(Z457,ComboValue!$N$2:$O$68,2,FALSE) &amp; ",") &amp; IF(ISBLANK(AA457),"",VLOOKUP(AA457,ComboValue!$N$2:$O$68,2,FALSE) &amp; ",") &amp; IF(ISBLANK(AB457),"",VLOOKUP(AB457,ComboValue!$N$2:$O$68,2,FALSE) &amp; ",") &amp; IF(ISBLANK(AC457),"",VLOOKUP(AC457,ComboValue!$N$2:$O$68,2,FALSE) &amp; ",") &amp; IF(ISBLANK(AD457),"",VLOOKUP(AD457,ComboValue!$N$2:$O$68,2,FALSE) &amp; ",") &amp; IF(ISBLANK(AE457),"",VLOOKUP(AE457,ComboValue!$N$2:$O$68,2,FALSE) &amp; ",") &amp; IF(ISBLANK(AF457),"",VLOOKUP(AF457,ComboValue!$N$2:$O$68,2,FALSE) &amp; ",") &amp; IF(ISBLANK(AG457),"",VLOOKUP(AG457,ComboValue!$N$2:$O$68,2,FALSE) &amp; ",") &amp; IF(ISBLANK(AH457),"",VLOOKUP(AH457,ComboValue!$N$2:$O$68,2,FALSE) &amp; ",") &amp; IF(ISBLANK(AI457),"",VLOOKUP(AI457,ComboValue!$N$2:$O$68,2,FALSE) &amp; ",") &amp; IF(ISBLANK(AJ457),"",VLOOKUP(AJ457,ComboValue!$N$2:$O$68,2,FALSE) &amp; ",") &amp; IF(ISBLANK(AK457),"",VLOOKUP(AK457,ComboValue!$N$2:$O$68,2,FALSE) &amp; ",") &amp; IF(ISBLANK(AL457),"",VLOOKUP(AL457,ComboValue!$N$2:$O$68,2,FALSE) &amp; ",") &amp; IF(ISBLANK(AM457),"",VLOOKUP(AM457,ComboValue!$N$2:$O$68,2,FALSE) &amp; ",") &amp; IF(ISBLANK(AN457),"",VLOOKUP(AN457,ComboValue!$N$2:$O$68,2,FALSE) &amp; ",") &amp; IF(ISBLANK(AO457),"",VLOOKUP(AO457,ComboValue!$N$2:$O$68,2,FALSE) &amp; ",") &amp; IF(ISBLANK(AP457),"",VLOOKUP(AP457,ComboValue!$N$2:$O$68,2,FALSE) &amp; ",") &amp; IF(ISBLANK(AQ457),"",VLOOKUP(AQ457,ComboValue!$N$2:$O$68,2,FALSE) &amp; ",") &amp; IF(ISBLANK(AR457),"",VLOOKUP(AR457,ComboValue!$N$2:$O$68,2,FALSE) &amp; ",") &amp; IF(ISBLANK(AS457),"",VLOOKUP(AS457,ComboValue!$N$2:$O$68,2,FALSE) &amp; ",") &amp; IF(ISBLANK(AT457),"",VLOOKUP(AT457,ComboValue!$N$2:$O$68,2,FALSE) &amp; ",")</f>
        <v/>
      </c>
      <c r="AZ457" s="162" t="str">
        <f t="shared" si="298"/>
        <v/>
      </c>
      <c r="BA457" s="120"/>
      <c r="BB457" s="135" t="str">
        <f t="shared" si="299"/>
        <v/>
      </c>
      <c r="BC457" s="136" t="str">
        <f t="shared" si="300"/>
        <v/>
      </c>
      <c r="BD457" s="136" t="str">
        <f t="shared" si="301"/>
        <v/>
      </c>
      <c r="BE457" s="136" t="str">
        <f t="shared" si="302"/>
        <v/>
      </c>
      <c r="BF457" s="136" t="str">
        <f t="shared" si="303"/>
        <v/>
      </c>
      <c r="BG457" s="136" t="str">
        <f t="shared" si="304"/>
        <v/>
      </c>
      <c r="BH457" s="136" t="str">
        <f t="shared" si="305"/>
        <v/>
      </c>
      <c r="BI457" s="136" t="str">
        <f t="shared" si="306"/>
        <v/>
      </c>
      <c r="BJ457" s="136" t="str">
        <f t="shared" si="307"/>
        <v/>
      </c>
      <c r="BK457" s="136" t="str">
        <f t="shared" si="308"/>
        <v/>
      </c>
      <c r="BL457" s="136" t="str">
        <f t="shared" si="309"/>
        <v/>
      </c>
      <c r="BM457" s="136" t="str">
        <f t="shared" si="310"/>
        <v/>
      </c>
      <c r="BN457" s="136" t="str">
        <f t="shared" si="311"/>
        <v/>
      </c>
      <c r="BO457" s="136" t="str">
        <f t="shared" si="312"/>
        <v/>
      </c>
      <c r="BP457" s="136" t="str">
        <f t="shared" si="313"/>
        <v/>
      </c>
      <c r="BQ457" s="136" t="str">
        <f t="shared" si="314"/>
        <v/>
      </c>
      <c r="BR457" s="136" t="str">
        <f t="shared" si="315"/>
        <v/>
      </c>
      <c r="BS457" s="136" t="str">
        <f t="shared" si="316"/>
        <v/>
      </c>
      <c r="BT457" s="136" t="str">
        <f t="shared" si="317"/>
        <v/>
      </c>
      <c r="BU457" s="136" t="str">
        <f t="shared" si="318"/>
        <v/>
      </c>
      <c r="BV457" s="136" t="str">
        <f t="shared" si="319"/>
        <v/>
      </c>
      <c r="BW457" s="136" t="str">
        <f t="shared" si="320"/>
        <v/>
      </c>
      <c r="BX457" s="136" t="str">
        <f t="shared" si="321"/>
        <v/>
      </c>
      <c r="BY457" s="136" t="str">
        <f t="shared" si="322"/>
        <v/>
      </c>
      <c r="BZ457" s="136" t="str">
        <f t="shared" si="323"/>
        <v/>
      </c>
      <c r="CA457" s="137" t="str">
        <f t="shared" si="324"/>
        <v/>
      </c>
      <c r="CB457" s="135" t="str">
        <f t="shared" si="325"/>
        <v/>
      </c>
      <c r="CC457" s="136" t="str">
        <f t="shared" si="326"/>
        <v/>
      </c>
      <c r="CD457" s="136" t="str">
        <f t="shared" si="327"/>
        <v/>
      </c>
      <c r="CE457" s="136" t="str">
        <f t="shared" si="328"/>
        <v/>
      </c>
      <c r="CF457" s="136" t="str">
        <f t="shared" si="329"/>
        <v/>
      </c>
      <c r="CG457" s="136" t="str">
        <f t="shared" si="330"/>
        <v/>
      </c>
      <c r="CH457" s="136" t="str">
        <f t="shared" si="331"/>
        <v/>
      </c>
      <c r="CI457" s="136" t="str">
        <f t="shared" si="332"/>
        <v/>
      </c>
      <c r="CJ457" s="136" t="str">
        <f t="shared" si="333"/>
        <v/>
      </c>
      <c r="CK457" s="137" t="str">
        <f t="shared" si="334"/>
        <v/>
      </c>
      <c r="CL457" s="135" t="str">
        <f t="shared" si="335"/>
        <v/>
      </c>
      <c r="CM457" s="136" t="str">
        <f t="shared" si="336"/>
        <v/>
      </c>
      <c r="CN457" s="136" t="str">
        <f t="shared" si="337"/>
        <v/>
      </c>
      <c r="CO457" s="137" t="str">
        <f t="shared" si="338"/>
        <v/>
      </c>
      <c r="CP457" s="120"/>
      <c r="CQ457" s="120"/>
      <c r="CR457" s="120"/>
      <c r="CS457" s="120"/>
      <c r="CT457" s="120"/>
      <c r="CU457" s="120"/>
      <c r="CV457" s="120"/>
      <c r="CW457" s="120"/>
      <c r="CX457" s="120"/>
      <c r="CY457" s="120"/>
      <c r="CZ457" s="120"/>
      <c r="DA457" s="120"/>
      <c r="DB457" s="120"/>
    </row>
    <row r="458" spans="1:106" ht="17.399999999999999" thickTop="1" thickBot="1" x14ac:dyDescent="0.45">
      <c r="A458" s="7">
        <v>453</v>
      </c>
      <c r="B458" s="10"/>
      <c r="C458" s="11"/>
      <c r="D458" s="11"/>
      <c r="E458" s="11"/>
      <c r="F458" s="11"/>
      <c r="G458" s="11"/>
      <c r="H458" s="11"/>
      <c r="I458" s="11"/>
      <c r="J458" s="11"/>
      <c r="K458" s="11"/>
      <c r="L458" s="10"/>
      <c r="M458" s="10"/>
      <c r="N458" s="10"/>
      <c r="O458" s="209" t="str">
        <f xml:space="preserve"> IF(ISBLANK(L458),"",VLOOKUP(L458,ComboValue!$E$3:$I$15,5,FALSE))</f>
        <v/>
      </c>
      <c r="P458" s="10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35" t="str">
        <f xml:space="preserve"> IF(ISBLANK(C458),"",VLOOKUP(C458,ComboValue!$B$2:$C$11,2,FALSE) &amp; ",") &amp; IF(ISBLANK(D458),"",VLOOKUP(D458,ComboValue!$B$2:$C$11,2,FALSE) &amp; ",") &amp; IF(ISBLANK(E458),"",VLOOKUP(E458,ComboValue!$B$2:$C$11,2,FALSE) &amp; ",") &amp; IF(ISBLANK(F458),"",VLOOKUP(F458,ComboValue!$B$2:$C$11,2,FALSE) &amp; ",") &amp; IF(ISBLANK(G458),"",VLOOKUP(G458,ComboValue!$B$2:$C$11,2,FALSE) &amp; ",") &amp; IF(ISBLANK(H458),"",VLOOKUP(H458,ComboValue!$B$2:$C$11,2,FALSE) &amp; ",") &amp; IF(ISBLANK(I458),"",VLOOKUP(I458,ComboValue!$B$2:$C$11,2,FALSE) &amp; ",") &amp; IF(ISBLANK(J458),"",VLOOKUP(J458,ComboValue!$B$2:$C$11,2,FALSE) &amp; ",") &amp; IF(ISBLANK(K458),"",VLOOKUP(K458,ComboValue!$B$2:$C$11,2,FALSE) &amp; ",")</f>
        <v/>
      </c>
      <c r="AV458" s="136" t="str">
        <f t="shared" si="297"/>
        <v>Tous_Nl</v>
      </c>
      <c r="AW458" s="136" t="str">
        <f>IF(ISBLANK(L458),"",VLOOKUP(L458,ComboValue!$E$2:$G$15,3,FALSE))</f>
        <v/>
      </c>
      <c r="AX458" s="136" t="str">
        <f>IF(ISBLANK(M458),"",VLOOKUP(M458,ComboValue!$K$2:$L$5,2,FALSE))</f>
        <v/>
      </c>
      <c r="AY458" s="161" t="str">
        <f>IF(ISBLANK(Q458),"",VLOOKUP(Q458,ComboValue!$N$2:$O$68,2,FALSE) &amp; ",") &amp; IF(ISBLANK(R458),"",VLOOKUP(R458,ComboValue!$N$2:$O$68,2,FALSE) &amp; ",") &amp; IF(ISBLANK(S458),"",VLOOKUP(S458,ComboValue!$N$2:$O$68,2,FALSE) &amp; ",") &amp; IF(ISBLANK(T458),"",VLOOKUP(T458,ComboValue!$N$2:$O$68,2,FALSE) &amp; ",") &amp; IF(ISBLANK(U458),"",VLOOKUP(U458,ComboValue!$N$2:$O$68,2,FALSE) &amp; ",") &amp; IF(ISBLANK(V458),"",VLOOKUP(V458,ComboValue!$N$2:$O$68,2,FALSE) &amp; ",") &amp; IF(ISBLANK(W458),"",VLOOKUP(W458,ComboValue!$N$2:$O$68,2,FALSE) &amp; ",") &amp; IF(ISBLANK(X458),"",VLOOKUP(X458,ComboValue!$N$2:$O$68,2,FALSE) &amp; ",") &amp; IF(ISBLANK(Y458),"",VLOOKUP(Y458,ComboValue!$N$2:$O$68,2,FALSE) &amp; ",") &amp; IF(ISBLANK(Z458),"",VLOOKUP(Z458,ComboValue!$N$2:$O$68,2,FALSE) &amp; ",") &amp; IF(ISBLANK(AA458),"",VLOOKUP(AA458,ComboValue!$N$2:$O$68,2,FALSE) &amp; ",") &amp; IF(ISBLANK(AB458),"",VLOOKUP(AB458,ComboValue!$N$2:$O$68,2,FALSE) &amp; ",") &amp; IF(ISBLANK(AC458),"",VLOOKUP(AC458,ComboValue!$N$2:$O$68,2,FALSE) &amp; ",") &amp; IF(ISBLANK(AD458),"",VLOOKUP(AD458,ComboValue!$N$2:$O$68,2,FALSE) &amp; ",") &amp; IF(ISBLANK(AE458),"",VLOOKUP(AE458,ComboValue!$N$2:$O$68,2,FALSE) &amp; ",") &amp; IF(ISBLANK(AF458),"",VLOOKUP(AF458,ComboValue!$N$2:$O$68,2,FALSE) &amp; ",") &amp; IF(ISBLANK(AG458),"",VLOOKUP(AG458,ComboValue!$N$2:$O$68,2,FALSE) &amp; ",") &amp; IF(ISBLANK(AH458),"",VLOOKUP(AH458,ComboValue!$N$2:$O$68,2,FALSE) &amp; ",") &amp; IF(ISBLANK(AI458),"",VLOOKUP(AI458,ComboValue!$N$2:$O$68,2,FALSE) &amp; ",") &amp; IF(ISBLANK(AJ458),"",VLOOKUP(AJ458,ComboValue!$N$2:$O$68,2,FALSE) &amp; ",") &amp; IF(ISBLANK(AK458),"",VLOOKUP(AK458,ComboValue!$N$2:$O$68,2,FALSE) &amp; ",") &amp; IF(ISBLANK(AL458),"",VLOOKUP(AL458,ComboValue!$N$2:$O$68,2,FALSE) &amp; ",") &amp; IF(ISBLANK(AM458),"",VLOOKUP(AM458,ComboValue!$N$2:$O$68,2,FALSE) &amp; ",") &amp; IF(ISBLANK(AN458),"",VLOOKUP(AN458,ComboValue!$N$2:$O$68,2,FALSE) &amp; ",") &amp; IF(ISBLANK(AO458),"",VLOOKUP(AO458,ComboValue!$N$2:$O$68,2,FALSE) &amp; ",") &amp; IF(ISBLANK(AP458),"",VLOOKUP(AP458,ComboValue!$N$2:$O$68,2,FALSE) &amp; ",") &amp; IF(ISBLANK(AQ458),"",VLOOKUP(AQ458,ComboValue!$N$2:$O$68,2,FALSE) &amp; ",") &amp; IF(ISBLANK(AR458),"",VLOOKUP(AR458,ComboValue!$N$2:$O$68,2,FALSE) &amp; ",") &amp; IF(ISBLANK(AS458),"",VLOOKUP(AS458,ComboValue!$N$2:$O$68,2,FALSE) &amp; ",") &amp; IF(ISBLANK(AT458),"",VLOOKUP(AT458,ComboValue!$N$2:$O$68,2,FALSE) &amp; ",")</f>
        <v/>
      </c>
      <c r="AZ458" s="162" t="str">
        <f t="shared" si="298"/>
        <v/>
      </c>
      <c r="BA458" s="120"/>
      <c r="BB458" s="135" t="str">
        <f t="shared" si="299"/>
        <v/>
      </c>
      <c r="BC458" s="136" t="str">
        <f t="shared" si="300"/>
        <v/>
      </c>
      <c r="BD458" s="136" t="str">
        <f t="shared" si="301"/>
        <v/>
      </c>
      <c r="BE458" s="136" t="str">
        <f t="shared" si="302"/>
        <v/>
      </c>
      <c r="BF458" s="136" t="str">
        <f t="shared" si="303"/>
        <v/>
      </c>
      <c r="BG458" s="136" t="str">
        <f t="shared" si="304"/>
        <v/>
      </c>
      <c r="BH458" s="136" t="str">
        <f t="shared" si="305"/>
        <v/>
      </c>
      <c r="BI458" s="136" t="str">
        <f t="shared" si="306"/>
        <v/>
      </c>
      <c r="BJ458" s="136" t="str">
        <f t="shared" si="307"/>
        <v/>
      </c>
      <c r="BK458" s="136" t="str">
        <f t="shared" si="308"/>
        <v/>
      </c>
      <c r="BL458" s="136" t="str">
        <f t="shared" si="309"/>
        <v/>
      </c>
      <c r="BM458" s="136" t="str">
        <f t="shared" si="310"/>
        <v/>
      </c>
      <c r="BN458" s="136" t="str">
        <f t="shared" si="311"/>
        <v/>
      </c>
      <c r="BO458" s="136" t="str">
        <f t="shared" si="312"/>
        <v/>
      </c>
      <c r="BP458" s="136" t="str">
        <f t="shared" si="313"/>
        <v/>
      </c>
      <c r="BQ458" s="136" t="str">
        <f t="shared" si="314"/>
        <v/>
      </c>
      <c r="BR458" s="136" t="str">
        <f t="shared" si="315"/>
        <v/>
      </c>
      <c r="BS458" s="136" t="str">
        <f t="shared" si="316"/>
        <v/>
      </c>
      <c r="BT458" s="136" t="str">
        <f t="shared" si="317"/>
        <v/>
      </c>
      <c r="BU458" s="136" t="str">
        <f t="shared" si="318"/>
        <v/>
      </c>
      <c r="BV458" s="136" t="str">
        <f t="shared" si="319"/>
        <v/>
      </c>
      <c r="BW458" s="136" t="str">
        <f t="shared" si="320"/>
        <v/>
      </c>
      <c r="BX458" s="136" t="str">
        <f t="shared" si="321"/>
        <v/>
      </c>
      <c r="BY458" s="136" t="str">
        <f t="shared" si="322"/>
        <v/>
      </c>
      <c r="BZ458" s="136" t="str">
        <f t="shared" si="323"/>
        <v/>
      </c>
      <c r="CA458" s="137" t="str">
        <f t="shared" si="324"/>
        <v/>
      </c>
      <c r="CB458" s="135" t="str">
        <f t="shared" si="325"/>
        <v/>
      </c>
      <c r="CC458" s="136" t="str">
        <f t="shared" si="326"/>
        <v/>
      </c>
      <c r="CD458" s="136" t="str">
        <f t="shared" si="327"/>
        <v/>
      </c>
      <c r="CE458" s="136" t="str">
        <f t="shared" si="328"/>
        <v/>
      </c>
      <c r="CF458" s="136" t="str">
        <f t="shared" si="329"/>
        <v/>
      </c>
      <c r="CG458" s="136" t="str">
        <f t="shared" si="330"/>
        <v/>
      </c>
      <c r="CH458" s="136" t="str">
        <f t="shared" si="331"/>
        <v/>
      </c>
      <c r="CI458" s="136" t="str">
        <f t="shared" si="332"/>
        <v/>
      </c>
      <c r="CJ458" s="136" t="str">
        <f t="shared" si="333"/>
        <v/>
      </c>
      <c r="CK458" s="137" t="str">
        <f t="shared" si="334"/>
        <v/>
      </c>
      <c r="CL458" s="135" t="str">
        <f t="shared" si="335"/>
        <v/>
      </c>
      <c r="CM458" s="136" t="str">
        <f t="shared" si="336"/>
        <v/>
      </c>
      <c r="CN458" s="136" t="str">
        <f t="shared" si="337"/>
        <v/>
      </c>
      <c r="CO458" s="137" t="str">
        <f t="shared" si="338"/>
        <v/>
      </c>
      <c r="CP458" s="120"/>
      <c r="CQ458" s="120"/>
      <c r="CR458" s="120"/>
      <c r="CS458" s="120"/>
      <c r="CT458" s="120"/>
      <c r="CU458" s="120"/>
      <c r="CV458" s="120"/>
      <c r="CW458" s="120"/>
      <c r="CX458" s="120"/>
      <c r="CY458" s="120"/>
      <c r="CZ458" s="120"/>
      <c r="DA458" s="120"/>
      <c r="DB458" s="120"/>
    </row>
    <row r="459" spans="1:106" ht="17.399999999999999" thickTop="1" thickBot="1" x14ac:dyDescent="0.45">
      <c r="A459" s="7">
        <v>454</v>
      </c>
      <c r="B459" s="10"/>
      <c r="C459" s="11"/>
      <c r="D459" s="11"/>
      <c r="E459" s="11"/>
      <c r="F459" s="11"/>
      <c r="G459" s="11"/>
      <c r="H459" s="11"/>
      <c r="I459" s="11"/>
      <c r="J459" s="11"/>
      <c r="K459" s="11"/>
      <c r="L459" s="10"/>
      <c r="M459" s="10"/>
      <c r="N459" s="10"/>
      <c r="O459" s="209" t="str">
        <f xml:space="preserve"> IF(ISBLANK(L459),"",VLOOKUP(L459,ComboValue!$E$3:$I$15,5,FALSE))</f>
        <v/>
      </c>
      <c r="P459" s="10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35" t="str">
        <f xml:space="preserve"> IF(ISBLANK(C459),"",VLOOKUP(C459,ComboValue!$B$2:$C$11,2,FALSE) &amp; ",") &amp; IF(ISBLANK(D459),"",VLOOKUP(D459,ComboValue!$B$2:$C$11,2,FALSE) &amp; ",") &amp; IF(ISBLANK(E459),"",VLOOKUP(E459,ComboValue!$B$2:$C$11,2,FALSE) &amp; ",") &amp; IF(ISBLANK(F459),"",VLOOKUP(F459,ComboValue!$B$2:$C$11,2,FALSE) &amp; ",") &amp; IF(ISBLANK(G459),"",VLOOKUP(G459,ComboValue!$B$2:$C$11,2,FALSE) &amp; ",") &amp; IF(ISBLANK(H459),"",VLOOKUP(H459,ComboValue!$B$2:$C$11,2,FALSE) &amp; ",") &amp; IF(ISBLANK(I459),"",VLOOKUP(I459,ComboValue!$B$2:$C$11,2,FALSE) &amp; ",") &amp; IF(ISBLANK(J459),"",VLOOKUP(J459,ComboValue!$B$2:$C$11,2,FALSE) &amp; ",") &amp; IF(ISBLANK(K459),"",VLOOKUP(K459,ComboValue!$B$2:$C$11,2,FALSE) &amp; ",")</f>
        <v/>
      </c>
      <c r="AV459" s="136" t="str">
        <f t="shared" si="297"/>
        <v>Tous_Nl</v>
      </c>
      <c r="AW459" s="136" t="str">
        <f>IF(ISBLANK(L459),"",VLOOKUP(L459,ComboValue!$E$2:$G$15,3,FALSE))</f>
        <v/>
      </c>
      <c r="AX459" s="136" t="str">
        <f>IF(ISBLANK(M459),"",VLOOKUP(M459,ComboValue!$K$2:$L$5,2,FALSE))</f>
        <v/>
      </c>
      <c r="AY459" s="161" t="str">
        <f>IF(ISBLANK(Q459),"",VLOOKUP(Q459,ComboValue!$N$2:$O$68,2,FALSE) &amp; ",") &amp; IF(ISBLANK(R459),"",VLOOKUP(R459,ComboValue!$N$2:$O$68,2,FALSE) &amp; ",") &amp; IF(ISBLANK(S459),"",VLOOKUP(S459,ComboValue!$N$2:$O$68,2,FALSE) &amp; ",") &amp; IF(ISBLANK(T459),"",VLOOKUP(T459,ComboValue!$N$2:$O$68,2,FALSE) &amp; ",") &amp; IF(ISBLANK(U459),"",VLOOKUP(U459,ComboValue!$N$2:$O$68,2,FALSE) &amp; ",") &amp; IF(ISBLANK(V459),"",VLOOKUP(V459,ComboValue!$N$2:$O$68,2,FALSE) &amp; ",") &amp; IF(ISBLANK(W459),"",VLOOKUP(W459,ComboValue!$N$2:$O$68,2,FALSE) &amp; ",") &amp; IF(ISBLANK(X459),"",VLOOKUP(X459,ComboValue!$N$2:$O$68,2,FALSE) &amp; ",") &amp; IF(ISBLANK(Y459),"",VLOOKUP(Y459,ComboValue!$N$2:$O$68,2,FALSE) &amp; ",") &amp; IF(ISBLANK(Z459),"",VLOOKUP(Z459,ComboValue!$N$2:$O$68,2,FALSE) &amp; ",") &amp; IF(ISBLANK(AA459),"",VLOOKUP(AA459,ComboValue!$N$2:$O$68,2,FALSE) &amp; ",") &amp; IF(ISBLANK(AB459),"",VLOOKUP(AB459,ComboValue!$N$2:$O$68,2,FALSE) &amp; ",") &amp; IF(ISBLANK(AC459),"",VLOOKUP(AC459,ComboValue!$N$2:$O$68,2,FALSE) &amp; ",") &amp; IF(ISBLANK(AD459),"",VLOOKUP(AD459,ComboValue!$N$2:$O$68,2,FALSE) &amp; ",") &amp; IF(ISBLANK(AE459),"",VLOOKUP(AE459,ComboValue!$N$2:$O$68,2,FALSE) &amp; ",") &amp; IF(ISBLANK(AF459),"",VLOOKUP(AF459,ComboValue!$N$2:$O$68,2,FALSE) &amp; ",") &amp; IF(ISBLANK(AG459),"",VLOOKUP(AG459,ComboValue!$N$2:$O$68,2,FALSE) &amp; ",") &amp; IF(ISBLANK(AH459),"",VLOOKUP(AH459,ComboValue!$N$2:$O$68,2,FALSE) &amp; ",") &amp; IF(ISBLANK(AI459),"",VLOOKUP(AI459,ComboValue!$N$2:$O$68,2,FALSE) &amp; ",") &amp; IF(ISBLANK(AJ459),"",VLOOKUP(AJ459,ComboValue!$N$2:$O$68,2,FALSE) &amp; ",") &amp; IF(ISBLANK(AK459),"",VLOOKUP(AK459,ComboValue!$N$2:$O$68,2,FALSE) &amp; ",") &amp; IF(ISBLANK(AL459),"",VLOOKUP(AL459,ComboValue!$N$2:$O$68,2,FALSE) &amp; ",") &amp; IF(ISBLANK(AM459),"",VLOOKUP(AM459,ComboValue!$N$2:$O$68,2,FALSE) &amp; ",") &amp; IF(ISBLANK(AN459),"",VLOOKUP(AN459,ComboValue!$N$2:$O$68,2,FALSE) &amp; ",") &amp; IF(ISBLANK(AO459),"",VLOOKUP(AO459,ComboValue!$N$2:$O$68,2,FALSE) &amp; ",") &amp; IF(ISBLANK(AP459),"",VLOOKUP(AP459,ComboValue!$N$2:$O$68,2,FALSE) &amp; ",") &amp; IF(ISBLANK(AQ459),"",VLOOKUP(AQ459,ComboValue!$N$2:$O$68,2,FALSE) &amp; ",") &amp; IF(ISBLANK(AR459),"",VLOOKUP(AR459,ComboValue!$N$2:$O$68,2,FALSE) &amp; ",") &amp; IF(ISBLANK(AS459),"",VLOOKUP(AS459,ComboValue!$N$2:$O$68,2,FALSE) &amp; ",") &amp; IF(ISBLANK(AT459),"",VLOOKUP(AT459,ComboValue!$N$2:$O$68,2,FALSE) &amp; ",")</f>
        <v/>
      </c>
      <c r="AZ459" s="162" t="str">
        <f t="shared" si="298"/>
        <v/>
      </c>
      <c r="BA459" s="120"/>
      <c r="BB459" s="135" t="str">
        <f t="shared" si="299"/>
        <v/>
      </c>
      <c r="BC459" s="136" t="str">
        <f t="shared" si="300"/>
        <v/>
      </c>
      <c r="BD459" s="136" t="str">
        <f t="shared" si="301"/>
        <v/>
      </c>
      <c r="BE459" s="136" t="str">
        <f t="shared" si="302"/>
        <v/>
      </c>
      <c r="BF459" s="136" t="str">
        <f t="shared" si="303"/>
        <v/>
      </c>
      <c r="BG459" s="136" t="str">
        <f t="shared" si="304"/>
        <v/>
      </c>
      <c r="BH459" s="136" t="str">
        <f t="shared" si="305"/>
        <v/>
      </c>
      <c r="BI459" s="136" t="str">
        <f t="shared" si="306"/>
        <v/>
      </c>
      <c r="BJ459" s="136" t="str">
        <f t="shared" si="307"/>
        <v/>
      </c>
      <c r="BK459" s="136" t="str">
        <f t="shared" si="308"/>
        <v/>
      </c>
      <c r="BL459" s="136" t="str">
        <f t="shared" si="309"/>
        <v/>
      </c>
      <c r="BM459" s="136" t="str">
        <f t="shared" si="310"/>
        <v/>
      </c>
      <c r="BN459" s="136" t="str">
        <f t="shared" si="311"/>
        <v/>
      </c>
      <c r="BO459" s="136" t="str">
        <f t="shared" si="312"/>
        <v/>
      </c>
      <c r="BP459" s="136" t="str">
        <f t="shared" si="313"/>
        <v/>
      </c>
      <c r="BQ459" s="136" t="str">
        <f t="shared" si="314"/>
        <v/>
      </c>
      <c r="BR459" s="136" t="str">
        <f t="shared" si="315"/>
        <v/>
      </c>
      <c r="BS459" s="136" t="str">
        <f t="shared" si="316"/>
        <v/>
      </c>
      <c r="BT459" s="136" t="str">
        <f t="shared" si="317"/>
        <v/>
      </c>
      <c r="BU459" s="136" t="str">
        <f t="shared" si="318"/>
        <v/>
      </c>
      <c r="BV459" s="136" t="str">
        <f t="shared" si="319"/>
        <v/>
      </c>
      <c r="BW459" s="136" t="str">
        <f t="shared" si="320"/>
        <v/>
      </c>
      <c r="BX459" s="136" t="str">
        <f t="shared" si="321"/>
        <v/>
      </c>
      <c r="BY459" s="136" t="str">
        <f t="shared" si="322"/>
        <v/>
      </c>
      <c r="BZ459" s="136" t="str">
        <f t="shared" si="323"/>
        <v/>
      </c>
      <c r="CA459" s="137" t="str">
        <f t="shared" si="324"/>
        <v/>
      </c>
      <c r="CB459" s="135" t="str">
        <f t="shared" si="325"/>
        <v/>
      </c>
      <c r="CC459" s="136" t="str">
        <f t="shared" si="326"/>
        <v/>
      </c>
      <c r="CD459" s="136" t="str">
        <f t="shared" si="327"/>
        <v/>
      </c>
      <c r="CE459" s="136" t="str">
        <f t="shared" si="328"/>
        <v/>
      </c>
      <c r="CF459" s="136" t="str">
        <f t="shared" si="329"/>
        <v/>
      </c>
      <c r="CG459" s="136" t="str">
        <f t="shared" si="330"/>
        <v/>
      </c>
      <c r="CH459" s="136" t="str">
        <f t="shared" si="331"/>
        <v/>
      </c>
      <c r="CI459" s="136" t="str">
        <f t="shared" si="332"/>
        <v/>
      </c>
      <c r="CJ459" s="136" t="str">
        <f t="shared" si="333"/>
        <v/>
      </c>
      <c r="CK459" s="137" t="str">
        <f t="shared" si="334"/>
        <v/>
      </c>
      <c r="CL459" s="135" t="str">
        <f t="shared" si="335"/>
        <v/>
      </c>
      <c r="CM459" s="136" t="str">
        <f t="shared" si="336"/>
        <v/>
      </c>
      <c r="CN459" s="136" t="str">
        <f t="shared" si="337"/>
        <v/>
      </c>
      <c r="CO459" s="137" t="str">
        <f t="shared" si="338"/>
        <v/>
      </c>
      <c r="CP459" s="120"/>
      <c r="CQ459" s="120"/>
      <c r="CR459" s="120"/>
      <c r="CS459" s="120"/>
      <c r="CT459" s="120"/>
      <c r="CU459" s="120"/>
      <c r="CV459" s="120"/>
      <c r="CW459" s="120"/>
      <c r="CX459" s="120"/>
      <c r="CY459" s="120"/>
      <c r="CZ459" s="120"/>
      <c r="DA459" s="120"/>
      <c r="DB459" s="120"/>
    </row>
    <row r="460" spans="1:106" ht="17.399999999999999" thickTop="1" thickBot="1" x14ac:dyDescent="0.45">
      <c r="A460" s="7">
        <v>455</v>
      </c>
      <c r="B460" s="10"/>
      <c r="C460" s="11"/>
      <c r="D460" s="11"/>
      <c r="E460" s="11"/>
      <c r="F460" s="11"/>
      <c r="G460" s="11"/>
      <c r="H460" s="11"/>
      <c r="I460" s="11"/>
      <c r="J460" s="11"/>
      <c r="K460" s="11"/>
      <c r="L460" s="10"/>
      <c r="M460" s="10"/>
      <c r="N460" s="10"/>
      <c r="O460" s="209" t="str">
        <f xml:space="preserve"> IF(ISBLANK(L460),"",VLOOKUP(L460,ComboValue!$E$3:$I$15,5,FALSE))</f>
        <v/>
      </c>
      <c r="P460" s="10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35" t="str">
        <f xml:space="preserve"> IF(ISBLANK(C460),"",VLOOKUP(C460,ComboValue!$B$2:$C$11,2,FALSE) &amp; ",") &amp; IF(ISBLANK(D460),"",VLOOKUP(D460,ComboValue!$B$2:$C$11,2,FALSE) &amp; ",") &amp; IF(ISBLANK(E460),"",VLOOKUP(E460,ComboValue!$B$2:$C$11,2,FALSE) &amp; ",") &amp; IF(ISBLANK(F460),"",VLOOKUP(F460,ComboValue!$B$2:$C$11,2,FALSE) &amp; ",") &amp; IF(ISBLANK(G460),"",VLOOKUP(G460,ComboValue!$B$2:$C$11,2,FALSE) &amp; ",") &amp; IF(ISBLANK(H460),"",VLOOKUP(H460,ComboValue!$B$2:$C$11,2,FALSE) &amp; ",") &amp; IF(ISBLANK(I460),"",VLOOKUP(I460,ComboValue!$B$2:$C$11,2,FALSE) &amp; ",") &amp; IF(ISBLANK(J460),"",VLOOKUP(J460,ComboValue!$B$2:$C$11,2,FALSE) &amp; ",") &amp; IF(ISBLANK(K460),"",VLOOKUP(K460,ComboValue!$B$2:$C$11,2,FALSE) &amp; ",")</f>
        <v/>
      </c>
      <c r="AV460" s="136" t="str">
        <f t="shared" si="297"/>
        <v>Tous_Nl</v>
      </c>
      <c r="AW460" s="136" t="str">
        <f>IF(ISBLANK(L460),"",VLOOKUP(L460,ComboValue!$E$2:$G$15,3,FALSE))</f>
        <v/>
      </c>
      <c r="AX460" s="136" t="str">
        <f>IF(ISBLANK(M460),"",VLOOKUP(M460,ComboValue!$K$2:$L$5,2,FALSE))</f>
        <v/>
      </c>
      <c r="AY460" s="161" t="str">
        <f>IF(ISBLANK(Q460),"",VLOOKUP(Q460,ComboValue!$N$2:$O$68,2,FALSE) &amp; ",") &amp; IF(ISBLANK(R460),"",VLOOKUP(R460,ComboValue!$N$2:$O$68,2,FALSE) &amp; ",") &amp; IF(ISBLANK(S460),"",VLOOKUP(S460,ComboValue!$N$2:$O$68,2,FALSE) &amp; ",") &amp; IF(ISBLANK(T460),"",VLOOKUP(T460,ComboValue!$N$2:$O$68,2,FALSE) &amp; ",") &amp; IF(ISBLANK(U460),"",VLOOKUP(U460,ComboValue!$N$2:$O$68,2,FALSE) &amp; ",") &amp; IF(ISBLANK(V460),"",VLOOKUP(V460,ComboValue!$N$2:$O$68,2,FALSE) &amp; ",") &amp; IF(ISBLANK(W460),"",VLOOKUP(W460,ComboValue!$N$2:$O$68,2,FALSE) &amp; ",") &amp; IF(ISBLANK(X460),"",VLOOKUP(X460,ComboValue!$N$2:$O$68,2,FALSE) &amp; ",") &amp; IF(ISBLANK(Y460),"",VLOOKUP(Y460,ComboValue!$N$2:$O$68,2,FALSE) &amp; ",") &amp; IF(ISBLANK(Z460),"",VLOOKUP(Z460,ComboValue!$N$2:$O$68,2,FALSE) &amp; ",") &amp; IF(ISBLANK(AA460),"",VLOOKUP(AA460,ComboValue!$N$2:$O$68,2,FALSE) &amp; ",") &amp; IF(ISBLANK(AB460),"",VLOOKUP(AB460,ComboValue!$N$2:$O$68,2,FALSE) &amp; ",") &amp; IF(ISBLANK(AC460),"",VLOOKUP(AC460,ComboValue!$N$2:$O$68,2,FALSE) &amp; ",") &amp; IF(ISBLANK(AD460),"",VLOOKUP(AD460,ComboValue!$N$2:$O$68,2,FALSE) &amp; ",") &amp; IF(ISBLANK(AE460),"",VLOOKUP(AE460,ComboValue!$N$2:$O$68,2,FALSE) &amp; ",") &amp; IF(ISBLANK(AF460),"",VLOOKUP(AF460,ComboValue!$N$2:$O$68,2,FALSE) &amp; ",") &amp; IF(ISBLANK(AG460),"",VLOOKUP(AG460,ComboValue!$N$2:$O$68,2,FALSE) &amp; ",") &amp; IF(ISBLANK(AH460),"",VLOOKUP(AH460,ComboValue!$N$2:$O$68,2,FALSE) &amp; ",") &amp; IF(ISBLANK(AI460),"",VLOOKUP(AI460,ComboValue!$N$2:$O$68,2,FALSE) &amp; ",") &amp; IF(ISBLANK(AJ460),"",VLOOKUP(AJ460,ComboValue!$N$2:$O$68,2,FALSE) &amp; ",") &amp; IF(ISBLANK(AK460),"",VLOOKUP(AK460,ComboValue!$N$2:$O$68,2,FALSE) &amp; ",") &amp; IF(ISBLANK(AL460),"",VLOOKUP(AL460,ComboValue!$N$2:$O$68,2,FALSE) &amp; ",") &amp; IF(ISBLANK(AM460),"",VLOOKUP(AM460,ComboValue!$N$2:$O$68,2,FALSE) &amp; ",") &amp; IF(ISBLANK(AN460),"",VLOOKUP(AN460,ComboValue!$N$2:$O$68,2,FALSE) &amp; ",") &amp; IF(ISBLANK(AO460),"",VLOOKUP(AO460,ComboValue!$N$2:$O$68,2,FALSE) &amp; ",") &amp; IF(ISBLANK(AP460),"",VLOOKUP(AP460,ComboValue!$N$2:$O$68,2,FALSE) &amp; ",") &amp; IF(ISBLANK(AQ460),"",VLOOKUP(AQ460,ComboValue!$N$2:$O$68,2,FALSE) &amp; ",") &amp; IF(ISBLANK(AR460),"",VLOOKUP(AR460,ComboValue!$N$2:$O$68,2,FALSE) &amp; ",") &amp; IF(ISBLANK(AS460),"",VLOOKUP(AS460,ComboValue!$N$2:$O$68,2,FALSE) &amp; ",") &amp; IF(ISBLANK(AT460),"",VLOOKUP(AT460,ComboValue!$N$2:$O$68,2,FALSE) &amp; ",")</f>
        <v/>
      </c>
      <c r="AZ460" s="162" t="str">
        <f t="shared" si="298"/>
        <v/>
      </c>
      <c r="BA460" s="120"/>
      <c r="BB460" s="135" t="str">
        <f t="shared" si="299"/>
        <v/>
      </c>
      <c r="BC460" s="136" t="str">
        <f t="shared" si="300"/>
        <v/>
      </c>
      <c r="BD460" s="136" t="str">
        <f t="shared" si="301"/>
        <v/>
      </c>
      <c r="BE460" s="136" t="str">
        <f t="shared" si="302"/>
        <v/>
      </c>
      <c r="BF460" s="136" t="str">
        <f t="shared" si="303"/>
        <v/>
      </c>
      <c r="BG460" s="136" t="str">
        <f t="shared" si="304"/>
        <v/>
      </c>
      <c r="BH460" s="136" t="str">
        <f t="shared" si="305"/>
        <v/>
      </c>
      <c r="BI460" s="136" t="str">
        <f t="shared" si="306"/>
        <v/>
      </c>
      <c r="BJ460" s="136" t="str">
        <f t="shared" si="307"/>
        <v/>
      </c>
      <c r="BK460" s="136" t="str">
        <f t="shared" si="308"/>
        <v/>
      </c>
      <c r="BL460" s="136" t="str">
        <f t="shared" si="309"/>
        <v/>
      </c>
      <c r="BM460" s="136" t="str">
        <f t="shared" si="310"/>
        <v/>
      </c>
      <c r="BN460" s="136" t="str">
        <f t="shared" si="311"/>
        <v/>
      </c>
      <c r="BO460" s="136" t="str">
        <f t="shared" si="312"/>
        <v/>
      </c>
      <c r="BP460" s="136" t="str">
        <f t="shared" si="313"/>
        <v/>
      </c>
      <c r="BQ460" s="136" t="str">
        <f t="shared" si="314"/>
        <v/>
      </c>
      <c r="BR460" s="136" t="str">
        <f t="shared" si="315"/>
        <v/>
      </c>
      <c r="BS460" s="136" t="str">
        <f t="shared" si="316"/>
        <v/>
      </c>
      <c r="BT460" s="136" t="str">
        <f t="shared" si="317"/>
        <v/>
      </c>
      <c r="BU460" s="136" t="str">
        <f t="shared" si="318"/>
        <v/>
      </c>
      <c r="BV460" s="136" t="str">
        <f t="shared" si="319"/>
        <v/>
      </c>
      <c r="BW460" s="136" t="str">
        <f t="shared" si="320"/>
        <v/>
      </c>
      <c r="BX460" s="136" t="str">
        <f t="shared" si="321"/>
        <v/>
      </c>
      <c r="BY460" s="136" t="str">
        <f t="shared" si="322"/>
        <v/>
      </c>
      <c r="BZ460" s="136" t="str">
        <f t="shared" si="323"/>
        <v/>
      </c>
      <c r="CA460" s="137" t="str">
        <f t="shared" si="324"/>
        <v/>
      </c>
      <c r="CB460" s="135" t="str">
        <f t="shared" si="325"/>
        <v/>
      </c>
      <c r="CC460" s="136" t="str">
        <f t="shared" si="326"/>
        <v/>
      </c>
      <c r="CD460" s="136" t="str">
        <f t="shared" si="327"/>
        <v/>
      </c>
      <c r="CE460" s="136" t="str">
        <f t="shared" si="328"/>
        <v/>
      </c>
      <c r="CF460" s="136" t="str">
        <f t="shared" si="329"/>
        <v/>
      </c>
      <c r="CG460" s="136" t="str">
        <f t="shared" si="330"/>
        <v/>
      </c>
      <c r="CH460" s="136" t="str">
        <f t="shared" si="331"/>
        <v/>
      </c>
      <c r="CI460" s="136" t="str">
        <f t="shared" si="332"/>
        <v/>
      </c>
      <c r="CJ460" s="136" t="str">
        <f t="shared" si="333"/>
        <v/>
      </c>
      <c r="CK460" s="137" t="str">
        <f t="shared" si="334"/>
        <v/>
      </c>
      <c r="CL460" s="135" t="str">
        <f t="shared" si="335"/>
        <v/>
      </c>
      <c r="CM460" s="136" t="str">
        <f t="shared" si="336"/>
        <v/>
      </c>
      <c r="CN460" s="136" t="str">
        <f t="shared" si="337"/>
        <v/>
      </c>
      <c r="CO460" s="137" t="str">
        <f t="shared" si="338"/>
        <v/>
      </c>
      <c r="CP460" s="120"/>
      <c r="CQ460" s="120"/>
      <c r="CR460" s="120"/>
      <c r="CS460" s="120"/>
      <c r="CT460" s="120"/>
      <c r="CU460" s="120"/>
      <c r="CV460" s="120"/>
      <c r="CW460" s="120"/>
      <c r="CX460" s="120"/>
      <c r="CY460" s="120"/>
      <c r="CZ460" s="120"/>
      <c r="DA460" s="120"/>
      <c r="DB460" s="120"/>
    </row>
    <row r="461" spans="1:106" ht="17.399999999999999" thickTop="1" thickBot="1" x14ac:dyDescent="0.45">
      <c r="A461" s="7">
        <v>456</v>
      </c>
      <c r="B461" s="10"/>
      <c r="C461" s="11"/>
      <c r="D461" s="11"/>
      <c r="E461" s="11"/>
      <c r="F461" s="11"/>
      <c r="G461" s="11"/>
      <c r="H461" s="11"/>
      <c r="I461" s="11"/>
      <c r="J461" s="11"/>
      <c r="K461" s="11"/>
      <c r="L461" s="10"/>
      <c r="M461" s="10"/>
      <c r="N461" s="10"/>
      <c r="O461" s="209" t="str">
        <f xml:space="preserve"> IF(ISBLANK(L461),"",VLOOKUP(L461,ComboValue!$E$3:$I$15,5,FALSE))</f>
        <v/>
      </c>
      <c r="P461" s="10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35" t="str">
        <f xml:space="preserve"> IF(ISBLANK(C461),"",VLOOKUP(C461,ComboValue!$B$2:$C$11,2,FALSE) &amp; ",") &amp; IF(ISBLANK(D461),"",VLOOKUP(D461,ComboValue!$B$2:$C$11,2,FALSE) &amp; ",") &amp; IF(ISBLANK(E461),"",VLOOKUP(E461,ComboValue!$B$2:$C$11,2,FALSE) &amp; ",") &amp; IF(ISBLANK(F461),"",VLOOKUP(F461,ComboValue!$B$2:$C$11,2,FALSE) &amp; ",") &amp; IF(ISBLANK(G461),"",VLOOKUP(G461,ComboValue!$B$2:$C$11,2,FALSE) &amp; ",") &amp; IF(ISBLANK(H461),"",VLOOKUP(H461,ComboValue!$B$2:$C$11,2,FALSE) &amp; ",") &amp; IF(ISBLANK(I461),"",VLOOKUP(I461,ComboValue!$B$2:$C$11,2,FALSE) &amp; ",") &amp; IF(ISBLANK(J461),"",VLOOKUP(J461,ComboValue!$B$2:$C$11,2,FALSE) &amp; ",") &amp; IF(ISBLANK(K461),"",VLOOKUP(K461,ComboValue!$B$2:$C$11,2,FALSE) &amp; ",")</f>
        <v/>
      </c>
      <c r="AV461" s="136" t="str">
        <f t="shared" si="297"/>
        <v>Tous_Nl</v>
      </c>
      <c r="AW461" s="136" t="str">
        <f>IF(ISBLANK(L461),"",VLOOKUP(L461,ComboValue!$E$2:$G$15,3,FALSE))</f>
        <v/>
      </c>
      <c r="AX461" s="136" t="str">
        <f>IF(ISBLANK(M461),"",VLOOKUP(M461,ComboValue!$K$2:$L$5,2,FALSE))</f>
        <v/>
      </c>
      <c r="AY461" s="161" t="str">
        <f>IF(ISBLANK(Q461),"",VLOOKUP(Q461,ComboValue!$N$2:$O$68,2,FALSE) &amp; ",") &amp; IF(ISBLANK(R461),"",VLOOKUP(R461,ComboValue!$N$2:$O$68,2,FALSE) &amp; ",") &amp; IF(ISBLANK(S461),"",VLOOKUP(S461,ComboValue!$N$2:$O$68,2,FALSE) &amp; ",") &amp; IF(ISBLANK(T461),"",VLOOKUP(T461,ComboValue!$N$2:$O$68,2,FALSE) &amp; ",") &amp; IF(ISBLANK(U461),"",VLOOKUP(U461,ComboValue!$N$2:$O$68,2,FALSE) &amp; ",") &amp; IF(ISBLANK(V461),"",VLOOKUP(V461,ComboValue!$N$2:$O$68,2,FALSE) &amp; ",") &amp; IF(ISBLANK(W461),"",VLOOKUP(W461,ComboValue!$N$2:$O$68,2,FALSE) &amp; ",") &amp; IF(ISBLANK(X461),"",VLOOKUP(X461,ComboValue!$N$2:$O$68,2,FALSE) &amp; ",") &amp; IF(ISBLANK(Y461),"",VLOOKUP(Y461,ComboValue!$N$2:$O$68,2,FALSE) &amp; ",") &amp; IF(ISBLANK(Z461),"",VLOOKUP(Z461,ComboValue!$N$2:$O$68,2,FALSE) &amp; ",") &amp; IF(ISBLANK(AA461),"",VLOOKUP(AA461,ComboValue!$N$2:$O$68,2,FALSE) &amp; ",") &amp; IF(ISBLANK(AB461),"",VLOOKUP(AB461,ComboValue!$N$2:$O$68,2,FALSE) &amp; ",") &amp; IF(ISBLANK(AC461),"",VLOOKUP(AC461,ComboValue!$N$2:$O$68,2,FALSE) &amp; ",") &amp; IF(ISBLANK(AD461),"",VLOOKUP(AD461,ComboValue!$N$2:$O$68,2,FALSE) &amp; ",") &amp; IF(ISBLANK(AE461),"",VLOOKUP(AE461,ComboValue!$N$2:$O$68,2,FALSE) &amp; ",") &amp; IF(ISBLANK(AF461),"",VLOOKUP(AF461,ComboValue!$N$2:$O$68,2,FALSE) &amp; ",") &amp; IF(ISBLANK(AG461),"",VLOOKUP(AG461,ComboValue!$N$2:$O$68,2,FALSE) &amp; ",") &amp; IF(ISBLANK(AH461),"",VLOOKUP(AH461,ComboValue!$N$2:$O$68,2,FALSE) &amp; ",") &amp; IF(ISBLANK(AI461),"",VLOOKUP(AI461,ComboValue!$N$2:$O$68,2,FALSE) &amp; ",") &amp; IF(ISBLANK(AJ461),"",VLOOKUP(AJ461,ComboValue!$N$2:$O$68,2,FALSE) &amp; ",") &amp; IF(ISBLANK(AK461),"",VLOOKUP(AK461,ComboValue!$N$2:$O$68,2,FALSE) &amp; ",") &amp; IF(ISBLANK(AL461),"",VLOOKUP(AL461,ComboValue!$N$2:$O$68,2,FALSE) &amp; ",") &amp; IF(ISBLANK(AM461),"",VLOOKUP(AM461,ComboValue!$N$2:$O$68,2,FALSE) &amp; ",") &amp; IF(ISBLANK(AN461),"",VLOOKUP(AN461,ComboValue!$N$2:$O$68,2,FALSE) &amp; ",") &amp; IF(ISBLANK(AO461),"",VLOOKUP(AO461,ComboValue!$N$2:$O$68,2,FALSE) &amp; ",") &amp; IF(ISBLANK(AP461),"",VLOOKUP(AP461,ComboValue!$N$2:$O$68,2,FALSE) &amp; ",") &amp; IF(ISBLANK(AQ461),"",VLOOKUP(AQ461,ComboValue!$N$2:$O$68,2,FALSE) &amp; ",") &amp; IF(ISBLANK(AR461),"",VLOOKUP(AR461,ComboValue!$N$2:$O$68,2,FALSE) &amp; ",") &amp; IF(ISBLANK(AS461),"",VLOOKUP(AS461,ComboValue!$N$2:$O$68,2,FALSE) &amp; ",") &amp; IF(ISBLANK(AT461),"",VLOOKUP(AT461,ComboValue!$N$2:$O$68,2,FALSE) &amp; ",")</f>
        <v/>
      </c>
      <c r="AZ461" s="162" t="str">
        <f t="shared" si="298"/>
        <v/>
      </c>
      <c r="BA461" s="120"/>
      <c r="BB461" s="135" t="str">
        <f t="shared" si="299"/>
        <v/>
      </c>
      <c r="BC461" s="136" t="str">
        <f t="shared" si="300"/>
        <v/>
      </c>
      <c r="BD461" s="136" t="str">
        <f t="shared" si="301"/>
        <v/>
      </c>
      <c r="BE461" s="136" t="str">
        <f t="shared" si="302"/>
        <v/>
      </c>
      <c r="BF461" s="136" t="str">
        <f t="shared" si="303"/>
        <v/>
      </c>
      <c r="BG461" s="136" t="str">
        <f t="shared" si="304"/>
        <v/>
      </c>
      <c r="BH461" s="136" t="str">
        <f t="shared" si="305"/>
        <v/>
      </c>
      <c r="BI461" s="136" t="str">
        <f t="shared" si="306"/>
        <v/>
      </c>
      <c r="BJ461" s="136" t="str">
        <f t="shared" si="307"/>
        <v/>
      </c>
      <c r="BK461" s="136" t="str">
        <f t="shared" si="308"/>
        <v/>
      </c>
      <c r="BL461" s="136" t="str">
        <f t="shared" si="309"/>
        <v/>
      </c>
      <c r="BM461" s="136" t="str">
        <f t="shared" si="310"/>
        <v/>
      </c>
      <c r="BN461" s="136" t="str">
        <f t="shared" si="311"/>
        <v/>
      </c>
      <c r="BO461" s="136" t="str">
        <f t="shared" si="312"/>
        <v/>
      </c>
      <c r="BP461" s="136" t="str">
        <f t="shared" si="313"/>
        <v/>
      </c>
      <c r="BQ461" s="136" t="str">
        <f t="shared" si="314"/>
        <v/>
      </c>
      <c r="BR461" s="136" t="str">
        <f t="shared" si="315"/>
        <v/>
      </c>
      <c r="BS461" s="136" t="str">
        <f t="shared" si="316"/>
        <v/>
      </c>
      <c r="BT461" s="136" t="str">
        <f t="shared" si="317"/>
        <v/>
      </c>
      <c r="BU461" s="136" t="str">
        <f t="shared" si="318"/>
        <v/>
      </c>
      <c r="BV461" s="136" t="str">
        <f t="shared" si="319"/>
        <v/>
      </c>
      <c r="BW461" s="136" t="str">
        <f t="shared" si="320"/>
        <v/>
      </c>
      <c r="BX461" s="136" t="str">
        <f t="shared" si="321"/>
        <v/>
      </c>
      <c r="BY461" s="136" t="str">
        <f t="shared" si="322"/>
        <v/>
      </c>
      <c r="BZ461" s="136" t="str">
        <f t="shared" si="323"/>
        <v/>
      </c>
      <c r="CA461" s="137" t="str">
        <f t="shared" si="324"/>
        <v/>
      </c>
      <c r="CB461" s="135" t="str">
        <f t="shared" si="325"/>
        <v/>
      </c>
      <c r="CC461" s="136" t="str">
        <f t="shared" si="326"/>
        <v/>
      </c>
      <c r="CD461" s="136" t="str">
        <f t="shared" si="327"/>
        <v/>
      </c>
      <c r="CE461" s="136" t="str">
        <f t="shared" si="328"/>
        <v/>
      </c>
      <c r="CF461" s="136" t="str">
        <f t="shared" si="329"/>
        <v/>
      </c>
      <c r="CG461" s="136" t="str">
        <f t="shared" si="330"/>
        <v/>
      </c>
      <c r="CH461" s="136" t="str">
        <f t="shared" si="331"/>
        <v/>
      </c>
      <c r="CI461" s="136" t="str">
        <f t="shared" si="332"/>
        <v/>
      </c>
      <c r="CJ461" s="136" t="str">
        <f t="shared" si="333"/>
        <v/>
      </c>
      <c r="CK461" s="137" t="str">
        <f t="shared" si="334"/>
        <v/>
      </c>
      <c r="CL461" s="135" t="str">
        <f t="shared" si="335"/>
        <v/>
      </c>
      <c r="CM461" s="136" t="str">
        <f t="shared" si="336"/>
        <v/>
      </c>
      <c r="CN461" s="136" t="str">
        <f t="shared" si="337"/>
        <v/>
      </c>
      <c r="CO461" s="137" t="str">
        <f t="shared" si="338"/>
        <v/>
      </c>
      <c r="CP461" s="120"/>
      <c r="CQ461" s="120"/>
      <c r="CR461" s="120"/>
      <c r="CS461" s="120"/>
      <c r="CT461" s="120"/>
      <c r="CU461" s="120"/>
      <c r="CV461" s="120"/>
      <c r="CW461" s="120"/>
      <c r="CX461" s="120"/>
      <c r="CY461" s="120"/>
      <c r="CZ461" s="120"/>
      <c r="DA461" s="120"/>
      <c r="DB461" s="120"/>
    </row>
    <row r="462" spans="1:106" ht="17.399999999999999" thickTop="1" thickBot="1" x14ac:dyDescent="0.45">
      <c r="A462" s="7">
        <v>457</v>
      </c>
      <c r="B462" s="10"/>
      <c r="C462" s="11"/>
      <c r="D462" s="11"/>
      <c r="E462" s="11"/>
      <c r="F462" s="11"/>
      <c r="G462" s="11"/>
      <c r="H462" s="11"/>
      <c r="I462" s="11"/>
      <c r="J462" s="11"/>
      <c r="K462" s="11"/>
      <c r="L462" s="10"/>
      <c r="M462" s="10"/>
      <c r="N462" s="10"/>
      <c r="O462" s="209" t="str">
        <f xml:space="preserve"> IF(ISBLANK(L462),"",VLOOKUP(L462,ComboValue!$E$3:$I$15,5,FALSE))</f>
        <v/>
      </c>
      <c r="P462" s="10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35" t="str">
        <f xml:space="preserve"> IF(ISBLANK(C462),"",VLOOKUP(C462,ComboValue!$B$2:$C$11,2,FALSE) &amp; ",") &amp; IF(ISBLANK(D462),"",VLOOKUP(D462,ComboValue!$B$2:$C$11,2,FALSE) &amp; ",") &amp; IF(ISBLANK(E462),"",VLOOKUP(E462,ComboValue!$B$2:$C$11,2,FALSE) &amp; ",") &amp; IF(ISBLANK(F462),"",VLOOKUP(F462,ComboValue!$B$2:$C$11,2,FALSE) &amp; ",") &amp; IF(ISBLANK(G462),"",VLOOKUP(G462,ComboValue!$B$2:$C$11,2,FALSE) &amp; ",") &amp; IF(ISBLANK(H462),"",VLOOKUP(H462,ComboValue!$B$2:$C$11,2,FALSE) &amp; ",") &amp; IF(ISBLANK(I462),"",VLOOKUP(I462,ComboValue!$B$2:$C$11,2,FALSE) &amp; ",") &amp; IF(ISBLANK(J462),"",VLOOKUP(J462,ComboValue!$B$2:$C$11,2,FALSE) &amp; ",") &amp; IF(ISBLANK(K462),"",VLOOKUP(K462,ComboValue!$B$2:$C$11,2,FALSE) &amp; ",")</f>
        <v/>
      </c>
      <c r="AV462" s="136" t="str">
        <f t="shared" si="297"/>
        <v>Tous_Nl</v>
      </c>
      <c r="AW462" s="136" t="str">
        <f>IF(ISBLANK(L462),"",VLOOKUP(L462,ComboValue!$E$2:$G$15,3,FALSE))</f>
        <v/>
      </c>
      <c r="AX462" s="136" t="str">
        <f>IF(ISBLANK(M462),"",VLOOKUP(M462,ComboValue!$K$2:$L$5,2,FALSE))</f>
        <v/>
      </c>
      <c r="AY462" s="161" t="str">
        <f>IF(ISBLANK(Q462),"",VLOOKUP(Q462,ComboValue!$N$2:$O$68,2,FALSE) &amp; ",") &amp; IF(ISBLANK(R462),"",VLOOKUP(R462,ComboValue!$N$2:$O$68,2,FALSE) &amp; ",") &amp; IF(ISBLANK(S462),"",VLOOKUP(S462,ComboValue!$N$2:$O$68,2,FALSE) &amp; ",") &amp; IF(ISBLANK(T462),"",VLOOKUP(T462,ComboValue!$N$2:$O$68,2,FALSE) &amp; ",") &amp; IF(ISBLANK(U462),"",VLOOKUP(U462,ComboValue!$N$2:$O$68,2,FALSE) &amp; ",") &amp; IF(ISBLANK(V462),"",VLOOKUP(V462,ComboValue!$N$2:$O$68,2,FALSE) &amp; ",") &amp; IF(ISBLANK(W462),"",VLOOKUP(W462,ComboValue!$N$2:$O$68,2,FALSE) &amp; ",") &amp; IF(ISBLANK(X462),"",VLOOKUP(X462,ComboValue!$N$2:$O$68,2,FALSE) &amp; ",") &amp; IF(ISBLANK(Y462),"",VLOOKUP(Y462,ComboValue!$N$2:$O$68,2,FALSE) &amp; ",") &amp; IF(ISBLANK(Z462),"",VLOOKUP(Z462,ComboValue!$N$2:$O$68,2,FALSE) &amp; ",") &amp; IF(ISBLANK(AA462),"",VLOOKUP(AA462,ComboValue!$N$2:$O$68,2,FALSE) &amp; ",") &amp; IF(ISBLANK(AB462),"",VLOOKUP(AB462,ComboValue!$N$2:$O$68,2,FALSE) &amp; ",") &amp; IF(ISBLANK(AC462),"",VLOOKUP(AC462,ComboValue!$N$2:$O$68,2,FALSE) &amp; ",") &amp; IF(ISBLANK(AD462),"",VLOOKUP(AD462,ComboValue!$N$2:$O$68,2,FALSE) &amp; ",") &amp; IF(ISBLANK(AE462),"",VLOOKUP(AE462,ComboValue!$N$2:$O$68,2,FALSE) &amp; ",") &amp; IF(ISBLANK(AF462),"",VLOOKUP(AF462,ComboValue!$N$2:$O$68,2,FALSE) &amp; ",") &amp; IF(ISBLANK(AG462),"",VLOOKUP(AG462,ComboValue!$N$2:$O$68,2,FALSE) &amp; ",") &amp; IF(ISBLANK(AH462),"",VLOOKUP(AH462,ComboValue!$N$2:$O$68,2,FALSE) &amp; ",") &amp; IF(ISBLANK(AI462),"",VLOOKUP(AI462,ComboValue!$N$2:$O$68,2,FALSE) &amp; ",") &amp; IF(ISBLANK(AJ462),"",VLOOKUP(AJ462,ComboValue!$N$2:$O$68,2,FALSE) &amp; ",") &amp; IF(ISBLANK(AK462),"",VLOOKUP(AK462,ComboValue!$N$2:$O$68,2,FALSE) &amp; ",") &amp; IF(ISBLANK(AL462),"",VLOOKUP(AL462,ComboValue!$N$2:$O$68,2,FALSE) &amp; ",") &amp; IF(ISBLANK(AM462),"",VLOOKUP(AM462,ComboValue!$N$2:$O$68,2,FALSE) &amp; ",") &amp; IF(ISBLANK(AN462),"",VLOOKUP(AN462,ComboValue!$N$2:$O$68,2,FALSE) &amp; ",") &amp; IF(ISBLANK(AO462),"",VLOOKUP(AO462,ComboValue!$N$2:$O$68,2,FALSE) &amp; ",") &amp; IF(ISBLANK(AP462),"",VLOOKUP(AP462,ComboValue!$N$2:$O$68,2,FALSE) &amp; ",") &amp; IF(ISBLANK(AQ462),"",VLOOKUP(AQ462,ComboValue!$N$2:$O$68,2,FALSE) &amp; ",") &amp; IF(ISBLANK(AR462),"",VLOOKUP(AR462,ComboValue!$N$2:$O$68,2,FALSE) &amp; ",") &amp; IF(ISBLANK(AS462),"",VLOOKUP(AS462,ComboValue!$N$2:$O$68,2,FALSE) &amp; ",") &amp; IF(ISBLANK(AT462),"",VLOOKUP(AT462,ComboValue!$N$2:$O$68,2,FALSE) &amp; ",")</f>
        <v/>
      </c>
      <c r="AZ462" s="162" t="str">
        <f t="shared" si="298"/>
        <v/>
      </c>
      <c r="BA462" s="120"/>
      <c r="BB462" s="135" t="str">
        <f t="shared" si="299"/>
        <v/>
      </c>
      <c r="BC462" s="136" t="str">
        <f t="shared" si="300"/>
        <v/>
      </c>
      <c r="BD462" s="136" t="str">
        <f t="shared" si="301"/>
        <v/>
      </c>
      <c r="BE462" s="136" t="str">
        <f t="shared" si="302"/>
        <v/>
      </c>
      <c r="BF462" s="136" t="str">
        <f t="shared" si="303"/>
        <v/>
      </c>
      <c r="BG462" s="136" t="str">
        <f t="shared" si="304"/>
        <v/>
      </c>
      <c r="BH462" s="136" t="str">
        <f t="shared" si="305"/>
        <v/>
      </c>
      <c r="BI462" s="136" t="str">
        <f t="shared" si="306"/>
        <v/>
      </c>
      <c r="BJ462" s="136" t="str">
        <f t="shared" si="307"/>
        <v/>
      </c>
      <c r="BK462" s="136" t="str">
        <f t="shared" si="308"/>
        <v/>
      </c>
      <c r="BL462" s="136" t="str">
        <f t="shared" si="309"/>
        <v/>
      </c>
      <c r="BM462" s="136" t="str">
        <f t="shared" si="310"/>
        <v/>
      </c>
      <c r="BN462" s="136" t="str">
        <f t="shared" si="311"/>
        <v/>
      </c>
      <c r="BO462" s="136" t="str">
        <f t="shared" si="312"/>
        <v/>
      </c>
      <c r="BP462" s="136" t="str">
        <f t="shared" si="313"/>
        <v/>
      </c>
      <c r="BQ462" s="136" t="str">
        <f t="shared" si="314"/>
        <v/>
      </c>
      <c r="BR462" s="136" t="str">
        <f t="shared" si="315"/>
        <v/>
      </c>
      <c r="BS462" s="136" t="str">
        <f t="shared" si="316"/>
        <v/>
      </c>
      <c r="BT462" s="136" t="str">
        <f t="shared" si="317"/>
        <v/>
      </c>
      <c r="BU462" s="136" t="str">
        <f t="shared" si="318"/>
        <v/>
      </c>
      <c r="BV462" s="136" t="str">
        <f t="shared" si="319"/>
        <v/>
      </c>
      <c r="BW462" s="136" t="str">
        <f t="shared" si="320"/>
        <v/>
      </c>
      <c r="BX462" s="136" t="str">
        <f t="shared" si="321"/>
        <v/>
      </c>
      <c r="BY462" s="136" t="str">
        <f t="shared" si="322"/>
        <v/>
      </c>
      <c r="BZ462" s="136" t="str">
        <f t="shared" si="323"/>
        <v/>
      </c>
      <c r="CA462" s="137" t="str">
        <f t="shared" si="324"/>
        <v/>
      </c>
      <c r="CB462" s="135" t="str">
        <f t="shared" si="325"/>
        <v/>
      </c>
      <c r="CC462" s="136" t="str">
        <f t="shared" si="326"/>
        <v/>
      </c>
      <c r="CD462" s="136" t="str">
        <f t="shared" si="327"/>
        <v/>
      </c>
      <c r="CE462" s="136" t="str">
        <f t="shared" si="328"/>
        <v/>
      </c>
      <c r="CF462" s="136" t="str">
        <f t="shared" si="329"/>
        <v/>
      </c>
      <c r="CG462" s="136" t="str">
        <f t="shared" si="330"/>
        <v/>
      </c>
      <c r="CH462" s="136" t="str">
        <f t="shared" si="331"/>
        <v/>
      </c>
      <c r="CI462" s="136" t="str">
        <f t="shared" si="332"/>
        <v/>
      </c>
      <c r="CJ462" s="136" t="str">
        <f t="shared" si="333"/>
        <v/>
      </c>
      <c r="CK462" s="137" t="str">
        <f t="shared" si="334"/>
        <v/>
      </c>
      <c r="CL462" s="135" t="str">
        <f t="shared" si="335"/>
        <v/>
      </c>
      <c r="CM462" s="136" t="str">
        <f t="shared" si="336"/>
        <v/>
      </c>
      <c r="CN462" s="136" t="str">
        <f t="shared" si="337"/>
        <v/>
      </c>
      <c r="CO462" s="137" t="str">
        <f t="shared" si="338"/>
        <v/>
      </c>
      <c r="CP462" s="120"/>
      <c r="CQ462" s="120"/>
      <c r="CR462" s="120"/>
      <c r="CS462" s="120"/>
      <c r="CT462" s="120"/>
      <c r="CU462" s="120"/>
      <c r="CV462" s="120"/>
      <c r="CW462" s="120"/>
      <c r="CX462" s="120"/>
      <c r="CY462" s="120"/>
      <c r="CZ462" s="120"/>
      <c r="DA462" s="120"/>
      <c r="DB462" s="120"/>
    </row>
    <row r="463" spans="1:106" ht="17.399999999999999" thickTop="1" thickBot="1" x14ac:dyDescent="0.45">
      <c r="A463" s="7">
        <v>458</v>
      </c>
      <c r="B463" s="10"/>
      <c r="C463" s="11"/>
      <c r="D463" s="11"/>
      <c r="E463" s="11"/>
      <c r="F463" s="11"/>
      <c r="G463" s="11"/>
      <c r="H463" s="11"/>
      <c r="I463" s="11"/>
      <c r="J463" s="11"/>
      <c r="K463" s="11"/>
      <c r="L463" s="10"/>
      <c r="M463" s="10"/>
      <c r="N463" s="10"/>
      <c r="O463" s="209" t="str">
        <f xml:space="preserve"> IF(ISBLANK(L463),"",VLOOKUP(L463,ComboValue!$E$3:$I$15,5,FALSE))</f>
        <v/>
      </c>
      <c r="P463" s="10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35" t="str">
        <f xml:space="preserve"> IF(ISBLANK(C463),"",VLOOKUP(C463,ComboValue!$B$2:$C$11,2,FALSE) &amp; ",") &amp; IF(ISBLANK(D463),"",VLOOKUP(D463,ComboValue!$B$2:$C$11,2,FALSE) &amp; ",") &amp; IF(ISBLANK(E463),"",VLOOKUP(E463,ComboValue!$B$2:$C$11,2,FALSE) &amp; ",") &amp; IF(ISBLANK(F463),"",VLOOKUP(F463,ComboValue!$B$2:$C$11,2,FALSE) &amp; ",") &amp; IF(ISBLANK(G463),"",VLOOKUP(G463,ComboValue!$B$2:$C$11,2,FALSE) &amp; ",") &amp; IF(ISBLANK(H463),"",VLOOKUP(H463,ComboValue!$B$2:$C$11,2,FALSE) &amp; ",") &amp; IF(ISBLANK(I463),"",VLOOKUP(I463,ComboValue!$B$2:$C$11,2,FALSE) &amp; ",") &amp; IF(ISBLANK(J463),"",VLOOKUP(J463,ComboValue!$B$2:$C$11,2,FALSE) &amp; ",") &amp; IF(ISBLANK(K463),"",VLOOKUP(K463,ComboValue!$B$2:$C$11,2,FALSE) &amp; ",")</f>
        <v/>
      </c>
      <c r="AV463" s="136" t="str">
        <f t="shared" si="297"/>
        <v>Tous_Nl</v>
      </c>
      <c r="AW463" s="136" t="str">
        <f>IF(ISBLANK(L463),"",VLOOKUP(L463,ComboValue!$E$2:$G$15,3,FALSE))</f>
        <v/>
      </c>
      <c r="AX463" s="136" t="str">
        <f>IF(ISBLANK(M463),"",VLOOKUP(M463,ComboValue!$K$2:$L$5,2,FALSE))</f>
        <v/>
      </c>
      <c r="AY463" s="161" t="str">
        <f>IF(ISBLANK(Q463),"",VLOOKUP(Q463,ComboValue!$N$2:$O$68,2,FALSE) &amp; ",") &amp; IF(ISBLANK(R463),"",VLOOKUP(R463,ComboValue!$N$2:$O$68,2,FALSE) &amp; ",") &amp; IF(ISBLANK(S463),"",VLOOKUP(S463,ComboValue!$N$2:$O$68,2,FALSE) &amp; ",") &amp; IF(ISBLANK(T463),"",VLOOKUP(T463,ComboValue!$N$2:$O$68,2,FALSE) &amp; ",") &amp; IF(ISBLANK(U463),"",VLOOKUP(U463,ComboValue!$N$2:$O$68,2,FALSE) &amp; ",") &amp; IF(ISBLANK(V463),"",VLOOKUP(V463,ComboValue!$N$2:$O$68,2,FALSE) &amp; ",") &amp; IF(ISBLANK(W463),"",VLOOKUP(W463,ComboValue!$N$2:$O$68,2,FALSE) &amp; ",") &amp; IF(ISBLANK(X463),"",VLOOKUP(X463,ComboValue!$N$2:$O$68,2,FALSE) &amp; ",") &amp; IF(ISBLANK(Y463),"",VLOOKUP(Y463,ComboValue!$N$2:$O$68,2,FALSE) &amp; ",") &amp; IF(ISBLANK(Z463),"",VLOOKUP(Z463,ComboValue!$N$2:$O$68,2,FALSE) &amp; ",") &amp; IF(ISBLANK(AA463),"",VLOOKUP(AA463,ComboValue!$N$2:$O$68,2,FALSE) &amp; ",") &amp; IF(ISBLANK(AB463),"",VLOOKUP(AB463,ComboValue!$N$2:$O$68,2,FALSE) &amp; ",") &amp; IF(ISBLANK(AC463),"",VLOOKUP(AC463,ComboValue!$N$2:$O$68,2,FALSE) &amp; ",") &amp; IF(ISBLANK(AD463),"",VLOOKUP(AD463,ComboValue!$N$2:$O$68,2,FALSE) &amp; ",") &amp; IF(ISBLANK(AE463),"",VLOOKUP(AE463,ComboValue!$N$2:$O$68,2,FALSE) &amp; ",") &amp; IF(ISBLANK(AF463),"",VLOOKUP(AF463,ComboValue!$N$2:$O$68,2,FALSE) &amp; ",") &amp; IF(ISBLANK(AG463),"",VLOOKUP(AG463,ComboValue!$N$2:$O$68,2,FALSE) &amp; ",") &amp; IF(ISBLANK(AH463),"",VLOOKUP(AH463,ComboValue!$N$2:$O$68,2,FALSE) &amp; ",") &amp; IF(ISBLANK(AI463),"",VLOOKUP(AI463,ComboValue!$N$2:$O$68,2,FALSE) &amp; ",") &amp; IF(ISBLANK(AJ463),"",VLOOKUP(AJ463,ComboValue!$N$2:$O$68,2,FALSE) &amp; ",") &amp; IF(ISBLANK(AK463),"",VLOOKUP(AK463,ComboValue!$N$2:$O$68,2,FALSE) &amp; ",") &amp; IF(ISBLANK(AL463),"",VLOOKUP(AL463,ComboValue!$N$2:$O$68,2,FALSE) &amp; ",") &amp; IF(ISBLANK(AM463),"",VLOOKUP(AM463,ComboValue!$N$2:$O$68,2,FALSE) &amp; ",") &amp; IF(ISBLANK(AN463),"",VLOOKUP(AN463,ComboValue!$N$2:$O$68,2,FALSE) &amp; ",") &amp; IF(ISBLANK(AO463),"",VLOOKUP(AO463,ComboValue!$N$2:$O$68,2,FALSE) &amp; ",") &amp; IF(ISBLANK(AP463),"",VLOOKUP(AP463,ComboValue!$N$2:$O$68,2,FALSE) &amp; ",") &amp; IF(ISBLANK(AQ463),"",VLOOKUP(AQ463,ComboValue!$N$2:$O$68,2,FALSE) &amp; ",") &amp; IF(ISBLANK(AR463),"",VLOOKUP(AR463,ComboValue!$N$2:$O$68,2,FALSE) &amp; ",") &amp; IF(ISBLANK(AS463),"",VLOOKUP(AS463,ComboValue!$N$2:$O$68,2,FALSE) &amp; ",") &amp; IF(ISBLANK(AT463),"",VLOOKUP(AT463,ComboValue!$N$2:$O$68,2,FALSE) &amp; ",")</f>
        <v/>
      </c>
      <c r="AZ463" s="162" t="str">
        <f t="shared" si="298"/>
        <v/>
      </c>
      <c r="BA463" s="120"/>
      <c r="BB463" s="135" t="str">
        <f t="shared" si="299"/>
        <v/>
      </c>
      <c r="BC463" s="136" t="str">
        <f t="shared" si="300"/>
        <v/>
      </c>
      <c r="BD463" s="136" t="str">
        <f t="shared" si="301"/>
        <v/>
      </c>
      <c r="BE463" s="136" t="str">
        <f t="shared" si="302"/>
        <v/>
      </c>
      <c r="BF463" s="136" t="str">
        <f t="shared" si="303"/>
        <v/>
      </c>
      <c r="BG463" s="136" t="str">
        <f t="shared" si="304"/>
        <v/>
      </c>
      <c r="BH463" s="136" t="str">
        <f t="shared" si="305"/>
        <v/>
      </c>
      <c r="BI463" s="136" t="str">
        <f t="shared" si="306"/>
        <v/>
      </c>
      <c r="BJ463" s="136" t="str">
        <f t="shared" si="307"/>
        <v/>
      </c>
      <c r="BK463" s="136" t="str">
        <f t="shared" si="308"/>
        <v/>
      </c>
      <c r="BL463" s="136" t="str">
        <f t="shared" si="309"/>
        <v/>
      </c>
      <c r="BM463" s="136" t="str">
        <f t="shared" si="310"/>
        <v/>
      </c>
      <c r="BN463" s="136" t="str">
        <f t="shared" si="311"/>
        <v/>
      </c>
      <c r="BO463" s="136" t="str">
        <f t="shared" si="312"/>
        <v/>
      </c>
      <c r="BP463" s="136" t="str">
        <f t="shared" si="313"/>
        <v/>
      </c>
      <c r="BQ463" s="136" t="str">
        <f t="shared" si="314"/>
        <v/>
      </c>
      <c r="BR463" s="136" t="str">
        <f t="shared" si="315"/>
        <v/>
      </c>
      <c r="BS463" s="136" t="str">
        <f t="shared" si="316"/>
        <v/>
      </c>
      <c r="BT463" s="136" t="str">
        <f t="shared" si="317"/>
        <v/>
      </c>
      <c r="BU463" s="136" t="str">
        <f t="shared" si="318"/>
        <v/>
      </c>
      <c r="BV463" s="136" t="str">
        <f t="shared" si="319"/>
        <v/>
      </c>
      <c r="BW463" s="136" t="str">
        <f t="shared" si="320"/>
        <v/>
      </c>
      <c r="BX463" s="136" t="str">
        <f t="shared" si="321"/>
        <v/>
      </c>
      <c r="BY463" s="136" t="str">
        <f t="shared" si="322"/>
        <v/>
      </c>
      <c r="BZ463" s="136" t="str">
        <f t="shared" si="323"/>
        <v/>
      </c>
      <c r="CA463" s="137" t="str">
        <f t="shared" si="324"/>
        <v/>
      </c>
      <c r="CB463" s="135" t="str">
        <f t="shared" si="325"/>
        <v/>
      </c>
      <c r="CC463" s="136" t="str">
        <f t="shared" si="326"/>
        <v/>
      </c>
      <c r="CD463" s="136" t="str">
        <f t="shared" si="327"/>
        <v/>
      </c>
      <c r="CE463" s="136" t="str">
        <f t="shared" si="328"/>
        <v/>
      </c>
      <c r="CF463" s="136" t="str">
        <f t="shared" si="329"/>
        <v/>
      </c>
      <c r="CG463" s="136" t="str">
        <f t="shared" si="330"/>
        <v/>
      </c>
      <c r="CH463" s="136" t="str">
        <f t="shared" si="331"/>
        <v/>
      </c>
      <c r="CI463" s="136" t="str">
        <f t="shared" si="332"/>
        <v/>
      </c>
      <c r="CJ463" s="136" t="str">
        <f t="shared" si="333"/>
        <v/>
      </c>
      <c r="CK463" s="137" t="str">
        <f t="shared" si="334"/>
        <v/>
      </c>
      <c r="CL463" s="135" t="str">
        <f t="shared" si="335"/>
        <v/>
      </c>
      <c r="CM463" s="136" t="str">
        <f t="shared" si="336"/>
        <v/>
      </c>
      <c r="CN463" s="136" t="str">
        <f t="shared" si="337"/>
        <v/>
      </c>
      <c r="CO463" s="137" t="str">
        <f t="shared" si="338"/>
        <v/>
      </c>
      <c r="CP463" s="120"/>
      <c r="CQ463" s="120"/>
      <c r="CR463" s="120"/>
      <c r="CS463" s="120"/>
      <c r="CT463" s="120"/>
      <c r="CU463" s="120"/>
      <c r="CV463" s="120"/>
      <c r="CW463" s="120"/>
      <c r="CX463" s="120"/>
      <c r="CY463" s="120"/>
      <c r="CZ463" s="120"/>
      <c r="DA463" s="120"/>
      <c r="DB463" s="120"/>
    </row>
    <row r="464" spans="1:106" ht="17.399999999999999" thickTop="1" thickBot="1" x14ac:dyDescent="0.45">
      <c r="A464" s="7">
        <v>459</v>
      </c>
      <c r="B464" s="10"/>
      <c r="C464" s="11"/>
      <c r="D464" s="11"/>
      <c r="E464" s="11"/>
      <c r="F464" s="11"/>
      <c r="G464" s="11"/>
      <c r="H464" s="11"/>
      <c r="I464" s="11"/>
      <c r="J464" s="11"/>
      <c r="K464" s="11"/>
      <c r="L464" s="10"/>
      <c r="M464" s="10"/>
      <c r="N464" s="10"/>
      <c r="O464" s="209" t="str">
        <f xml:space="preserve"> IF(ISBLANK(L464),"",VLOOKUP(L464,ComboValue!$E$3:$I$15,5,FALSE))</f>
        <v/>
      </c>
      <c r="P464" s="10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35" t="str">
        <f xml:space="preserve"> IF(ISBLANK(C464),"",VLOOKUP(C464,ComboValue!$B$2:$C$11,2,FALSE) &amp; ",") &amp; IF(ISBLANK(D464),"",VLOOKUP(D464,ComboValue!$B$2:$C$11,2,FALSE) &amp; ",") &amp; IF(ISBLANK(E464),"",VLOOKUP(E464,ComboValue!$B$2:$C$11,2,FALSE) &amp; ",") &amp; IF(ISBLANK(F464),"",VLOOKUP(F464,ComboValue!$B$2:$C$11,2,FALSE) &amp; ",") &amp; IF(ISBLANK(G464),"",VLOOKUP(G464,ComboValue!$B$2:$C$11,2,FALSE) &amp; ",") &amp; IF(ISBLANK(H464),"",VLOOKUP(H464,ComboValue!$B$2:$C$11,2,FALSE) &amp; ",") &amp; IF(ISBLANK(I464),"",VLOOKUP(I464,ComboValue!$B$2:$C$11,2,FALSE) &amp; ",") &amp; IF(ISBLANK(J464),"",VLOOKUP(J464,ComboValue!$B$2:$C$11,2,FALSE) &amp; ",") &amp; IF(ISBLANK(K464),"",VLOOKUP(K464,ComboValue!$B$2:$C$11,2,FALSE) &amp; ",")</f>
        <v/>
      </c>
      <c r="AV464" s="136" t="str">
        <f t="shared" si="297"/>
        <v>Tous_Nl</v>
      </c>
      <c r="AW464" s="136" t="str">
        <f>IF(ISBLANK(L464),"",VLOOKUP(L464,ComboValue!$E$2:$G$15,3,FALSE))</f>
        <v/>
      </c>
      <c r="AX464" s="136" t="str">
        <f>IF(ISBLANK(M464),"",VLOOKUP(M464,ComboValue!$K$2:$L$5,2,FALSE))</f>
        <v/>
      </c>
      <c r="AY464" s="161" t="str">
        <f>IF(ISBLANK(Q464),"",VLOOKUP(Q464,ComboValue!$N$2:$O$68,2,FALSE) &amp; ",") &amp; IF(ISBLANK(R464),"",VLOOKUP(R464,ComboValue!$N$2:$O$68,2,FALSE) &amp; ",") &amp; IF(ISBLANK(S464),"",VLOOKUP(S464,ComboValue!$N$2:$O$68,2,FALSE) &amp; ",") &amp; IF(ISBLANK(T464),"",VLOOKUP(T464,ComboValue!$N$2:$O$68,2,FALSE) &amp; ",") &amp; IF(ISBLANK(U464),"",VLOOKUP(U464,ComboValue!$N$2:$O$68,2,FALSE) &amp; ",") &amp; IF(ISBLANK(V464),"",VLOOKUP(V464,ComboValue!$N$2:$O$68,2,FALSE) &amp; ",") &amp; IF(ISBLANK(W464),"",VLOOKUP(W464,ComboValue!$N$2:$O$68,2,FALSE) &amp; ",") &amp; IF(ISBLANK(X464),"",VLOOKUP(X464,ComboValue!$N$2:$O$68,2,FALSE) &amp; ",") &amp; IF(ISBLANK(Y464),"",VLOOKUP(Y464,ComboValue!$N$2:$O$68,2,FALSE) &amp; ",") &amp; IF(ISBLANK(Z464),"",VLOOKUP(Z464,ComboValue!$N$2:$O$68,2,FALSE) &amp; ",") &amp; IF(ISBLANK(AA464),"",VLOOKUP(AA464,ComboValue!$N$2:$O$68,2,FALSE) &amp; ",") &amp; IF(ISBLANK(AB464),"",VLOOKUP(AB464,ComboValue!$N$2:$O$68,2,FALSE) &amp; ",") &amp; IF(ISBLANK(AC464),"",VLOOKUP(AC464,ComboValue!$N$2:$O$68,2,FALSE) &amp; ",") &amp; IF(ISBLANK(AD464),"",VLOOKUP(AD464,ComboValue!$N$2:$O$68,2,FALSE) &amp; ",") &amp; IF(ISBLANK(AE464),"",VLOOKUP(AE464,ComboValue!$N$2:$O$68,2,FALSE) &amp; ",") &amp; IF(ISBLANK(AF464),"",VLOOKUP(AF464,ComboValue!$N$2:$O$68,2,FALSE) &amp; ",") &amp; IF(ISBLANK(AG464),"",VLOOKUP(AG464,ComboValue!$N$2:$O$68,2,FALSE) &amp; ",") &amp; IF(ISBLANK(AH464),"",VLOOKUP(AH464,ComboValue!$N$2:$O$68,2,FALSE) &amp; ",") &amp; IF(ISBLANK(AI464),"",VLOOKUP(AI464,ComboValue!$N$2:$O$68,2,FALSE) &amp; ",") &amp; IF(ISBLANK(AJ464),"",VLOOKUP(AJ464,ComboValue!$N$2:$O$68,2,FALSE) &amp; ",") &amp; IF(ISBLANK(AK464),"",VLOOKUP(AK464,ComboValue!$N$2:$O$68,2,FALSE) &amp; ",") &amp; IF(ISBLANK(AL464),"",VLOOKUP(AL464,ComboValue!$N$2:$O$68,2,FALSE) &amp; ",") &amp; IF(ISBLANK(AM464),"",VLOOKUP(AM464,ComboValue!$N$2:$O$68,2,FALSE) &amp; ",") &amp; IF(ISBLANK(AN464),"",VLOOKUP(AN464,ComboValue!$N$2:$O$68,2,FALSE) &amp; ",") &amp; IF(ISBLANK(AO464),"",VLOOKUP(AO464,ComboValue!$N$2:$O$68,2,FALSE) &amp; ",") &amp; IF(ISBLANK(AP464),"",VLOOKUP(AP464,ComboValue!$N$2:$O$68,2,FALSE) &amp; ",") &amp; IF(ISBLANK(AQ464),"",VLOOKUP(AQ464,ComboValue!$N$2:$O$68,2,FALSE) &amp; ",") &amp; IF(ISBLANK(AR464),"",VLOOKUP(AR464,ComboValue!$N$2:$O$68,2,FALSE) &amp; ",") &amp; IF(ISBLANK(AS464),"",VLOOKUP(AS464,ComboValue!$N$2:$O$68,2,FALSE) &amp; ",") &amp; IF(ISBLANK(AT464),"",VLOOKUP(AT464,ComboValue!$N$2:$O$68,2,FALSE) &amp; ",")</f>
        <v/>
      </c>
      <c r="AZ464" s="162" t="str">
        <f t="shared" si="298"/>
        <v/>
      </c>
      <c r="BA464" s="120"/>
      <c r="BB464" s="135" t="str">
        <f t="shared" si="299"/>
        <v/>
      </c>
      <c r="BC464" s="136" t="str">
        <f t="shared" si="300"/>
        <v/>
      </c>
      <c r="BD464" s="136" t="str">
        <f t="shared" si="301"/>
        <v/>
      </c>
      <c r="BE464" s="136" t="str">
        <f t="shared" si="302"/>
        <v/>
      </c>
      <c r="BF464" s="136" t="str">
        <f t="shared" si="303"/>
        <v/>
      </c>
      <c r="BG464" s="136" t="str">
        <f t="shared" si="304"/>
        <v/>
      </c>
      <c r="BH464" s="136" t="str">
        <f t="shared" si="305"/>
        <v/>
      </c>
      <c r="BI464" s="136" t="str">
        <f t="shared" si="306"/>
        <v/>
      </c>
      <c r="BJ464" s="136" t="str">
        <f t="shared" si="307"/>
        <v/>
      </c>
      <c r="BK464" s="136" t="str">
        <f t="shared" si="308"/>
        <v/>
      </c>
      <c r="BL464" s="136" t="str">
        <f t="shared" si="309"/>
        <v/>
      </c>
      <c r="BM464" s="136" t="str">
        <f t="shared" si="310"/>
        <v/>
      </c>
      <c r="BN464" s="136" t="str">
        <f t="shared" si="311"/>
        <v/>
      </c>
      <c r="BO464" s="136" t="str">
        <f t="shared" si="312"/>
        <v/>
      </c>
      <c r="BP464" s="136" t="str">
        <f t="shared" si="313"/>
        <v/>
      </c>
      <c r="BQ464" s="136" t="str">
        <f t="shared" si="314"/>
        <v/>
      </c>
      <c r="BR464" s="136" t="str">
        <f t="shared" si="315"/>
        <v/>
      </c>
      <c r="BS464" s="136" t="str">
        <f t="shared" si="316"/>
        <v/>
      </c>
      <c r="BT464" s="136" t="str">
        <f t="shared" si="317"/>
        <v/>
      </c>
      <c r="BU464" s="136" t="str">
        <f t="shared" si="318"/>
        <v/>
      </c>
      <c r="BV464" s="136" t="str">
        <f t="shared" si="319"/>
        <v/>
      </c>
      <c r="BW464" s="136" t="str">
        <f t="shared" si="320"/>
        <v/>
      </c>
      <c r="BX464" s="136" t="str">
        <f t="shared" si="321"/>
        <v/>
      </c>
      <c r="BY464" s="136" t="str">
        <f t="shared" si="322"/>
        <v/>
      </c>
      <c r="BZ464" s="136" t="str">
        <f t="shared" si="323"/>
        <v/>
      </c>
      <c r="CA464" s="137" t="str">
        <f t="shared" si="324"/>
        <v/>
      </c>
      <c r="CB464" s="135" t="str">
        <f t="shared" si="325"/>
        <v/>
      </c>
      <c r="CC464" s="136" t="str">
        <f t="shared" si="326"/>
        <v/>
      </c>
      <c r="CD464" s="136" t="str">
        <f t="shared" si="327"/>
        <v/>
      </c>
      <c r="CE464" s="136" t="str">
        <f t="shared" si="328"/>
        <v/>
      </c>
      <c r="CF464" s="136" t="str">
        <f t="shared" si="329"/>
        <v/>
      </c>
      <c r="CG464" s="136" t="str">
        <f t="shared" si="330"/>
        <v/>
      </c>
      <c r="CH464" s="136" t="str">
        <f t="shared" si="331"/>
        <v/>
      </c>
      <c r="CI464" s="136" t="str">
        <f t="shared" si="332"/>
        <v/>
      </c>
      <c r="CJ464" s="136" t="str">
        <f t="shared" si="333"/>
        <v/>
      </c>
      <c r="CK464" s="137" t="str">
        <f t="shared" si="334"/>
        <v/>
      </c>
      <c r="CL464" s="135" t="str">
        <f t="shared" si="335"/>
        <v/>
      </c>
      <c r="CM464" s="136" t="str">
        <f t="shared" si="336"/>
        <v/>
      </c>
      <c r="CN464" s="136" t="str">
        <f t="shared" si="337"/>
        <v/>
      </c>
      <c r="CO464" s="137" t="str">
        <f t="shared" si="338"/>
        <v/>
      </c>
      <c r="CP464" s="120"/>
      <c r="CQ464" s="120"/>
      <c r="CR464" s="120"/>
      <c r="CS464" s="120"/>
      <c r="CT464" s="120"/>
      <c r="CU464" s="120"/>
      <c r="CV464" s="120"/>
      <c r="CW464" s="120"/>
      <c r="CX464" s="120"/>
      <c r="CY464" s="120"/>
      <c r="CZ464" s="120"/>
      <c r="DA464" s="120"/>
      <c r="DB464" s="120"/>
    </row>
    <row r="465" spans="1:106" ht="17.399999999999999" thickTop="1" thickBot="1" x14ac:dyDescent="0.45">
      <c r="A465" s="7">
        <v>460</v>
      </c>
      <c r="B465" s="10"/>
      <c r="C465" s="11"/>
      <c r="D465" s="11"/>
      <c r="E465" s="11"/>
      <c r="F465" s="11"/>
      <c r="G465" s="11"/>
      <c r="H465" s="11"/>
      <c r="I465" s="11"/>
      <c r="J465" s="11"/>
      <c r="K465" s="11"/>
      <c r="L465" s="10"/>
      <c r="M465" s="10"/>
      <c r="N465" s="10"/>
      <c r="O465" s="209" t="str">
        <f xml:space="preserve"> IF(ISBLANK(L465),"",VLOOKUP(L465,ComboValue!$E$3:$I$15,5,FALSE))</f>
        <v/>
      </c>
      <c r="P465" s="10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35" t="str">
        <f xml:space="preserve"> IF(ISBLANK(C465),"",VLOOKUP(C465,ComboValue!$B$2:$C$11,2,FALSE) &amp; ",") &amp; IF(ISBLANK(D465),"",VLOOKUP(D465,ComboValue!$B$2:$C$11,2,FALSE) &amp; ",") &amp; IF(ISBLANK(E465),"",VLOOKUP(E465,ComboValue!$B$2:$C$11,2,FALSE) &amp; ",") &amp; IF(ISBLANK(F465),"",VLOOKUP(F465,ComboValue!$B$2:$C$11,2,FALSE) &amp; ",") &amp; IF(ISBLANK(G465),"",VLOOKUP(G465,ComboValue!$B$2:$C$11,2,FALSE) &amp; ",") &amp; IF(ISBLANK(H465),"",VLOOKUP(H465,ComboValue!$B$2:$C$11,2,FALSE) &amp; ",") &amp; IF(ISBLANK(I465),"",VLOOKUP(I465,ComboValue!$B$2:$C$11,2,FALSE) &amp; ",") &amp; IF(ISBLANK(J465),"",VLOOKUP(J465,ComboValue!$B$2:$C$11,2,FALSE) &amp; ",") &amp; IF(ISBLANK(K465),"",VLOOKUP(K465,ComboValue!$B$2:$C$11,2,FALSE) &amp; ",")</f>
        <v/>
      </c>
      <c r="AV465" s="136" t="str">
        <f t="shared" si="297"/>
        <v>Tous_Nl</v>
      </c>
      <c r="AW465" s="136" t="str">
        <f>IF(ISBLANK(L465),"",VLOOKUP(L465,ComboValue!$E$2:$G$15,3,FALSE))</f>
        <v/>
      </c>
      <c r="AX465" s="136" t="str">
        <f>IF(ISBLANK(M465),"",VLOOKUP(M465,ComboValue!$K$2:$L$5,2,FALSE))</f>
        <v/>
      </c>
      <c r="AY465" s="161" t="str">
        <f>IF(ISBLANK(Q465),"",VLOOKUP(Q465,ComboValue!$N$2:$O$68,2,FALSE) &amp; ",") &amp; IF(ISBLANK(R465),"",VLOOKUP(R465,ComboValue!$N$2:$O$68,2,FALSE) &amp; ",") &amp; IF(ISBLANK(S465),"",VLOOKUP(S465,ComboValue!$N$2:$O$68,2,FALSE) &amp; ",") &amp; IF(ISBLANK(T465),"",VLOOKUP(T465,ComboValue!$N$2:$O$68,2,FALSE) &amp; ",") &amp; IF(ISBLANK(U465),"",VLOOKUP(U465,ComboValue!$N$2:$O$68,2,FALSE) &amp; ",") &amp; IF(ISBLANK(V465),"",VLOOKUP(V465,ComboValue!$N$2:$O$68,2,FALSE) &amp; ",") &amp; IF(ISBLANK(W465),"",VLOOKUP(W465,ComboValue!$N$2:$O$68,2,FALSE) &amp; ",") &amp; IF(ISBLANK(X465),"",VLOOKUP(X465,ComboValue!$N$2:$O$68,2,FALSE) &amp; ",") &amp; IF(ISBLANK(Y465),"",VLOOKUP(Y465,ComboValue!$N$2:$O$68,2,FALSE) &amp; ",") &amp; IF(ISBLANK(Z465),"",VLOOKUP(Z465,ComboValue!$N$2:$O$68,2,FALSE) &amp; ",") &amp; IF(ISBLANK(AA465),"",VLOOKUP(AA465,ComboValue!$N$2:$O$68,2,FALSE) &amp; ",") &amp; IF(ISBLANK(AB465),"",VLOOKUP(AB465,ComboValue!$N$2:$O$68,2,FALSE) &amp; ",") &amp; IF(ISBLANK(AC465),"",VLOOKUP(AC465,ComboValue!$N$2:$O$68,2,FALSE) &amp; ",") &amp; IF(ISBLANK(AD465),"",VLOOKUP(AD465,ComboValue!$N$2:$O$68,2,FALSE) &amp; ",") &amp; IF(ISBLANK(AE465),"",VLOOKUP(AE465,ComboValue!$N$2:$O$68,2,FALSE) &amp; ",") &amp; IF(ISBLANK(AF465),"",VLOOKUP(AF465,ComboValue!$N$2:$O$68,2,FALSE) &amp; ",") &amp; IF(ISBLANK(AG465),"",VLOOKUP(AG465,ComboValue!$N$2:$O$68,2,FALSE) &amp; ",") &amp; IF(ISBLANK(AH465),"",VLOOKUP(AH465,ComboValue!$N$2:$O$68,2,FALSE) &amp; ",") &amp; IF(ISBLANK(AI465),"",VLOOKUP(AI465,ComboValue!$N$2:$O$68,2,FALSE) &amp; ",") &amp; IF(ISBLANK(AJ465),"",VLOOKUP(AJ465,ComboValue!$N$2:$O$68,2,FALSE) &amp; ",") &amp; IF(ISBLANK(AK465),"",VLOOKUP(AK465,ComboValue!$N$2:$O$68,2,FALSE) &amp; ",") &amp; IF(ISBLANK(AL465),"",VLOOKUP(AL465,ComboValue!$N$2:$O$68,2,FALSE) &amp; ",") &amp; IF(ISBLANK(AM465),"",VLOOKUP(AM465,ComboValue!$N$2:$O$68,2,FALSE) &amp; ",") &amp; IF(ISBLANK(AN465),"",VLOOKUP(AN465,ComboValue!$N$2:$O$68,2,FALSE) &amp; ",") &amp; IF(ISBLANK(AO465),"",VLOOKUP(AO465,ComboValue!$N$2:$O$68,2,FALSE) &amp; ",") &amp; IF(ISBLANK(AP465),"",VLOOKUP(AP465,ComboValue!$N$2:$O$68,2,FALSE) &amp; ",") &amp; IF(ISBLANK(AQ465),"",VLOOKUP(AQ465,ComboValue!$N$2:$O$68,2,FALSE) &amp; ",") &amp; IF(ISBLANK(AR465),"",VLOOKUP(AR465,ComboValue!$N$2:$O$68,2,FALSE) &amp; ",") &amp; IF(ISBLANK(AS465),"",VLOOKUP(AS465,ComboValue!$N$2:$O$68,2,FALSE) &amp; ",") &amp; IF(ISBLANK(AT465),"",VLOOKUP(AT465,ComboValue!$N$2:$O$68,2,FALSE) &amp; ",")</f>
        <v/>
      </c>
      <c r="AZ465" s="162" t="str">
        <f t="shared" si="298"/>
        <v/>
      </c>
      <c r="BA465" s="120"/>
      <c r="BB465" s="135" t="str">
        <f t="shared" si="299"/>
        <v/>
      </c>
      <c r="BC465" s="136" t="str">
        <f t="shared" si="300"/>
        <v/>
      </c>
      <c r="BD465" s="136" t="str">
        <f t="shared" si="301"/>
        <v/>
      </c>
      <c r="BE465" s="136" t="str">
        <f t="shared" si="302"/>
        <v/>
      </c>
      <c r="BF465" s="136" t="str">
        <f t="shared" si="303"/>
        <v/>
      </c>
      <c r="BG465" s="136" t="str">
        <f t="shared" si="304"/>
        <v/>
      </c>
      <c r="BH465" s="136" t="str">
        <f t="shared" si="305"/>
        <v/>
      </c>
      <c r="BI465" s="136" t="str">
        <f t="shared" si="306"/>
        <v/>
      </c>
      <c r="BJ465" s="136" t="str">
        <f t="shared" si="307"/>
        <v/>
      </c>
      <c r="BK465" s="136" t="str">
        <f t="shared" si="308"/>
        <v/>
      </c>
      <c r="BL465" s="136" t="str">
        <f t="shared" si="309"/>
        <v/>
      </c>
      <c r="BM465" s="136" t="str">
        <f t="shared" si="310"/>
        <v/>
      </c>
      <c r="BN465" s="136" t="str">
        <f t="shared" si="311"/>
        <v/>
      </c>
      <c r="BO465" s="136" t="str">
        <f t="shared" si="312"/>
        <v/>
      </c>
      <c r="BP465" s="136" t="str">
        <f t="shared" si="313"/>
        <v/>
      </c>
      <c r="BQ465" s="136" t="str">
        <f t="shared" si="314"/>
        <v/>
      </c>
      <c r="BR465" s="136" t="str">
        <f t="shared" si="315"/>
        <v/>
      </c>
      <c r="BS465" s="136" t="str">
        <f t="shared" si="316"/>
        <v/>
      </c>
      <c r="BT465" s="136" t="str">
        <f t="shared" si="317"/>
        <v/>
      </c>
      <c r="BU465" s="136" t="str">
        <f t="shared" si="318"/>
        <v/>
      </c>
      <c r="BV465" s="136" t="str">
        <f t="shared" si="319"/>
        <v/>
      </c>
      <c r="BW465" s="136" t="str">
        <f t="shared" si="320"/>
        <v/>
      </c>
      <c r="BX465" s="136" t="str">
        <f t="shared" si="321"/>
        <v/>
      </c>
      <c r="BY465" s="136" t="str">
        <f t="shared" si="322"/>
        <v/>
      </c>
      <c r="BZ465" s="136" t="str">
        <f t="shared" si="323"/>
        <v/>
      </c>
      <c r="CA465" s="137" t="str">
        <f t="shared" si="324"/>
        <v/>
      </c>
      <c r="CB465" s="135" t="str">
        <f t="shared" si="325"/>
        <v/>
      </c>
      <c r="CC465" s="136" t="str">
        <f t="shared" si="326"/>
        <v/>
      </c>
      <c r="CD465" s="136" t="str">
        <f t="shared" si="327"/>
        <v/>
      </c>
      <c r="CE465" s="136" t="str">
        <f t="shared" si="328"/>
        <v/>
      </c>
      <c r="CF465" s="136" t="str">
        <f t="shared" si="329"/>
        <v/>
      </c>
      <c r="CG465" s="136" t="str">
        <f t="shared" si="330"/>
        <v/>
      </c>
      <c r="CH465" s="136" t="str">
        <f t="shared" si="331"/>
        <v/>
      </c>
      <c r="CI465" s="136" t="str">
        <f t="shared" si="332"/>
        <v/>
      </c>
      <c r="CJ465" s="136" t="str">
        <f t="shared" si="333"/>
        <v/>
      </c>
      <c r="CK465" s="137" t="str">
        <f t="shared" si="334"/>
        <v/>
      </c>
      <c r="CL465" s="135" t="str">
        <f t="shared" si="335"/>
        <v/>
      </c>
      <c r="CM465" s="136" t="str">
        <f t="shared" si="336"/>
        <v/>
      </c>
      <c r="CN465" s="136" t="str">
        <f t="shared" si="337"/>
        <v/>
      </c>
      <c r="CO465" s="137" t="str">
        <f t="shared" si="338"/>
        <v/>
      </c>
      <c r="CP465" s="120"/>
      <c r="CQ465" s="120"/>
      <c r="CR465" s="120"/>
      <c r="CS465" s="120"/>
      <c r="CT465" s="120"/>
      <c r="CU465" s="120"/>
      <c r="CV465" s="120"/>
      <c r="CW465" s="120"/>
      <c r="CX465" s="120"/>
      <c r="CY465" s="120"/>
      <c r="CZ465" s="120"/>
      <c r="DA465" s="120"/>
      <c r="DB465" s="120"/>
    </row>
    <row r="466" spans="1:106" ht="17.399999999999999" thickTop="1" thickBot="1" x14ac:dyDescent="0.45">
      <c r="A466" s="7">
        <v>461</v>
      </c>
      <c r="B466" s="10"/>
      <c r="C466" s="11"/>
      <c r="D466" s="11"/>
      <c r="E466" s="11"/>
      <c r="F466" s="11"/>
      <c r="G466" s="11"/>
      <c r="H466" s="11"/>
      <c r="I466" s="11"/>
      <c r="J466" s="11"/>
      <c r="K466" s="11"/>
      <c r="L466" s="10"/>
      <c r="M466" s="10"/>
      <c r="N466" s="10"/>
      <c r="O466" s="209" t="str">
        <f xml:space="preserve"> IF(ISBLANK(L466),"",VLOOKUP(L466,ComboValue!$E$3:$I$15,5,FALSE))</f>
        <v/>
      </c>
      <c r="P466" s="10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35" t="str">
        <f xml:space="preserve"> IF(ISBLANK(C466),"",VLOOKUP(C466,ComboValue!$B$2:$C$11,2,FALSE) &amp; ",") &amp; IF(ISBLANK(D466),"",VLOOKUP(D466,ComboValue!$B$2:$C$11,2,FALSE) &amp; ",") &amp; IF(ISBLANK(E466),"",VLOOKUP(E466,ComboValue!$B$2:$C$11,2,FALSE) &amp; ",") &amp; IF(ISBLANK(F466),"",VLOOKUP(F466,ComboValue!$B$2:$C$11,2,FALSE) &amp; ",") &amp; IF(ISBLANK(G466),"",VLOOKUP(G466,ComboValue!$B$2:$C$11,2,FALSE) &amp; ",") &amp; IF(ISBLANK(H466),"",VLOOKUP(H466,ComboValue!$B$2:$C$11,2,FALSE) &amp; ",") &amp; IF(ISBLANK(I466),"",VLOOKUP(I466,ComboValue!$B$2:$C$11,2,FALSE) &amp; ",") &amp; IF(ISBLANK(J466),"",VLOOKUP(J466,ComboValue!$B$2:$C$11,2,FALSE) &amp; ",") &amp; IF(ISBLANK(K466),"",VLOOKUP(K466,ComboValue!$B$2:$C$11,2,FALSE) &amp; ",")</f>
        <v/>
      </c>
      <c r="AV466" s="136" t="str">
        <f t="shared" si="297"/>
        <v>Tous_Nl</v>
      </c>
      <c r="AW466" s="136" t="str">
        <f>IF(ISBLANK(L466),"",VLOOKUP(L466,ComboValue!$E$2:$G$15,3,FALSE))</f>
        <v/>
      </c>
      <c r="AX466" s="136" t="str">
        <f>IF(ISBLANK(M466),"",VLOOKUP(M466,ComboValue!$K$2:$L$5,2,FALSE))</f>
        <v/>
      </c>
      <c r="AY466" s="161" t="str">
        <f>IF(ISBLANK(Q466),"",VLOOKUP(Q466,ComboValue!$N$2:$O$68,2,FALSE) &amp; ",") &amp; IF(ISBLANK(R466),"",VLOOKUP(R466,ComboValue!$N$2:$O$68,2,FALSE) &amp; ",") &amp; IF(ISBLANK(S466),"",VLOOKUP(S466,ComboValue!$N$2:$O$68,2,FALSE) &amp; ",") &amp; IF(ISBLANK(T466),"",VLOOKUP(T466,ComboValue!$N$2:$O$68,2,FALSE) &amp; ",") &amp; IF(ISBLANK(U466),"",VLOOKUP(U466,ComboValue!$N$2:$O$68,2,FALSE) &amp; ",") &amp; IF(ISBLANK(V466),"",VLOOKUP(V466,ComboValue!$N$2:$O$68,2,FALSE) &amp; ",") &amp; IF(ISBLANK(W466),"",VLOOKUP(W466,ComboValue!$N$2:$O$68,2,FALSE) &amp; ",") &amp; IF(ISBLANK(X466),"",VLOOKUP(X466,ComboValue!$N$2:$O$68,2,FALSE) &amp; ",") &amp; IF(ISBLANK(Y466),"",VLOOKUP(Y466,ComboValue!$N$2:$O$68,2,FALSE) &amp; ",") &amp; IF(ISBLANK(Z466),"",VLOOKUP(Z466,ComboValue!$N$2:$O$68,2,FALSE) &amp; ",") &amp; IF(ISBLANK(AA466),"",VLOOKUP(AA466,ComboValue!$N$2:$O$68,2,FALSE) &amp; ",") &amp; IF(ISBLANK(AB466),"",VLOOKUP(AB466,ComboValue!$N$2:$O$68,2,FALSE) &amp; ",") &amp; IF(ISBLANK(AC466),"",VLOOKUP(AC466,ComboValue!$N$2:$O$68,2,FALSE) &amp; ",") &amp; IF(ISBLANK(AD466),"",VLOOKUP(AD466,ComboValue!$N$2:$O$68,2,FALSE) &amp; ",") &amp; IF(ISBLANK(AE466),"",VLOOKUP(AE466,ComboValue!$N$2:$O$68,2,FALSE) &amp; ",") &amp; IF(ISBLANK(AF466),"",VLOOKUP(AF466,ComboValue!$N$2:$O$68,2,FALSE) &amp; ",") &amp; IF(ISBLANK(AG466),"",VLOOKUP(AG466,ComboValue!$N$2:$O$68,2,FALSE) &amp; ",") &amp; IF(ISBLANK(AH466),"",VLOOKUP(AH466,ComboValue!$N$2:$O$68,2,FALSE) &amp; ",") &amp; IF(ISBLANK(AI466),"",VLOOKUP(AI466,ComboValue!$N$2:$O$68,2,FALSE) &amp; ",") &amp; IF(ISBLANK(AJ466),"",VLOOKUP(AJ466,ComboValue!$N$2:$O$68,2,FALSE) &amp; ",") &amp; IF(ISBLANK(AK466),"",VLOOKUP(AK466,ComboValue!$N$2:$O$68,2,FALSE) &amp; ",") &amp; IF(ISBLANK(AL466),"",VLOOKUP(AL466,ComboValue!$N$2:$O$68,2,FALSE) &amp; ",") &amp; IF(ISBLANK(AM466),"",VLOOKUP(AM466,ComboValue!$N$2:$O$68,2,FALSE) &amp; ",") &amp; IF(ISBLANK(AN466),"",VLOOKUP(AN466,ComboValue!$N$2:$O$68,2,FALSE) &amp; ",") &amp; IF(ISBLANK(AO466),"",VLOOKUP(AO466,ComboValue!$N$2:$O$68,2,FALSE) &amp; ",") &amp; IF(ISBLANK(AP466),"",VLOOKUP(AP466,ComboValue!$N$2:$O$68,2,FALSE) &amp; ",") &amp; IF(ISBLANK(AQ466),"",VLOOKUP(AQ466,ComboValue!$N$2:$O$68,2,FALSE) &amp; ",") &amp; IF(ISBLANK(AR466),"",VLOOKUP(AR466,ComboValue!$N$2:$O$68,2,FALSE) &amp; ",") &amp; IF(ISBLANK(AS466),"",VLOOKUP(AS466,ComboValue!$N$2:$O$68,2,FALSE) &amp; ",") &amp; IF(ISBLANK(AT466),"",VLOOKUP(AT466,ComboValue!$N$2:$O$68,2,FALSE) &amp; ",")</f>
        <v/>
      </c>
      <c r="AZ466" s="162" t="str">
        <f t="shared" si="298"/>
        <v/>
      </c>
      <c r="BA466" s="120"/>
      <c r="BB466" s="135" t="str">
        <f t="shared" si="299"/>
        <v/>
      </c>
      <c r="BC466" s="136" t="str">
        <f t="shared" si="300"/>
        <v/>
      </c>
      <c r="BD466" s="136" t="str">
        <f t="shared" si="301"/>
        <v/>
      </c>
      <c r="BE466" s="136" t="str">
        <f t="shared" si="302"/>
        <v/>
      </c>
      <c r="BF466" s="136" t="str">
        <f t="shared" si="303"/>
        <v/>
      </c>
      <c r="BG466" s="136" t="str">
        <f t="shared" si="304"/>
        <v/>
      </c>
      <c r="BH466" s="136" t="str">
        <f t="shared" si="305"/>
        <v/>
      </c>
      <c r="BI466" s="136" t="str">
        <f t="shared" si="306"/>
        <v/>
      </c>
      <c r="BJ466" s="136" t="str">
        <f t="shared" si="307"/>
        <v/>
      </c>
      <c r="BK466" s="136" t="str">
        <f t="shared" si="308"/>
        <v/>
      </c>
      <c r="BL466" s="136" t="str">
        <f t="shared" si="309"/>
        <v/>
      </c>
      <c r="BM466" s="136" t="str">
        <f t="shared" si="310"/>
        <v/>
      </c>
      <c r="BN466" s="136" t="str">
        <f t="shared" si="311"/>
        <v/>
      </c>
      <c r="BO466" s="136" t="str">
        <f t="shared" si="312"/>
        <v/>
      </c>
      <c r="BP466" s="136" t="str">
        <f t="shared" si="313"/>
        <v/>
      </c>
      <c r="BQ466" s="136" t="str">
        <f t="shared" si="314"/>
        <v/>
      </c>
      <c r="BR466" s="136" t="str">
        <f t="shared" si="315"/>
        <v/>
      </c>
      <c r="BS466" s="136" t="str">
        <f t="shared" si="316"/>
        <v/>
      </c>
      <c r="BT466" s="136" t="str">
        <f t="shared" si="317"/>
        <v/>
      </c>
      <c r="BU466" s="136" t="str">
        <f t="shared" si="318"/>
        <v/>
      </c>
      <c r="BV466" s="136" t="str">
        <f t="shared" si="319"/>
        <v/>
      </c>
      <c r="BW466" s="136" t="str">
        <f t="shared" si="320"/>
        <v/>
      </c>
      <c r="BX466" s="136" t="str">
        <f t="shared" si="321"/>
        <v/>
      </c>
      <c r="BY466" s="136" t="str">
        <f t="shared" si="322"/>
        <v/>
      </c>
      <c r="BZ466" s="136" t="str">
        <f t="shared" si="323"/>
        <v/>
      </c>
      <c r="CA466" s="137" t="str">
        <f t="shared" si="324"/>
        <v/>
      </c>
      <c r="CB466" s="135" t="str">
        <f t="shared" si="325"/>
        <v/>
      </c>
      <c r="CC466" s="136" t="str">
        <f t="shared" si="326"/>
        <v/>
      </c>
      <c r="CD466" s="136" t="str">
        <f t="shared" si="327"/>
        <v/>
      </c>
      <c r="CE466" s="136" t="str">
        <f t="shared" si="328"/>
        <v/>
      </c>
      <c r="CF466" s="136" t="str">
        <f t="shared" si="329"/>
        <v/>
      </c>
      <c r="CG466" s="136" t="str">
        <f t="shared" si="330"/>
        <v/>
      </c>
      <c r="CH466" s="136" t="str">
        <f t="shared" si="331"/>
        <v/>
      </c>
      <c r="CI466" s="136" t="str">
        <f t="shared" si="332"/>
        <v/>
      </c>
      <c r="CJ466" s="136" t="str">
        <f t="shared" si="333"/>
        <v/>
      </c>
      <c r="CK466" s="137" t="str">
        <f t="shared" si="334"/>
        <v/>
      </c>
      <c r="CL466" s="135" t="str">
        <f t="shared" si="335"/>
        <v/>
      </c>
      <c r="CM466" s="136" t="str">
        <f t="shared" si="336"/>
        <v/>
      </c>
      <c r="CN466" s="136" t="str">
        <f t="shared" si="337"/>
        <v/>
      </c>
      <c r="CO466" s="137" t="str">
        <f t="shared" si="338"/>
        <v/>
      </c>
      <c r="CP466" s="120"/>
      <c r="CQ466" s="120"/>
      <c r="CR466" s="120"/>
      <c r="CS466" s="120"/>
      <c r="CT466" s="120"/>
      <c r="CU466" s="120"/>
      <c r="CV466" s="120"/>
      <c r="CW466" s="120"/>
      <c r="CX466" s="120"/>
      <c r="CY466" s="120"/>
      <c r="CZ466" s="120"/>
      <c r="DA466" s="120"/>
      <c r="DB466" s="120"/>
    </row>
    <row r="467" spans="1:106" ht="17.399999999999999" thickTop="1" thickBot="1" x14ac:dyDescent="0.45">
      <c r="A467" s="7">
        <v>462</v>
      </c>
      <c r="B467" s="10"/>
      <c r="C467" s="11"/>
      <c r="D467" s="11"/>
      <c r="E467" s="11"/>
      <c r="F467" s="11"/>
      <c r="G467" s="11"/>
      <c r="H467" s="11"/>
      <c r="I467" s="11"/>
      <c r="J467" s="11"/>
      <c r="K467" s="11"/>
      <c r="L467" s="10"/>
      <c r="M467" s="10"/>
      <c r="N467" s="10"/>
      <c r="O467" s="209" t="str">
        <f xml:space="preserve"> IF(ISBLANK(L467),"",VLOOKUP(L467,ComboValue!$E$3:$I$15,5,FALSE))</f>
        <v/>
      </c>
      <c r="P467" s="10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35" t="str">
        <f xml:space="preserve"> IF(ISBLANK(C467),"",VLOOKUP(C467,ComboValue!$B$2:$C$11,2,FALSE) &amp; ",") &amp; IF(ISBLANK(D467),"",VLOOKUP(D467,ComboValue!$B$2:$C$11,2,FALSE) &amp; ",") &amp; IF(ISBLANK(E467),"",VLOOKUP(E467,ComboValue!$B$2:$C$11,2,FALSE) &amp; ",") &amp; IF(ISBLANK(F467),"",VLOOKUP(F467,ComboValue!$B$2:$C$11,2,FALSE) &amp; ",") &amp; IF(ISBLANK(G467),"",VLOOKUP(G467,ComboValue!$B$2:$C$11,2,FALSE) &amp; ",") &amp; IF(ISBLANK(H467),"",VLOOKUP(H467,ComboValue!$B$2:$C$11,2,FALSE) &amp; ",") &amp; IF(ISBLANK(I467),"",VLOOKUP(I467,ComboValue!$B$2:$C$11,2,FALSE) &amp; ",") &amp; IF(ISBLANK(J467),"",VLOOKUP(J467,ComboValue!$B$2:$C$11,2,FALSE) &amp; ",") &amp; IF(ISBLANK(K467),"",VLOOKUP(K467,ComboValue!$B$2:$C$11,2,FALSE) &amp; ",")</f>
        <v/>
      </c>
      <c r="AV467" s="136" t="str">
        <f t="shared" si="297"/>
        <v>Tous_Nl</v>
      </c>
      <c r="AW467" s="136" t="str">
        <f>IF(ISBLANK(L467),"",VLOOKUP(L467,ComboValue!$E$2:$G$15,3,FALSE))</f>
        <v/>
      </c>
      <c r="AX467" s="136" t="str">
        <f>IF(ISBLANK(M467),"",VLOOKUP(M467,ComboValue!$K$2:$L$5,2,FALSE))</f>
        <v/>
      </c>
      <c r="AY467" s="161" t="str">
        <f>IF(ISBLANK(Q467),"",VLOOKUP(Q467,ComboValue!$N$2:$O$68,2,FALSE) &amp; ",") &amp; IF(ISBLANK(R467),"",VLOOKUP(R467,ComboValue!$N$2:$O$68,2,FALSE) &amp; ",") &amp; IF(ISBLANK(S467),"",VLOOKUP(S467,ComboValue!$N$2:$O$68,2,FALSE) &amp; ",") &amp; IF(ISBLANK(T467),"",VLOOKUP(T467,ComboValue!$N$2:$O$68,2,FALSE) &amp; ",") &amp; IF(ISBLANK(U467),"",VLOOKUP(U467,ComboValue!$N$2:$O$68,2,FALSE) &amp; ",") &amp; IF(ISBLANK(V467),"",VLOOKUP(V467,ComboValue!$N$2:$O$68,2,FALSE) &amp; ",") &amp; IF(ISBLANK(W467),"",VLOOKUP(W467,ComboValue!$N$2:$O$68,2,FALSE) &amp; ",") &amp; IF(ISBLANK(X467),"",VLOOKUP(X467,ComboValue!$N$2:$O$68,2,FALSE) &amp; ",") &amp; IF(ISBLANK(Y467),"",VLOOKUP(Y467,ComboValue!$N$2:$O$68,2,FALSE) &amp; ",") &amp; IF(ISBLANK(Z467),"",VLOOKUP(Z467,ComboValue!$N$2:$O$68,2,FALSE) &amp; ",") &amp; IF(ISBLANK(AA467),"",VLOOKUP(AA467,ComboValue!$N$2:$O$68,2,FALSE) &amp; ",") &amp; IF(ISBLANK(AB467),"",VLOOKUP(AB467,ComboValue!$N$2:$O$68,2,FALSE) &amp; ",") &amp; IF(ISBLANK(AC467),"",VLOOKUP(AC467,ComboValue!$N$2:$O$68,2,FALSE) &amp; ",") &amp; IF(ISBLANK(AD467),"",VLOOKUP(AD467,ComboValue!$N$2:$O$68,2,FALSE) &amp; ",") &amp; IF(ISBLANK(AE467),"",VLOOKUP(AE467,ComboValue!$N$2:$O$68,2,FALSE) &amp; ",") &amp; IF(ISBLANK(AF467),"",VLOOKUP(AF467,ComboValue!$N$2:$O$68,2,FALSE) &amp; ",") &amp; IF(ISBLANK(AG467),"",VLOOKUP(AG467,ComboValue!$N$2:$O$68,2,FALSE) &amp; ",") &amp; IF(ISBLANK(AH467),"",VLOOKUP(AH467,ComboValue!$N$2:$O$68,2,FALSE) &amp; ",") &amp; IF(ISBLANK(AI467),"",VLOOKUP(AI467,ComboValue!$N$2:$O$68,2,FALSE) &amp; ",") &amp; IF(ISBLANK(AJ467),"",VLOOKUP(AJ467,ComboValue!$N$2:$O$68,2,FALSE) &amp; ",") &amp; IF(ISBLANK(AK467),"",VLOOKUP(AK467,ComboValue!$N$2:$O$68,2,FALSE) &amp; ",") &amp; IF(ISBLANK(AL467),"",VLOOKUP(AL467,ComboValue!$N$2:$O$68,2,FALSE) &amp; ",") &amp; IF(ISBLANK(AM467),"",VLOOKUP(AM467,ComboValue!$N$2:$O$68,2,FALSE) &amp; ",") &amp; IF(ISBLANK(AN467),"",VLOOKUP(AN467,ComboValue!$N$2:$O$68,2,FALSE) &amp; ",") &amp; IF(ISBLANK(AO467),"",VLOOKUP(AO467,ComboValue!$N$2:$O$68,2,FALSE) &amp; ",") &amp; IF(ISBLANK(AP467),"",VLOOKUP(AP467,ComboValue!$N$2:$O$68,2,FALSE) &amp; ",") &amp; IF(ISBLANK(AQ467),"",VLOOKUP(AQ467,ComboValue!$N$2:$O$68,2,FALSE) &amp; ",") &amp; IF(ISBLANK(AR467),"",VLOOKUP(AR467,ComboValue!$N$2:$O$68,2,FALSE) &amp; ",") &amp; IF(ISBLANK(AS467),"",VLOOKUP(AS467,ComboValue!$N$2:$O$68,2,FALSE) &amp; ",") &amp; IF(ISBLANK(AT467),"",VLOOKUP(AT467,ComboValue!$N$2:$O$68,2,FALSE) &amp; ",")</f>
        <v/>
      </c>
      <c r="AZ467" s="162" t="str">
        <f t="shared" si="298"/>
        <v/>
      </c>
      <c r="BA467" s="120"/>
      <c r="BB467" s="135" t="str">
        <f t="shared" si="299"/>
        <v/>
      </c>
      <c r="BC467" s="136" t="str">
        <f t="shared" si="300"/>
        <v/>
      </c>
      <c r="BD467" s="136" t="str">
        <f t="shared" si="301"/>
        <v/>
      </c>
      <c r="BE467" s="136" t="str">
        <f t="shared" si="302"/>
        <v/>
      </c>
      <c r="BF467" s="136" t="str">
        <f t="shared" si="303"/>
        <v/>
      </c>
      <c r="BG467" s="136" t="str">
        <f t="shared" si="304"/>
        <v/>
      </c>
      <c r="BH467" s="136" t="str">
        <f t="shared" si="305"/>
        <v/>
      </c>
      <c r="BI467" s="136" t="str">
        <f t="shared" si="306"/>
        <v/>
      </c>
      <c r="BJ467" s="136" t="str">
        <f t="shared" si="307"/>
        <v/>
      </c>
      <c r="BK467" s="136" t="str">
        <f t="shared" si="308"/>
        <v/>
      </c>
      <c r="BL467" s="136" t="str">
        <f t="shared" si="309"/>
        <v/>
      </c>
      <c r="BM467" s="136" t="str">
        <f t="shared" si="310"/>
        <v/>
      </c>
      <c r="BN467" s="136" t="str">
        <f t="shared" si="311"/>
        <v/>
      </c>
      <c r="BO467" s="136" t="str">
        <f t="shared" si="312"/>
        <v/>
      </c>
      <c r="BP467" s="136" t="str">
        <f t="shared" si="313"/>
        <v/>
      </c>
      <c r="BQ467" s="136" t="str">
        <f t="shared" si="314"/>
        <v/>
      </c>
      <c r="BR467" s="136" t="str">
        <f t="shared" si="315"/>
        <v/>
      </c>
      <c r="BS467" s="136" t="str">
        <f t="shared" si="316"/>
        <v/>
      </c>
      <c r="BT467" s="136" t="str">
        <f t="shared" si="317"/>
        <v/>
      </c>
      <c r="BU467" s="136" t="str">
        <f t="shared" si="318"/>
        <v/>
      </c>
      <c r="BV467" s="136" t="str">
        <f t="shared" si="319"/>
        <v/>
      </c>
      <c r="BW467" s="136" t="str">
        <f t="shared" si="320"/>
        <v/>
      </c>
      <c r="BX467" s="136" t="str">
        <f t="shared" si="321"/>
        <v/>
      </c>
      <c r="BY467" s="136" t="str">
        <f t="shared" si="322"/>
        <v/>
      </c>
      <c r="BZ467" s="136" t="str">
        <f t="shared" si="323"/>
        <v/>
      </c>
      <c r="CA467" s="137" t="str">
        <f t="shared" si="324"/>
        <v/>
      </c>
      <c r="CB467" s="135" t="str">
        <f t="shared" si="325"/>
        <v/>
      </c>
      <c r="CC467" s="136" t="str">
        <f t="shared" si="326"/>
        <v/>
      </c>
      <c r="CD467" s="136" t="str">
        <f t="shared" si="327"/>
        <v/>
      </c>
      <c r="CE467" s="136" t="str">
        <f t="shared" si="328"/>
        <v/>
      </c>
      <c r="CF467" s="136" t="str">
        <f t="shared" si="329"/>
        <v/>
      </c>
      <c r="CG467" s="136" t="str">
        <f t="shared" si="330"/>
        <v/>
      </c>
      <c r="CH467" s="136" t="str">
        <f t="shared" si="331"/>
        <v/>
      </c>
      <c r="CI467" s="136" t="str">
        <f t="shared" si="332"/>
        <v/>
      </c>
      <c r="CJ467" s="136" t="str">
        <f t="shared" si="333"/>
        <v/>
      </c>
      <c r="CK467" s="137" t="str">
        <f t="shared" si="334"/>
        <v/>
      </c>
      <c r="CL467" s="135" t="str">
        <f t="shared" si="335"/>
        <v/>
      </c>
      <c r="CM467" s="136" t="str">
        <f t="shared" si="336"/>
        <v/>
      </c>
      <c r="CN467" s="136" t="str">
        <f t="shared" si="337"/>
        <v/>
      </c>
      <c r="CO467" s="137" t="str">
        <f t="shared" si="338"/>
        <v/>
      </c>
      <c r="CP467" s="120"/>
      <c r="CQ467" s="120"/>
      <c r="CR467" s="120"/>
      <c r="CS467" s="120"/>
      <c r="CT467" s="120"/>
      <c r="CU467" s="120"/>
      <c r="CV467" s="120"/>
      <c r="CW467" s="120"/>
      <c r="CX467" s="120"/>
      <c r="CY467" s="120"/>
      <c r="CZ467" s="120"/>
      <c r="DA467" s="120"/>
      <c r="DB467" s="120"/>
    </row>
    <row r="468" spans="1:106" ht="17.399999999999999" thickTop="1" thickBot="1" x14ac:dyDescent="0.45">
      <c r="A468" s="7">
        <v>463</v>
      </c>
      <c r="B468" s="10"/>
      <c r="C468" s="11"/>
      <c r="D468" s="11"/>
      <c r="E468" s="11"/>
      <c r="F468" s="11"/>
      <c r="G468" s="11"/>
      <c r="H468" s="11"/>
      <c r="I468" s="11"/>
      <c r="J468" s="11"/>
      <c r="K468" s="11"/>
      <c r="L468" s="10"/>
      <c r="M468" s="10"/>
      <c r="N468" s="10"/>
      <c r="O468" s="209" t="str">
        <f xml:space="preserve"> IF(ISBLANK(L468),"",VLOOKUP(L468,ComboValue!$E$3:$I$15,5,FALSE))</f>
        <v/>
      </c>
      <c r="P468" s="10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35" t="str">
        <f xml:space="preserve"> IF(ISBLANK(C468),"",VLOOKUP(C468,ComboValue!$B$2:$C$11,2,FALSE) &amp; ",") &amp; IF(ISBLANK(D468),"",VLOOKUP(D468,ComboValue!$B$2:$C$11,2,FALSE) &amp; ",") &amp; IF(ISBLANK(E468),"",VLOOKUP(E468,ComboValue!$B$2:$C$11,2,FALSE) &amp; ",") &amp; IF(ISBLANK(F468),"",VLOOKUP(F468,ComboValue!$B$2:$C$11,2,FALSE) &amp; ",") &amp; IF(ISBLANK(G468),"",VLOOKUP(G468,ComboValue!$B$2:$C$11,2,FALSE) &amp; ",") &amp; IF(ISBLANK(H468),"",VLOOKUP(H468,ComboValue!$B$2:$C$11,2,FALSE) &amp; ",") &amp; IF(ISBLANK(I468),"",VLOOKUP(I468,ComboValue!$B$2:$C$11,2,FALSE) &amp; ",") &amp; IF(ISBLANK(J468),"",VLOOKUP(J468,ComboValue!$B$2:$C$11,2,FALSE) &amp; ",") &amp; IF(ISBLANK(K468),"",VLOOKUP(K468,ComboValue!$B$2:$C$11,2,FALSE) &amp; ",")</f>
        <v/>
      </c>
      <c r="AV468" s="136" t="str">
        <f t="shared" si="297"/>
        <v>Tous_Nl</v>
      </c>
      <c r="AW468" s="136" t="str">
        <f>IF(ISBLANK(L468),"",VLOOKUP(L468,ComboValue!$E$2:$G$15,3,FALSE))</f>
        <v/>
      </c>
      <c r="AX468" s="136" t="str">
        <f>IF(ISBLANK(M468),"",VLOOKUP(M468,ComboValue!$K$2:$L$5,2,FALSE))</f>
        <v/>
      </c>
      <c r="AY468" s="161" t="str">
        <f>IF(ISBLANK(Q468),"",VLOOKUP(Q468,ComboValue!$N$2:$O$68,2,FALSE) &amp; ",") &amp; IF(ISBLANK(R468),"",VLOOKUP(R468,ComboValue!$N$2:$O$68,2,FALSE) &amp; ",") &amp; IF(ISBLANK(S468),"",VLOOKUP(S468,ComboValue!$N$2:$O$68,2,FALSE) &amp; ",") &amp; IF(ISBLANK(T468),"",VLOOKUP(T468,ComboValue!$N$2:$O$68,2,FALSE) &amp; ",") &amp; IF(ISBLANK(U468),"",VLOOKUP(U468,ComboValue!$N$2:$O$68,2,FALSE) &amp; ",") &amp; IF(ISBLANK(V468),"",VLOOKUP(V468,ComboValue!$N$2:$O$68,2,FALSE) &amp; ",") &amp; IF(ISBLANK(W468),"",VLOOKUP(W468,ComboValue!$N$2:$O$68,2,FALSE) &amp; ",") &amp; IF(ISBLANK(X468),"",VLOOKUP(X468,ComboValue!$N$2:$O$68,2,FALSE) &amp; ",") &amp; IF(ISBLANK(Y468),"",VLOOKUP(Y468,ComboValue!$N$2:$O$68,2,FALSE) &amp; ",") &amp; IF(ISBLANK(Z468),"",VLOOKUP(Z468,ComboValue!$N$2:$O$68,2,FALSE) &amp; ",") &amp; IF(ISBLANK(AA468),"",VLOOKUP(AA468,ComboValue!$N$2:$O$68,2,FALSE) &amp; ",") &amp; IF(ISBLANK(AB468),"",VLOOKUP(AB468,ComboValue!$N$2:$O$68,2,FALSE) &amp; ",") &amp; IF(ISBLANK(AC468),"",VLOOKUP(AC468,ComboValue!$N$2:$O$68,2,FALSE) &amp; ",") &amp; IF(ISBLANK(AD468),"",VLOOKUP(AD468,ComboValue!$N$2:$O$68,2,FALSE) &amp; ",") &amp; IF(ISBLANK(AE468),"",VLOOKUP(AE468,ComboValue!$N$2:$O$68,2,FALSE) &amp; ",") &amp; IF(ISBLANK(AF468),"",VLOOKUP(AF468,ComboValue!$N$2:$O$68,2,FALSE) &amp; ",") &amp; IF(ISBLANK(AG468),"",VLOOKUP(AG468,ComboValue!$N$2:$O$68,2,FALSE) &amp; ",") &amp; IF(ISBLANK(AH468),"",VLOOKUP(AH468,ComboValue!$N$2:$O$68,2,FALSE) &amp; ",") &amp; IF(ISBLANK(AI468),"",VLOOKUP(AI468,ComboValue!$N$2:$O$68,2,FALSE) &amp; ",") &amp; IF(ISBLANK(AJ468),"",VLOOKUP(AJ468,ComboValue!$N$2:$O$68,2,FALSE) &amp; ",") &amp; IF(ISBLANK(AK468),"",VLOOKUP(AK468,ComboValue!$N$2:$O$68,2,FALSE) &amp; ",") &amp; IF(ISBLANK(AL468),"",VLOOKUP(AL468,ComboValue!$N$2:$O$68,2,FALSE) &amp; ",") &amp; IF(ISBLANK(AM468),"",VLOOKUP(AM468,ComboValue!$N$2:$O$68,2,FALSE) &amp; ",") &amp; IF(ISBLANK(AN468),"",VLOOKUP(AN468,ComboValue!$N$2:$O$68,2,FALSE) &amp; ",") &amp; IF(ISBLANK(AO468),"",VLOOKUP(AO468,ComboValue!$N$2:$O$68,2,FALSE) &amp; ",") &amp; IF(ISBLANK(AP468),"",VLOOKUP(AP468,ComboValue!$N$2:$O$68,2,FALSE) &amp; ",") &amp; IF(ISBLANK(AQ468),"",VLOOKUP(AQ468,ComboValue!$N$2:$O$68,2,FALSE) &amp; ",") &amp; IF(ISBLANK(AR468),"",VLOOKUP(AR468,ComboValue!$N$2:$O$68,2,FALSE) &amp; ",") &amp; IF(ISBLANK(AS468),"",VLOOKUP(AS468,ComboValue!$N$2:$O$68,2,FALSE) &amp; ",") &amp; IF(ISBLANK(AT468),"",VLOOKUP(AT468,ComboValue!$N$2:$O$68,2,FALSE) &amp; ",")</f>
        <v/>
      </c>
      <c r="AZ468" s="162" t="str">
        <f t="shared" si="298"/>
        <v/>
      </c>
      <c r="BA468" s="120"/>
      <c r="BB468" s="135" t="str">
        <f t="shared" si="299"/>
        <v/>
      </c>
      <c r="BC468" s="136" t="str">
        <f t="shared" si="300"/>
        <v/>
      </c>
      <c r="BD468" s="136" t="str">
        <f t="shared" si="301"/>
        <v/>
      </c>
      <c r="BE468" s="136" t="str">
        <f t="shared" si="302"/>
        <v/>
      </c>
      <c r="BF468" s="136" t="str">
        <f t="shared" si="303"/>
        <v/>
      </c>
      <c r="BG468" s="136" t="str">
        <f t="shared" si="304"/>
        <v/>
      </c>
      <c r="BH468" s="136" t="str">
        <f t="shared" si="305"/>
        <v/>
      </c>
      <c r="BI468" s="136" t="str">
        <f t="shared" si="306"/>
        <v/>
      </c>
      <c r="BJ468" s="136" t="str">
        <f t="shared" si="307"/>
        <v/>
      </c>
      <c r="BK468" s="136" t="str">
        <f t="shared" si="308"/>
        <v/>
      </c>
      <c r="BL468" s="136" t="str">
        <f t="shared" si="309"/>
        <v/>
      </c>
      <c r="BM468" s="136" t="str">
        <f t="shared" si="310"/>
        <v/>
      </c>
      <c r="BN468" s="136" t="str">
        <f t="shared" si="311"/>
        <v/>
      </c>
      <c r="BO468" s="136" t="str">
        <f t="shared" si="312"/>
        <v/>
      </c>
      <c r="BP468" s="136" t="str">
        <f t="shared" si="313"/>
        <v/>
      </c>
      <c r="BQ468" s="136" t="str">
        <f t="shared" si="314"/>
        <v/>
      </c>
      <c r="BR468" s="136" t="str">
        <f t="shared" si="315"/>
        <v/>
      </c>
      <c r="BS468" s="136" t="str">
        <f t="shared" si="316"/>
        <v/>
      </c>
      <c r="BT468" s="136" t="str">
        <f t="shared" si="317"/>
        <v/>
      </c>
      <c r="BU468" s="136" t="str">
        <f t="shared" si="318"/>
        <v/>
      </c>
      <c r="BV468" s="136" t="str">
        <f t="shared" si="319"/>
        <v/>
      </c>
      <c r="BW468" s="136" t="str">
        <f t="shared" si="320"/>
        <v/>
      </c>
      <c r="BX468" s="136" t="str">
        <f t="shared" si="321"/>
        <v/>
      </c>
      <c r="BY468" s="136" t="str">
        <f t="shared" si="322"/>
        <v/>
      </c>
      <c r="BZ468" s="136" t="str">
        <f t="shared" si="323"/>
        <v/>
      </c>
      <c r="CA468" s="137" t="str">
        <f t="shared" si="324"/>
        <v/>
      </c>
      <c r="CB468" s="135" t="str">
        <f t="shared" si="325"/>
        <v/>
      </c>
      <c r="CC468" s="136" t="str">
        <f t="shared" si="326"/>
        <v/>
      </c>
      <c r="CD468" s="136" t="str">
        <f t="shared" si="327"/>
        <v/>
      </c>
      <c r="CE468" s="136" t="str">
        <f t="shared" si="328"/>
        <v/>
      </c>
      <c r="CF468" s="136" t="str">
        <f t="shared" si="329"/>
        <v/>
      </c>
      <c r="CG468" s="136" t="str">
        <f t="shared" si="330"/>
        <v/>
      </c>
      <c r="CH468" s="136" t="str">
        <f t="shared" si="331"/>
        <v/>
      </c>
      <c r="CI468" s="136" t="str">
        <f t="shared" si="332"/>
        <v/>
      </c>
      <c r="CJ468" s="136" t="str">
        <f t="shared" si="333"/>
        <v/>
      </c>
      <c r="CK468" s="137" t="str">
        <f t="shared" si="334"/>
        <v/>
      </c>
      <c r="CL468" s="135" t="str">
        <f t="shared" si="335"/>
        <v/>
      </c>
      <c r="CM468" s="136" t="str">
        <f t="shared" si="336"/>
        <v/>
      </c>
      <c r="CN468" s="136" t="str">
        <f t="shared" si="337"/>
        <v/>
      </c>
      <c r="CO468" s="137" t="str">
        <f t="shared" si="338"/>
        <v/>
      </c>
      <c r="CP468" s="120"/>
      <c r="CQ468" s="120"/>
      <c r="CR468" s="120"/>
      <c r="CS468" s="120"/>
      <c r="CT468" s="120"/>
      <c r="CU468" s="120"/>
      <c r="CV468" s="120"/>
      <c r="CW468" s="120"/>
      <c r="CX468" s="120"/>
      <c r="CY468" s="120"/>
      <c r="CZ468" s="120"/>
      <c r="DA468" s="120"/>
      <c r="DB468" s="120"/>
    </row>
    <row r="469" spans="1:106" ht="17.399999999999999" thickTop="1" thickBot="1" x14ac:dyDescent="0.45">
      <c r="A469" s="7">
        <v>464</v>
      </c>
      <c r="B469" s="10"/>
      <c r="C469" s="11"/>
      <c r="D469" s="11"/>
      <c r="E469" s="11"/>
      <c r="F469" s="11"/>
      <c r="G469" s="11"/>
      <c r="H469" s="11"/>
      <c r="I469" s="11"/>
      <c r="J469" s="11"/>
      <c r="K469" s="11"/>
      <c r="L469" s="10"/>
      <c r="M469" s="10"/>
      <c r="N469" s="10"/>
      <c r="O469" s="209" t="str">
        <f xml:space="preserve"> IF(ISBLANK(L469),"",VLOOKUP(L469,ComboValue!$E$3:$I$15,5,FALSE))</f>
        <v/>
      </c>
      <c r="P469" s="10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35" t="str">
        <f xml:space="preserve"> IF(ISBLANK(C469),"",VLOOKUP(C469,ComboValue!$B$2:$C$11,2,FALSE) &amp; ",") &amp; IF(ISBLANK(D469),"",VLOOKUP(D469,ComboValue!$B$2:$C$11,2,FALSE) &amp; ",") &amp; IF(ISBLANK(E469),"",VLOOKUP(E469,ComboValue!$B$2:$C$11,2,FALSE) &amp; ",") &amp; IF(ISBLANK(F469),"",VLOOKUP(F469,ComboValue!$B$2:$C$11,2,FALSE) &amp; ",") &amp; IF(ISBLANK(G469),"",VLOOKUP(G469,ComboValue!$B$2:$C$11,2,FALSE) &amp; ",") &amp; IF(ISBLANK(H469),"",VLOOKUP(H469,ComboValue!$B$2:$C$11,2,FALSE) &amp; ",") &amp; IF(ISBLANK(I469),"",VLOOKUP(I469,ComboValue!$B$2:$C$11,2,FALSE) &amp; ",") &amp; IF(ISBLANK(J469),"",VLOOKUP(J469,ComboValue!$B$2:$C$11,2,FALSE) &amp; ",") &amp; IF(ISBLANK(K469),"",VLOOKUP(K469,ComboValue!$B$2:$C$11,2,FALSE) &amp; ",")</f>
        <v/>
      </c>
      <c r="AV469" s="136" t="str">
        <f t="shared" si="297"/>
        <v>Tous_Nl</v>
      </c>
      <c r="AW469" s="136" t="str">
        <f>IF(ISBLANK(L469),"",VLOOKUP(L469,ComboValue!$E$2:$G$15,3,FALSE))</f>
        <v/>
      </c>
      <c r="AX469" s="136" t="str">
        <f>IF(ISBLANK(M469),"",VLOOKUP(M469,ComboValue!$K$2:$L$5,2,FALSE))</f>
        <v/>
      </c>
      <c r="AY469" s="161" t="str">
        <f>IF(ISBLANK(Q469),"",VLOOKUP(Q469,ComboValue!$N$2:$O$68,2,FALSE) &amp; ",") &amp; IF(ISBLANK(R469),"",VLOOKUP(R469,ComboValue!$N$2:$O$68,2,FALSE) &amp; ",") &amp; IF(ISBLANK(S469),"",VLOOKUP(S469,ComboValue!$N$2:$O$68,2,FALSE) &amp; ",") &amp; IF(ISBLANK(T469),"",VLOOKUP(T469,ComboValue!$N$2:$O$68,2,FALSE) &amp; ",") &amp; IF(ISBLANK(U469),"",VLOOKUP(U469,ComboValue!$N$2:$O$68,2,FALSE) &amp; ",") &amp; IF(ISBLANK(V469),"",VLOOKUP(V469,ComboValue!$N$2:$O$68,2,FALSE) &amp; ",") &amp; IF(ISBLANK(W469),"",VLOOKUP(W469,ComboValue!$N$2:$O$68,2,FALSE) &amp; ",") &amp; IF(ISBLANK(X469),"",VLOOKUP(X469,ComboValue!$N$2:$O$68,2,FALSE) &amp; ",") &amp; IF(ISBLANK(Y469),"",VLOOKUP(Y469,ComboValue!$N$2:$O$68,2,FALSE) &amp; ",") &amp; IF(ISBLANK(Z469),"",VLOOKUP(Z469,ComboValue!$N$2:$O$68,2,FALSE) &amp; ",") &amp; IF(ISBLANK(AA469),"",VLOOKUP(AA469,ComboValue!$N$2:$O$68,2,FALSE) &amp; ",") &amp; IF(ISBLANK(AB469),"",VLOOKUP(AB469,ComboValue!$N$2:$O$68,2,FALSE) &amp; ",") &amp; IF(ISBLANK(AC469),"",VLOOKUP(AC469,ComboValue!$N$2:$O$68,2,FALSE) &amp; ",") &amp; IF(ISBLANK(AD469),"",VLOOKUP(AD469,ComboValue!$N$2:$O$68,2,FALSE) &amp; ",") &amp; IF(ISBLANK(AE469),"",VLOOKUP(AE469,ComboValue!$N$2:$O$68,2,FALSE) &amp; ",") &amp; IF(ISBLANK(AF469),"",VLOOKUP(AF469,ComboValue!$N$2:$O$68,2,FALSE) &amp; ",") &amp; IF(ISBLANK(AG469),"",VLOOKUP(AG469,ComboValue!$N$2:$O$68,2,FALSE) &amp; ",") &amp; IF(ISBLANK(AH469),"",VLOOKUP(AH469,ComboValue!$N$2:$O$68,2,FALSE) &amp; ",") &amp; IF(ISBLANK(AI469),"",VLOOKUP(AI469,ComboValue!$N$2:$O$68,2,FALSE) &amp; ",") &amp; IF(ISBLANK(AJ469),"",VLOOKUP(AJ469,ComboValue!$N$2:$O$68,2,FALSE) &amp; ",") &amp; IF(ISBLANK(AK469),"",VLOOKUP(AK469,ComboValue!$N$2:$O$68,2,FALSE) &amp; ",") &amp; IF(ISBLANK(AL469),"",VLOOKUP(AL469,ComboValue!$N$2:$O$68,2,FALSE) &amp; ",") &amp; IF(ISBLANK(AM469),"",VLOOKUP(AM469,ComboValue!$N$2:$O$68,2,FALSE) &amp; ",") &amp; IF(ISBLANK(AN469),"",VLOOKUP(AN469,ComboValue!$N$2:$O$68,2,FALSE) &amp; ",") &amp; IF(ISBLANK(AO469),"",VLOOKUP(AO469,ComboValue!$N$2:$O$68,2,FALSE) &amp; ",") &amp; IF(ISBLANK(AP469),"",VLOOKUP(AP469,ComboValue!$N$2:$O$68,2,FALSE) &amp; ",") &amp; IF(ISBLANK(AQ469),"",VLOOKUP(AQ469,ComboValue!$N$2:$O$68,2,FALSE) &amp; ",") &amp; IF(ISBLANK(AR469),"",VLOOKUP(AR469,ComboValue!$N$2:$O$68,2,FALSE) &amp; ",") &amp; IF(ISBLANK(AS469),"",VLOOKUP(AS469,ComboValue!$N$2:$O$68,2,FALSE) &amp; ",") &amp; IF(ISBLANK(AT469),"",VLOOKUP(AT469,ComboValue!$N$2:$O$68,2,FALSE) &amp; ",")</f>
        <v/>
      </c>
      <c r="AZ469" s="162" t="str">
        <f t="shared" si="298"/>
        <v/>
      </c>
      <c r="BA469" s="120"/>
      <c r="BB469" s="135" t="str">
        <f t="shared" si="299"/>
        <v/>
      </c>
      <c r="BC469" s="136" t="str">
        <f t="shared" si="300"/>
        <v/>
      </c>
      <c r="BD469" s="136" t="str">
        <f t="shared" si="301"/>
        <v/>
      </c>
      <c r="BE469" s="136" t="str">
        <f t="shared" si="302"/>
        <v/>
      </c>
      <c r="BF469" s="136" t="str">
        <f t="shared" si="303"/>
        <v/>
      </c>
      <c r="BG469" s="136" t="str">
        <f t="shared" si="304"/>
        <v/>
      </c>
      <c r="BH469" s="136" t="str">
        <f t="shared" si="305"/>
        <v/>
      </c>
      <c r="BI469" s="136" t="str">
        <f t="shared" si="306"/>
        <v/>
      </c>
      <c r="BJ469" s="136" t="str">
        <f t="shared" si="307"/>
        <v/>
      </c>
      <c r="BK469" s="136" t="str">
        <f t="shared" si="308"/>
        <v/>
      </c>
      <c r="BL469" s="136" t="str">
        <f t="shared" si="309"/>
        <v/>
      </c>
      <c r="BM469" s="136" t="str">
        <f t="shared" si="310"/>
        <v/>
      </c>
      <c r="BN469" s="136" t="str">
        <f t="shared" si="311"/>
        <v/>
      </c>
      <c r="BO469" s="136" t="str">
        <f t="shared" si="312"/>
        <v/>
      </c>
      <c r="BP469" s="136" t="str">
        <f t="shared" si="313"/>
        <v/>
      </c>
      <c r="BQ469" s="136" t="str">
        <f t="shared" si="314"/>
        <v/>
      </c>
      <c r="BR469" s="136" t="str">
        <f t="shared" si="315"/>
        <v/>
      </c>
      <c r="BS469" s="136" t="str">
        <f t="shared" si="316"/>
        <v/>
      </c>
      <c r="BT469" s="136" t="str">
        <f t="shared" si="317"/>
        <v/>
      </c>
      <c r="BU469" s="136" t="str">
        <f t="shared" si="318"/>
        <v/>
      </c>
      <c r="BV469" s="136" t="str">
        <f t="shared" si="319"/>
        <v/>
      </c>
      <c r="BW469" s="136" t="str">
        <f t="shared" si="320"/>
        <v/>
      </c>
      <c r="BX469" s="136" t="str">
        <f t="shared" si="321"/>
        <v/>
      </c>
      <c r="BY469" s="136" t="str">
        <f t="shared" si="322"/>
        <v/>
      </c>
      <c r="BZ469" s="136" t="str">
        <f t="shared" si="323"/>
        <v/>
      </c>
      <c r="CA469" s="137" t="str">
        <f t="shared" si="324"/>
        <v/>
      </c>
      <c r="CB469" s="135" t="str">
        <f t="shared" si="325"/>
        <v/>
      </c>
      <c r="CC469" s="136" t="str">
        <f t="shared" si="326"/>
        <v/>
      </c>
      <c r="CD469" s="136" t="str">
        <f t="shared" si="327"/>
        <v/>
      </c>
      <c r="CE469" s="136" t="str">
        <f t="shared" si="328"/>
        <v/>
      </c>
      <c r="CF469" s="136" t="str">
        <f t="shared" si="329"/>
        <v/>
      </c>
      <c r="CG469" s="136" t="str">
        <f t="shared" si="330"/>
        <v/>
      </c>
      <c r="CH469" s="136" t="str">
        <f t="shared" si="331"/>
        <v/>
      </c>
      <c r="CI469" s="136" t="str">
        <f t="shared" si="332"/>
        <v/>
      </c>
      <c r="CJ469" s="136" t="str">
        <f t="shared" si="333"/>
        <v/>
      </c>
      <c r="CK469" s="137" t="str">
        <f t="shared" si="334"/>
        <v/>
      </c>
      <c r="CL469" s="135" t="str">
        <f t="shared" si="335"/>
        <v/>
      </c>
      <c r="CM469" s="136" t="str">
        <f t="shared" si="336"/>
        <v/>
      </c>
      <c r="CN469" s="136" t="str">
        <f t="shared" si="337"/>
        <v/>
      </c>
      <c r="CO469" s="137" t="str">
        <f t="shared" si="338"/>
        <v/>
      </c>
      <c r="CP469" s="120"/>
      <c r="CQ469" s="120"/>
      <c r="CR469" s="120"/>
      <c r="CS469" s="120"/>
      <c r="CT469" s="120"/>
      <c r="CU469" s="120"/>
      <c r="CV469" s="120"/>
      <c r="CW469" s="120"/>
      <c r="CX469" s="120"/>
      <c r="CY469" s="120"/>
      <c r="CZ469" s="120"/>
      <c r="DA469" s="120"/>
      <c r="DB469" s="120"/>
    </row>
    <row r="470" spans="1:106" ht="17.399999999999999" thickTop="1" thickBot="1" x14ac:dyDescent="0.45">
      <c r="A470" s="7">
        <v>465</v>
      </c>
      <c r="B470" s="10"/>
      <c r="C470" s="11"/>
      <c r="D470" s="11"/>
      <c r="E470" s="11"/>
      <c r="F470" s="11"/>
      <c r="G470" s="11"/>
      <c r="H470" s="11"/>
      <c r="I470" s="11"/>
      <c r="J470" s="11"/>
      <c r="K470" s="11"/>
      <c r="L470" s="10"/>
      <c r="M470" s="10"/>
      <c r="N470" s="10"/>
      <c r="O470" s="209" t="str">
        <f xml:space="preserve"> IF(ISBLANK(L470),"",VLOOKUP(L470,ComboValue!$E$3:$I$15,5,FALSE))</f>
        <v/>
      </c>
      <c r="P470" s="10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35" t="str">
        <f xml:space="preserve"> IF(ISBLANK(C470),"",VLOOKUP(C470,ComboValue!$B$2:$C$11,2,FALSE) &amp; ",") &amp; IF(ISBLANK(D470),"",VLOOKUP(D470,ComboValue!$B$2:$C$11,2,FALSE) &amp; ",") &amp; IF(ISBLANK(E470),"",VLOOKUP(E470,ComboValue!$B$2:$C$11,2,FALSE) &amp; ",") &amp; IF(ISBLANK(F470),"",VLOOKUP(F470,ComboValue!$B$2:$C$11,2,FALSE) &amp; ",") &amp; IF(ISBLANK(G470),"",VLOOKUP(G470,ComboValue!$B$2:$C$11,2,FALSE) &amp; ",") &amp; IF(ISBLANK(H470),"",VLOOKUP(H470,ComboValue!$B$2:$C$11,2,FALSE) &amp; ",") &amp; IF(ISBLANK(I470),"",VLOOKUP(I470,ComboValue!$B$2:$C$11,2,FALSE) &amp; ",") &amp; IF(ISBLANK(J470),"",VLOOKUP(J470,ComboValue!$B$2:$C$11,2,FALSE) &amp; ",") &amp; IF(ISBLANK(K470),"",VLOOKUP(K470,ComboValue!$B$2:$C$11,2,FALSE) &amp; ",")</f>
        <v/>
      </c>
      <c r="AV470" s="136" t="str">
        <f t="shared" si="297"/>
        <v>Tous_Nl</v>
      </c>
      <c r="AW470" s="136" t="str">
        <f>IF(ISBLANK(L470),"",VLOOKUP(L470,ComboValue!$E$2:$G$15,3,FALSE))</f>
        <v/>
      </c>
      <c r="AX470" s="136" t="str">
        <f>IF(ISBLANK(M470),"",VLOOKUP(M470,ComboValue!$K$2:$L$5,2,FALSE))</f>
        <v/>
      </c>
      <c r="AY470" s="161" t="str">
        <f>IF(ISBLANK(Q470),"",VLOOKUP(Q470,ComboValue!$N$2:$O$68,2,FALSE) &amp; ",") &amp; IF(ISBLANK(R470),"",VLOOKUP(R470,ComboValue!$N$2:$O$68,2,FALSE) &amp; ",") &amp; IF(ISBLANK(S470),"",VLOOKUP(S470,ComboValue!$N$2:$O$68,2,FALSE) &amp; ",") &amp; IF(ISBLANK(T470),"",VLOOKUP(T470,ComboValue!$N$2:$O$68,2,FALSE) &amp; ",") &amp; IF(ISBLANK(U470),"",VLOOKUP(U470,ComboValue!$N$2:$O$68,2,FALSE) &amp; ",") &amp; IF(ISBLANK(V470),"",VLOOKUP(V470,ComboValue!$N$2:$O$68,2,FALSE) &amp; ",") &amp; IF(ISBLANK(W470),"",VLOOKUP(W470,ComboValue!$N$2:$O$68,2,FALSE) &amp; ",") &amp; IF(ISBLANK(X470),"",VLOOKUP(X470,ComboValue!$N$2:$O$68,2,FALSE) &amp; ",") &amp; IF(ISBLANK(Y470),"",VLOOKUP(Y470,ComboValue!$N$2:$O$68,2,FALSE) &amp; ",") &amp; IF(ISBLANK(Z470),"",VLOOKUP(Z470,ComboValue!$N$2:$O$68,2,FALSE) &amp; ",") &amp; IF(ISBLANK(AA470),"",VLOOKUP(AA470,ComboValue!$N$2:$O$68,2,FALSE) &amp; ",") &amp; IF(ISBLANK(AB470),"",VLOOKUP(AB470,ComboValue!$N$2:$O$68,2,FALSE) &amp; ",") &amp; IF(ISBLANK(AC470),"",VLOOKUP(AC470,ComboValue!$N$2:$O$68,2,FALSE) &amp; ",") &amp; IF(ISBLANK(AD470),"",VLOOKUP(AD470,ComboValue!$N$2:$O$68,2,FALSE) &amp; ",") &amp; IF(ISBLANK(AE470),"",VLOOKUP(AE470,ComboValue!$N$2:$O$68,2,FALSE) &amp; ",") &amp; IF(ISBLANK(AF470),"",VLOOKUP(AF470,ComboValue!$N$2:$O$68,2,FALSE) &amp; ",") &amp; IF(ISBLANK(AG470),"",VLOOKUP(AG470,ComboValue!$N$2:$O$68,2,FALSE) &amp; ",") &amp; IF(ISBLANK(AH470),"",VLOOKUP(AH470,ComboValue!$N$2:$O$68,2,FALSE) &amp; ",") &amp; IF(ISBLANK(AI470),"",VLOOKUP(AI470,ComboValue!$N$2:$O$68,2,FALSE) &amp; ",") &amp; IF(ISBLANK(AJ470),"",VLOOKUP(AJ470,ComboValue!$N$2:$O$68,2,FALSE) &amp; ",") &amp; IF(ISBLANK(AK470),"",VLOOKUP(AK470,ComboValue!$N$2:$O$68,2,FALSE) &amp; ",") &amp; IF(ISBLANK(AL470),"",VLOOKUP(AL470,ComboValue!$N$2:$O$68,2,FALSE) &amp; ",") &amp; IF(ISBLANK(AM470),"",VLOOKUP(AM470,ComboValue!$N$2:$O$68,2,FALSE) &amp; ",") &amp; IF(ISBLANK(AN470),"",VLOOKUP(AN470,ComboValue!$N$2:$O$68,2,FALSE) &amp; ",") &amp; IF(ISBLANK(AO470),"",VLOOKUP(AO470,ComboValue!$N$2:$O$68,2,FALSE) &amp; ",") &amp; IF(ISBLANK(AP470),"",VLOOKUP(AP470,ComboValue!$N$2:$O$68,2,FALSE) &amp; ",") &amp; IF(ISBLANK(AQ470),"",VLOOKUP(AQ470,ComboValue!$N$2:$O$68,2,FALSE) &amp; ",") &amp; IF(ISBLANK(AR470),"",VLOOKUP(AR470,ComboValue!$N$2:$O$68,2,FALSE) &amp; ",") &amp; IF(ISBLANK(AS470),"",VLOOKUP(AS470,ComboValue!$N$2:$O$68,2,FALSE) &amp; ",") &amp; IF(ISBLANK(AT470),"",VLOOKUP(AT470,ComboValue!$N$2:$O$68,2,FALSE) &amp; ",")</f>
        <v/>
      </c>
      <c r="AZ470" s="162" t="str">
        <f t="shared" si="298"/>
        <v/>
      </c>
      <c r="BA470" s="120"/>
      <c r="BB470" s="135" t="str">
        <f t="shared" si="299"/>
        <v/>
      </c>
      <c r="BC470" s="136" t="str">
        <f t="shared" si="300"/>
        <v/>
      </c>
      <c r="BD470" s="136" t="str">
        <f t="shared" si="301"/>
        <v/>
      </c>
      <c r="BE470" s="136" t="str">
        <f t="shared" si="302"/>
        <v/>
      </c>
      <c r="BF470" s="136" t="str">
        <f t="shared" si="303"/>
        <v/>
      </c>
      <c r="BG470" s="136" t="str">
        <f t="shared" si="304"/>
        <v/>
      </c>
      <c r="BH470" s="136" t="str">
        <f t="shared" si="305"/>
        <v/>
      </c>
      <c r="BI470" s="136" t="str">
        <f t="shared" si="306"/>
        <v/>
      </c>
      <c r="BJ470" s="136" t="str">
        <f t="shared" si="307"/>
        <v/>
      </c>
      <c r="BK470" s="136" t="str">
        <f t="shared" si="308"/>
        <v/>
      </c>
      <c r="BL470" s="136" t="str">
        <f t="shared" si="309"/>
        <v/>
      </c>
      <c r="BM470" s="136" t="str">
        <f t="shared" si="310"/>
        <v/>
      </c>
      <c r="BN470" s="136" t="str">
        <f t="shared" si="311"/>
        <v/>
      </c>
      <c r="BO470" s="136" t="str">
        <f t="shared" si="312"/>
        <v/>
      </c>
      <c r="BP470" s="136" t="str">
        <f t="shared" si="313"/>
        <v/>
      </c>
      <c r="BQ470" s="136" t="str">
        <f t="shared" si="314"/>
        <v/>
      </c>
      <c r="BR470" s="136" t="str">
        <f t="shared" si="315"/>
        <v/>
      </c>
      <c r="BS470" s="136" t="str">
        <f t="shared" si="316"/>
        <v/>
      </c>
      <c r="BT470" s="136" t="str">
        <f t="shared" si="317"/>
        <v/>
      </c>
      <c r="BU470" s="136" t="str">
        <f t="shared" si="318"/>
        <v/>
      </c>
      <c r="BV470" s="136" t="str">
        <f t="shared" si="319"/>
        <v/>
      </c>
      <c r="BW470" s="136" t="str">
        <f t="shared" si="320"/>
        <v/>
      </c>
      <c r="BX470" s="136" t="str">
        <f t="shared" si="321"/>
        <v/>
      </c>
      <c r="BY470" s="136" t="str">
        <f t="shared" si="322"/>
        <v/>
      </c>
      <c r="BZ470" s="136" t="str">
        <f t="shared" si="323"/>
        <v/>
      </c>
      <c r="CA470" s="137" t="str">
        <f t="shared" si="324"/>
        <v/>
      </c>
      <c r="CB470" s="135" t="str">
        <f t="shared" si="325"/>
        <v/>
      </c>
      <c r="CC470" s="136" t="str">
        <f t="shared" si="326"/>
        <v/>
      </c>
      <c r="CD470" s="136" t="str">
        <f t="shared" si="327"/>
        <v/>
      </c>
      <c r="CE470" s="136" t="str">
        <f t="shared" si="328"/>
        <v/>
      </c>
      <c r="CF470" s="136" t="str">
        <f t="shared" si="329"/>
        <v/>
      </c>
      <c r="CG470" s="136" t="str">
        <f t="shared" si="330"/>
        <v/>
      </c>
      <c r="CH470" s="136" t="str">
        <f t="shared" si="331"/>
        <v/>
      </c>
      <c r="CI470" s="136" t="str">
        <f t="shared" si="332"/>
        <v/>
      </c>
      <c r="CJ470" s="136" t="str">
        <f t="shared" si="333"/>
        <v/>
      </c>
      <c r="CK470" s="137" t="str">
        <f t="shared" si="334"/>
        <v/>
      </c>
      <c r="CL470" s="135" t="str">
        <f t="shared" si="335"/>
        <v/>
      </c>
      <c r="CM470" s="136" t="str">
        <f t="shared" si="336"/>
        <v/>
      </c>
      <c r="CN470" s="136" t="str">
        <f t="shared" si="337"/>
        <v/>
      </c>
      <c r="CO470" s="137" t="str">
        <f t="shared" si="338"/>
        <v/>
      </c>
      <c r="CP470" s="120"/>
      <c r="CQ470" s="120"/>
      <c r="CR470" s="120"/>
      <c r="CS470" s="120"/>
      <c r="CT470" s="120"/>
      <c r="CU470" s="120"/>
      <c r="CV470" s="120"/>
      <c r="CW470" s="120"/>
      <c r="CX470" s="120"/>
      <c r="CY470" s="120"/>
      <c r="CZ470" s="120"/>
      <c r="DA470" s="120"/>
      <c r="DB470" s="120"/>
    </row>
    <row r="471" spans="1:106" ht="17.399999999999999" thickTop="1" thickBot="1" x14ac:dyDescent="0.45">
      <c r="A471" s="7">
        <v>466</v>
      </c>
      <c r="B471" s="10"/>
      <c r="C471" s="11"/>
      <c r="D471" s="11"/>
      <c r="E471" s="11"/>
      <c r="F471" s="11"/>
      <c r="G471" s="11"/>
      <c r="H471" s="11"/>
      <c r="I471" s="11"/>
      <c r="J471" s="11"/>
      <c r="K471" s="11"/>
      <c r="L471" s="10"/>
      <c r="M471" s="10"/>
      <c r="N471" s="10"/>
      <c r="O471" s="209" t="str">
        <f xml:space="preserve"> IF(ISBLANK(L471),"",VLOOKUP(L471,ComboValue!$E$3:$I$15,5,FALSE))</f>
        <v/>
      </c>
      <c r="P471" s="10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35" t="str">
        <f xml:space="preserve"> IF(ISBLANK(C471),"",VLOOKUP(C471,ComboValue!$B$2:$C$11,2,FALSE) &amp; ",") &amp; IF(ISBLANK(D471),"",VLOOKUP(D471,ComboValue!$B$2:$C$11,2,FALSE) &amp; ",") &amp; IF(ISBLANK(E471),"",VLOOKUP(E471,ComboValue!$B$2:$C$11,2,FALSE) &amp; ",") &amp; IF(ISBLANK(F471),"",VLOOKUP(F471,ComboValue!$B$2:$C$11,2,FALSE) &amp; ",") &amp; IF(ISBLANK(G471),"",VLOOKUP(G471,ComboValue!$B$2:$C$11,2,FALSE) &amp; ",") &amp; IF(ISBLANK(H471),"",VLOOKUP(H471,ComboValue!$B$2:$C$11,2,FALSE) &amp; ",") &amp; IF(ISBLANK(I471),"",VLOOKUP(I471,ComboValue!$B$2:$C$11,2,FALSE) &amp; ",") &amp; IF(ISBLANK(J471),"",VLOOKUP(J471,ComboValue!$B$2:$C$11,2,FALSE) &amp; ",") &amp; IF(ISBLANK(K471),"",VLOOKUP(K471,ComboValue!$B$2:$C$11,2,FALSE) &amp; ",")</f>
        <v/>
      </c>
      <c r="AV471" s="136" t="str">
        <f t="shared" si="297"/>
        <v>Tous_Nl</v>
      </c>
      <c r="AW471" s="136" t="str">
        <f>IF(ISBLANK(L471),"",VLOOKUP(L471,ComboValue!$E$2:$G$15,3,FALSE))</f>
        <v/>
      </c>
      <c r="AX471" s="136" t="str">
        <f>IF(ISBLANK(M471),"",VLOOKUP(M471,ComboValue!$K$2:$L$5,2,FALSE))</f>
        <v/>
      </c>
      <c r="AY471" s="161" t="str">
        <f>IF(ISBLANK(Q471),"",VLOOKUP(Q471,ComboValue!$N$2:$O$68,2,FALSE) &amp; ",") &amp; IF(ISBLANK(R471),"",VLOOKUP(R471,ComboValue!$N$2:$O$68,2,FALSE) &amp; ",") &amp; IF(ISBLANK(S471),"",VLOOKUP(S471,ComboValue!$N$2:$O$68,2,FALSE) &amp; ",") &amp; IF(ISBLANK(T471),"",VLOOKUP(T471,ComboValue!$N$2:$O$68,2,FALSE) &amp; ",") &amp; IF(ISBLANK(U471),"",VLOOKUP(U471,ComboValue!$N$2:$O$68,2,FALSE) &amp; ",") &amp; IF(ISBLANK(V471),"",VLOOKUP(V471,ComboValue!$N$2:$O$68,2,FALSE) &amp; ",") &amp; IF(ISBLANK(W471),"",VLOOKUP(W471,ComboValue!$N$2:$O$68,2,FALSE) &amp; ",") &amp; IF(ISBLANK(X471),"",VLOOKUP(X471,ComboValue!$N$2:$O$68,2,FALSE) &amp; ",") &amp; IF(ISBLANK(Y471),"",VLOOKUP(Y471,ComboValue!$N$2:$O$68,2,FALSE) &amp; ",") &amp; IF(ISBLANK(Z471),"",VLOOKUP(Z471,ComboValue!$N$2:$O$68,2,FALSE) &amp; ",") &amp; IF(ISBLANK(AA471),"",VLOOKUP(AA471,ComboValue!$N$2:$O$68,2,FALSE) &amp; ",") &amp; IF(ISBLANK(AB471),"",VLOOKUP(AB471,ComboValue!$N$2:$O$68,2,FALSE) &amp; ",") &amp; IF(ISBLANK(AC471),"",VLOOKUP(AC471,ComboValue!$N$2:$O$68,2,FALSE) &amp; ",") &amp; IF(ISBLANK(AD471),"",VLOOKUP(AD471,ComboValue!$N$2:$O$68,2,FALSE) &amp; ",") &amp; IF(ISBLANK(AE471),"",VLOOKUP(AE471,ComboValue!$N$2:$O$68,2,FALSE) &amp; ",") &amp; IF(ISBLANK(AF471),"",VLOOKUP(AF471,ComboValue!$N$2:$O$68,2,FALSE) &amp; ",") &amp; IF(ISBLANK(AG471),"",VLOOKUP(AG471,ComboValue!$N$2:$O$68,2,FALSE) &amp; ",") &amp; IF(ISBLANK(AH471),"",VLOOKUP(AH471,ComboValue!$N$2:$O$68,2,FALSE) &amp; ",") &amp; IF(ISBLANK(AI471),"",VLOOKUP(AI471,ComboValue!$N$2:$O$68,2,FALSE) &amp; ",") &amp; IF(ISBLANK(AJ471),"",VLOOKUP(AJ471,ComboValue!$N$2:$O$68,2,FALSE) &amp; ",") &amp; IF(ISBLANK(AK471),"",VLOOKUP(AK471,ComboValue!$N$2:$O$68,2,FALSE) &amp; ",") &amp; IF(ISBLANK(AL471),"",VLOOKUP(AL471,ComboValue!$N$2:$O$68,2,FALSE) &amp; ",") &amp; IF(ISBLANK(AM471),"",VLOOKUP(AM471,ComboValue!$N$2:$O$68,2,FALSE) &amp; ",") &amp; IF(ISBLANK(AN471),"",VLOOKUP(AN471,ComboValue!$N$2:$O$68,2,FALSE) &amp; ",") &amp; IF(ISBLANK(AO471),"",VLOOKUP(AO471,ComboValue!$N$2:$O$68,2,FALSE) &amp; ",") &amp; IF(ISBLANK(AP471),"",VLOOKUP(AP471,ComboValue!$N$2:$O$68,2,FALSE) &amp; ",") &amp; IF(ISBLANK(AQ471),"",VLOOKUP(AQ471,ComboValue!$N$2:$O$68,2,FALSE) &amp; ",") &amp; IF(ISBLANK(AR471),"",VLOOKUP(AR471,ComboValue!$N$2:$O$68,2,FALSE) &amp; ",") &amp; IF(ISBLANK(AS471),"",VLOOKUP(AS471,ComboValue!$N$2:$O$68,2,FALSE) &amp; ",") &amp; IF(ISBLANK(AT471),"",VLOOKUP(AT471,ComboValue!$N$2:$O$68,2,FALSE) &amp; ",")</f>
        <v/>
      </c>
      <c r="AZ471" s="162" t="str">
        <f t="shared" si="298"/>
        <v/>
      </c>
      <c r="BA471" s="120"/>
      <c r="BB471" s="135" t="str">
        <f t="shared" si="299"/>
        <v/>
      </c>
      <c r="BC471" s="136" t="str">
        <f t="shared" si="300"/>
        <v/>
      </c>
      <c r="BD471" s="136" t="str">
        <f t="shared" si="301"/>
        <v/>
      </c>
      <c r="BE471" s="136" t="str">
        <f t="shared" si="302"/>
        <v/>
      </c>
      <c r="BF471" s="136" t="str">
        <f t="shared" si="303"/>
        <v/>
      </c>
      <c r="BG471" s="136" t="str">
        <f t="shared" si="304"/>
        <v/>
      </c>
      <c r="BH471" s="136" t="str">
        <f t="shared" si="305"/>
        <v/>
      </c>
      <c r="BI471" s="136" t="str">
        <f t="shared" si="306"/>
        <v/>
      </c>
      <c r="BJ471" s="136" t="str">
        <f t="shared" si="307"/>
        <v/>
      </c>
      <c r="BK471" s="136" t="str">
        <f t="shared" si="308"/>
        <v/>
      </c>
      <c r="BL471" s="136" t="str">
        <f t="shared" si="309"/>
        <v/>
      </c>
      <c r="BM471" s="136" t="str">
        <f t="shared" si="310"/>
        <v/>
      </c>
      <c r="BN471" s="136" t="str">
        <f t="shared" si="311"/>
        <v/>
      </c>
      <c r="BO471" s="136" t="str">
        <f t="shared" si="312"/>
        <v/>
      </c>
      <c r="BP471" s="136" t="str">
        <f t="shared" si="313"/>
        <v/>
      </c>
      <c r="BQ471" s="136" t="str">
        <f t="shared" si="314"/>
        <v/>
      </c>
      <c r="BR471" s="136" t="str">
        <f t="shared" si="315"/>
        <v/>
      </c>
      <c r="BS471" s="136" t="str">
        <f t="shared" si="316"/>
        <v/>
      </c>
      <c r="BT471" s="136" t="str">
        <f t="shared" si="317"/>
        <v/>
      </c>
      <c r="BU471" s="136" t="str">
        <f t="shared" si="318"/>
        <v/>
      </c>
      <c r="BV471" s="136" t="str">
        <f t="shared" si="319"/>
        <v/>
      </c>
      <c r="BW471" s="136" t="str">
        <f t="shared" si="320"/>
        <v/>
      </c>
      <c r="BX471" s="136" t="str">
        <f t="shared" si="321"/>
        <v/>
      </c>
      <c r="BY471" s="136" t="str">
        <f t="shared" si="322"/>
        <v/>
      </c>
      <c r="BZ471" s="136" t="str">
        <f t="shared" si="323"/>
        <v/>
      </c>
      <c r="CA471" s="137" t="str">
        <f t="shared" si="324"/>
        <v/>
      </c>
      <c r="CB471" s="135" t="str">
        <f t="shared" si="325"/>
        <v/>
      </c>
      <c r="CC471" s="136" t="str">
        <f t="shared" si="326"/>
        <v/>
      </c>
      <c r="CD471" s="136" t="str">
        <f t="shared" si="327"/>
        <v/>
      </c>
      <c r="CE471" s="136" t="str">
        <f t="shared" si="328"/>
        <v/>
      </c>
      <c r="CF471" s="136" t="str">
        <f t="shared" si="329"/>
        <v/>
      </c>
      <c r="CG471" s="136" t="str">
        <f t="shared" si="330"/>
        <v/>
      </c>
      <c r="CH471" s="136" t="str">
        <f t="shared" si="331"/>
        <v/>
      </c>
      <c r="CI471" s="136" t="str">
        <f t="shared" si="332"/>
        <v/>
      </c>
      <c r="CJ471" s="136" t="str">
        <f t="shared" si="333"/>
        <v/>
      </c>
      <c r="CK471" s="137" t="str">
        <f t="shared" si="334"/>
        <v/>
      </c>
      <c r="CL471" s="135" t="str">
        <f t="shared" si="335"/>
        <v/>
      </c>
      <c r="CM471" s="136" t="str">
        <f t="shared" si="336"/>
        <v/>
      </c>
      <c r="CN471" s="136" t="str">
        <f t="shared" si="337"/>
        <v/>
      </c>
      <c r="CO471" s="137" t="str">
        <f t="shared" si="338"/>
        <v/>
      </c>
      <c r="CP471" s="120"/>
      <c r="CQ471" s="120"/>
      <c r="CR471" s="120"/>
      <c r="CS471" s="120"/>
      <c r="CT471" s="120"/>
      <c r="CU471" s="120"/>
      <c r="CV471" s="120"/>
      <c r="CW471" s="120"/>
      <c r="CX471" s="120"/>
      <c r="CY471" s="120"/>
      <c r="CZ471" s="120"/>
      <c r="DA471" s="120"/>
      <c r="DB471" s="120"/>
    </row>
    <row r="472" spans="1:106" ht="17.399999999999999" thickTop="1" thickBot="1" x14ac:dyDescent="0.45">
      <c r="A472" s="7">
        <v>467</v>
      </c>
      <c r="B472" s="10"/>
      <c r="C472" s="11"/>
      <c r="D472" s="11"/>
      <c r="E472" s="11"/>
      <c r="F472" s="11"/>
      <c r="G472" s="11"/>
      <c r="H472" s="11"/>
      <c r="I472" s="11"/>
      <c r="J472" s="11"/>
      <c r="K472" s="11"/>
      <c r="L472" s="10"/>
      <c r="M472" s="10"/>
      <c r="N472" s="10"/>
      <c r="O472" s="209" t="str">
        <f xml:space="preserve"> IF(ISBLANK(L472),"",VLOOKUP(L472,ComboValue!$E$3:$I$15,5,FALSE))</f>
        <v/>
      </c>
      <c r="P472" s="10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35" t="str">
        <f xml:space="preserve"> IF(ISBLANK(C472),"",VLOOKUP(C472,ComboValue!$B$2:$C$11,2,FALSE) &amp; ",") &amp; IF(ISBLANK(D472),"",VLOOKUP(D472,ComboValue!$B$2:$C$11,2,FALSE) &amp; ",") &amp; IF(ISBLANK(E472),"",VLOOKUP(E472,ComboValue!$B$2:$C$11,2,FALSE) &amp; ",") &amp; IF(ISBLANK(F472),"",VLOOKUP(F472,ComboValue!$B$2:$C$11,2,FALSE) &amp; ",") &amp; IF(ISBLANK(G472),"",VLOOKUP(G472,ComboValue!$B$2:$C$11,2,FALSE) &amp; ",") &amp; IF(ISBLANK(H472),"",VLOOKUP(H472,ComboValue!$B$2:$C$11,2,FALSE) &amp; ",") &amp; IF(ISBLANK(I472),"",VLOOKUP(I472,ComboValue!$B$2:$C$11,2,FALSE) &amp; ",") &amp; IF(ISBLANK(J472),"",VLOOKUP(J472,ComboValue!$B$2:$C$11,2,FALSE) &amp; ",") &amp; IF(ISBLANK(K472),"",VLOOKUP(K472,ComboValue!$B$2:$C$11,2,FALSE) &amp; ",")</f>
        <v/>
      </c>
      <c r="AV472" s="136" t="str">
        <f t="shared" si="297"/>
        <v>Tous_Nl</v>
      </c>
      <c r="AW472" s="136" t="str">
        <f>IF(ISBLANK(L472),"",VLOOKUP(L472,ComboValue!$E$2:$G$15,3,FALSE))</f>
        <v/>
      </c>
      <c r="AX472" s="136" t="str">
        <f>IF(ISBLANK(M472),"",VLOOKUP(M472,ComboValue!$K$2:$L$5,2,FALSE))</f>
        <v/>
      </c>
      <c r="AY472" s="161" t="str">
        <f>IF(ISBLANK(Q472),"",VLOOKUP(Q472,ComboValue!$N$2:$O$68,2,FALSE) &amp; ",") &amp; IF(ISBLANK(R472),"",VLOOKUP(R472,ComboValue!$N$2:$O$68,2,FALSE) &amp; ",") &amp; IF(ISBLANK(S472),"",VLOOKUP(S472,ComboValue!$N$2:$O$68,2,FALSE) &amp; ",") &amp; IF(ISBLANK(T472),"",VLOOKUP(T472,ComboValue!$N$2:$O$68,2,FALSE) &amp; ",") &amp; IF(ISBLANK(U472),"",VLOOKUP(U472,ComboValue!$N$2:$O$68,2,FALSE) &amp; ",") &amp; IF(ISBLANK(V472),"",VLOOKUP(V472,ComboValue!$N$2:$O$68,2,FALSE) &amp; ",") &amp; IF(ISBLANK(W472),"",VLOOKUP(W472,ComboValue!$N$2:$O$68,2,FALSE) &amp; ",") &amp; IF(ISBLANK(X472),"",VLOOKUP(X472,ComboValue!$N$2:$O$68,2,FALSE) &amp; ",") &amp; IF(ISBLANK(Y472),"",VLOOKUP(Y472,ComboValue!$N$2:$O$68,2,FALSE) &amp; ",") &amp; IF(ISBLANK(Z472),"",VLOOKUP(Z472,ComboValue!$N$2:$O$68,2,FALSE) &amp; ",") &amp; IF(ISBLANK(AA472),"",VLOOKUP(AA472,ComboValue!$N$2:$O$68,2,FALSE) &amp; ",") &amp; IF(ISBLANK(AB472),"",VLOOKUP(AB472,ComboValue!$N$2:$O$68,2,FALSE) &amp; ",") &amp; IF(ISBLANK(AC472),"",VLOOKUP(AC472,ComboValue!$N$2:$O$68,2,FALSE) &amp; ",") &amp; IF(ISBLANK(AD472),"",VLOOKUP(AD472,ComboValue!$N$2:$O$68,2,FALSE) &amp; ",") &amp; IF(ISBLANK(AE472),"",VLOOKUP(AE472,ComboValue!$N$2:$O$68,2,FALSE) &amp; ",") &amp; IF(ISBLANK(AF472),"",VLOOKUP(AF472,ComboValue!$N$2:$O$68,2,FALSE) &amp; ",") &amp; IF(ISBLANK(AG472),"",VLOOKUP(AG472,ComboValue!$N$2:$O$68,2,FALSE) &amp; ",") &amp; IF(ISBLANK(AH472),"",VLOOKUP(AH472,ComboValue!$N$2:$O$68,2,FALSE) &amp; ",") &amp; IF(ISBLANK(AI472),"",VLOOKUP(AI472,ComboValue!$N$2:$O$68,2,FALSE) &amp; ",") &amp; IF(ISBLANK(AJ472),"",VLOOKUP(AJ472,ComboValue!$N$2:$O$68,2,FALSE) &amp; ",") &amp; IF(ISBLANK(AK472),"",VLOOKUP(AK472,ComboValue!$N$2:$O$68,2,FALSE) &amp; ",") &amp; IF(ISBLANK(AL472),"",VLOOKUP(AL472,ComboValue!$N$2:$O$68,2,FALSE) &amp; ",") &amp; IF(ISBLANK(AM472),"",VLOOKUP(AM472,ComboValue!$N$2:$O$68,2,FALSE) &amp; ",") &amp; IF(ISBLANK(AN472),"",VLOOKUP(AN472,ComboValue!$N$2:$O$68,2,FALSE) &amp; ",") &amp; IF(ISBLANK(AO472),"",VLOOKUP(AO472,ComboValue!$N$2:$O$68,2,FALSE) &amp; ",") &amp; IF(ISBLANK(AP472),"",VLOOKUP(AP472,ComboValue!$N$2:$O$68,2,FALSE) &amp; ",") &amp; IF(ISBLANK(AQ472),"",VLOOKUP(AQ472,ComboValue!$N$2:$O$68,2,FALSE) &amp; ",") &amp; IF(ISBLANK(AR472),"",VLOOKUP(AR472,ComboValue!$N$2:$O$68,2,FALSE) &amp; ",") &amp; IF(ISBLANK(AS472),"",VLOOKUP(AS472,ComboValue!$N$2:$O$68,2,FALSE) &amp; ",") &amp; IF(ISBLANK(AT472),"",VLOOKUP(AT472,ComboValue!$N$2:$O$68,2,FALSE) &amp; ",")</f>
        <v/>
      </c>
      <c r="AZ472" s="162" t="str">
        <f t="shared" si="298"/>
        <v/>
      </c>
      <c r="BA472" s="120"/>
      <c r="BB472" s="135" t="str">
        <f t="shared" si="299"/>
        <v/>
      </c>
      <c r="BC472" s="136" t="str">
        <f t="shared" si="300"/>
        <v/>
      </c>
      <c r="BD472" s="136" t="str">
        <f t="shared" si="301"/>
        <v/>
      </c>
      <c r="BE472" s="136" t="str">
        <f t="shared" si="302"/>
        <v/>
      </c>
      <c r="BF472" s="136" t="str">
        <f t="shared" si="303"/>
        <v/>
      </c>
      <c r="BG472" s="136" t="str">
        <f t="shared" si="304"/>
        <v/>
      </c>
      <c r="BH472" s="136" t="str">
        <f t="shared" si="305"/>
        <v/>
      </c>
      <c r="BI472" s="136" t="str">
        <f t="shared" si="306"/>
        <v/>
      </c>
      <c r="BJ472" s="136" t="str">
        <f t="shared" si="307"/>
        <v/>
      </c>
      <c r="BK472" s="136" t="str">
        <f t="shared" si="308"/>
        <v/>
      </c>
      <c r="BL472" s="136" t="str">
        <f t="shared" si="309"/>
        <v/>
      </c>
      <c r="BM472" s="136" t="str">
        <f t="shared" si="310"/>
        <v/>
      </c>
      <c r="BN472" s="136" t="str">
        <f t="shared" si="311"/>
        <v/>
      </c>
      <c r="BO472" s="136" t="str">
        <f t="shared" si="312"/>
        <v/>
      </c>
      <c r="BP472" s="136" t="str">
        <f t="shared" si="313"/>
        <v/>
      </c>
      <c r="BQ472" s="136" t="str">
        <f t="shared" si="314"/>
        <v/>
      </c>
      <c r="BR472" s="136" t="str">
        <f t="shared" si="315"/>
        <v/>
      </c>
      <c r="BS472" s="136" t="str">
        <f t="shared" si="316"/>
        <v/>
      </c>
      <c r="BT472" s="136" t="str">
        <f t="shared" si="317"/>
        <v/>
      </c>
      <c r="BU472" s="136" t="str">
        <f t="shared" si="318"/>
        <v/>
      </c>
      <c r="BV472" s="136" t="str">
        <f t="shared" si="319"/>
        <v/>
      </c>
      <c r="BW472" s="136" t="str">
        <f t="shared" si="320"/>
        <v/>
      </c>
      <c r="BX472" s="136" t="str">
        <f t="shared" si="321"/>
        <v/>
      </c>
      <c r="BY472" s="136" t="str">
        <f t="shared" si="322"/>
        <v/>
      </c>
      <c r="BZ472" s="136" t="str">
        <f t="shared" si="323"/>
        <v/>
      </c>
      <c r="CA472" s="137" t="str">
        <f t="shared" si="324"/>
        <v/>
      </c>
      <c r="CB472" s="135" t="str">
        <f t="shared" si="325"/>
        <v/>
      </c>
      <c r="CC472" s="136" t="str">
        <f t="shared" si="326"/>
        <v/>
      </c>
      <c r="CD472" s="136" t="str">
        <f t="shared" si="327"/>
        <v/>
      </c>
      <c r="CE472" s="136" t="str">
        <f t="shared" si="328"/>
        <v/>
      </c>
      <c r="CF472" s="136" t="str">
        <f t="shared" si="329"/>
        <v/>
      </c>
      <c r="CG472" s="136" t="str">
        <f t="shared" si="330"/>
        <v/>
      </c>
      <c r="CH472" s="136" t="str">
        <f t="shared" si="331"/>
        <v/>
      </c>
      <c r="CI472" s="136" t="str">
        <f t="shared" si="332"/>
        <v/>
      </c>
      <c r="CJ472" s="136" t="str">
        <f t="shared" si="333"/>
        <v/>
      </c>
      <c r="CK472" s="137" t="str">
        <f t="shared" si="334"/>
        <v/>
      </c>
      <c r="CL472" s="135" t="str">
        <f t="shared" si="335"/>
        <v/>
      </c>
      <c r="CM472" s="136" t="str">
        <f t="shared" si="336"/>
        <v/>
      </c>
      <c r="CN472" s="136" t="str">
        <f t="shared" si="337"/>
        <v/>
      </c>
      <c r="CO472" s="137" t="str">
        <f t="shared" si="338"/>
        <v/>
      </c>
      <c r="CP472" s="120"/>
      <c r="CQ472" s="120"/>
      <c r="CR472" s="120"/>
      <c r="CS472" s="120"/>
      <c r="CT472" s="120"/>
      <c r="CU472" s="120"/>
      <c r="CV472" s="120"/>
      <c r="CW472" s="120"/>
      <c r="CX472" s="120"/>
      <c r="CY472" s="120"/>
      <c r="CZ472" s="120"/>
      <c r="DA472" s="120"/>
      <c r="DB472" s="120"/>
    </row>
    <row r="473" spans="1:106" ht="17.399999999999999" thickTop="1" thickBot="1" x14ac:dyDescent="0.45">
      <c r="A473" s="7">
        <v>468</v>
      </c>
      <c r="B473" s="10"/>
      <c r="C473" s="11"/>
      <c r="D473" s="11"/>
      <c r="E473" s="11"/>
      <c r="F473" s="11"/>
      <c r="G473" s="11"/>
      <c r="H473" s="11"/>
      <c r="I473" s="11"/>
      <c r="J473" s="11"/>
      <c r="K473" s="11"/>
      <c r="L473" s="10"/>
      <c r="M473" s="10"/>
      <c r="N473" s="10"/>
      <c r="O473" s="209" t="str">
        <f xml:space="preserve"> IF(ISBLANK(L473),"",VLOOKUP(L473,ComboValue!$E$3:$I$15,5,FALSE))</f>
        <v/>
      </c>
      <c r="P473" s="10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35" t="str">
        <f xml:space="preserve"> IF(ISBLANK(C473),"",VLOOKUP(C473,ComboValue!$B$2:$C$11,2,FALSE) &amp; ",") &amp; IF(ISBLANK(D473),"",VLOOKUP(D473,ComboValue!$B$2:$C$11,2,FALSE) &amp; ",") &amp; IF(ISBLANK(E473),"",VLOOKUP(E473,ComboValue!$B$2:$C$11,2,FALSE) &amp; ",") &amp; IF(ISBLANK(F473),"",VLOOKUP(F473,ComboValue!$B$2:$C$11,2,FALSE) &amp; ",") &amp; IF(ISBLANK(G473),"",VLOOKUP(G473,ComboValue!$B$2:$C$11,2,FALSE) &amp; ",") &amp; IF(ISBLANK(H473),"",VLOOKUP(H473,ComboValue!$B$2:$C$11,2,FALSE) &amp; ",") &amp; IF(ISBLANK(I473),"",VLOOKUP(I473,ComboValue!$B$2:$C$11,2,FALSE) &amp; ",") &amp; IF(ISBLANK(J473),"",VLOOKUP(J473,ComboValue!$B$2:$C$11,2,FALSE) &amp; ",") &amp; IF(ISBLANK(K473),"",VLOOKUP(K473,ComboValue!$B$2:$C$11,2,FALSE) &amp; ",")</f>
        <v/>
      </c>
      <c r="AV473" s="136" t="str">
        <f t="shared" si="297"/>
        <v>Tous_Nl</v>
      </c>
      <c r="AW473" s="136" t="str">
        <f>IF(ISBLANK(L473),"",VLOOKUP(L473,ComboValue!$E$2:$G$15,3,FALSE))</f>
        <v/>
      </c>
      <c r="AX473" s="136" t="str">
        <f>IF(ISBLANK(M473),"",VLOOKUP(M473,ComboValue!$K$2:$L$5,2,FALSE))</f>
        <v/>
      </c>
      <c r="AY473" s="161" t="str">
        <f>IF(ISBLANK(Q473),"",VLOOKUP(Q473,ComboValue!$N$2:$O$68,2,FALSE) &amp; ",") &amp; IF(ISBLANK(R473),"",VLOOKUP(R473,ComboValue!$N$2:$O$68,2,FALSE) &amp; ",") &amp; IF(ISBLANK(S473),"",VLOOKUP(S473,ComboValue!$N$2:$O$68,2,FALSE) &amp; ",") &amp; IF(ISBLANK(T473),"",VLOOKUP(T473,ComboValue!$N$2:$O$68,2,FALSE) &amp; ",") &amp; IF(ISBLANK(U473),"",VLOOKUP(U473,ComboValue!$N$2:$O$68,2,FALSE) &amp; ",") &amp; IF(ISBLANK(V473),"",VLOOKUP(V473,ComboValue!$N$2:$O$68,2,FALSE) &amp; ",") &amp; IF(ISBLANK(W473),"",VLOOKUP(W473,ComboValue!$N$2:$O$68,2,FALSE) &amp; ",") &amp; IF(ISBLANK(X473),"",VLOOKUP(X473,ComboValue!$N$2:$O$68,2,FALSE) &amp; ",") &amp; IF(ISBLANK(Y473),"",VLOOKUP(Y473,ComboValue!$N$2:$O$68,2,FALSE) &amp; ",") &amp; IF(ISBLANK(Z473),"",VLOOKUP(Z473,ComboValue!$N$2:$O$68,2,FALSE) &amp; ",") &amp; IF(ISBLANK(AA473),"",VLOOKUP(AA473,ComboValue!$N$2:$O$68,2,FALSE) &amp; ",") &amp; IF(ISBLANK(AB473),"",VLOOKUP(AB473,ComboValue!$N$2:$O$68,2,FALSE) &amp; ",") &amp; IF(ISBLANK(AC473),"",VLOOKUP(AC473,ComboValue!$N$2:$O$68,2,FALSE) &amp; ",") &amp; IF(ISBLANK(AD473),"",VLOOKUP(AD473,ComboValue!$N$2:$O$68,2,FALSE) &amp; ",") &amp; IF(ISBLANK(AE473),"",VLOOKUP(AE473,ComboValue!$N$2:$O$68,2,FALSE) &amp; ",") &amp; IF(ISBLANK(AF473),"",VLOOKUP(AF473,ComboValue!$N$2:$O$68,2,FALSE) &amp; ",") &amp; IF(ISBLANK(AG473),"",VLOOKUP(AG473,ComboValue!$N$2:$O$68,2,FALSE) &amp; ",") &amp; IF(ISBLANK(AH473),"",VLOOKUP(AH473,ComboValue!$N$2:$O$68,2,FALSE) &amp; ",") &amp; IF(ISBLANK(AI473),"",VLOOKUP(AI473,ComboValue!$N$2:$O$68,2,FALSE) &amp; ",") &amp; IF(ISBLANK(AJ473),"",VLOOKUP(AJ473,ComboValue!$N$2:$O$68,2,FALSE) &amp; ",") &amp; IF(ISBLANK(AK473),"",VLOOKUP(AK473,ComboValue!$N$2:$O$68,2,FALSE) &amp; ",") &amp; IF(ISBLANK(AL473),"",VLOOKUP(AL473,ComboValue!$N$2:$O$68,2,FALSE) &amp; ",") &amp; IF(ISBLANK(AM473),"",VLOOKUP(AM473,ComboValue!$N$2:$O$68,2,FALSE) &amp; ",") &amp; IF(ISBLANK(AN473),"",VLOOKUP(AN473,ComboValue!$N$2:$O$68,2,FALSE) &amp; ",") &amp; IF(ISBLANK(AO473),"",VLOOKUP(AO473,ComboValue!$N$2:$O$68,2,FALSE) &amp; ",") &amp; IF(ISBLANK(AP473),"",VLOOKUP(AP473,ComboValue!$N$2:$O$68,2,FALSE) &amp; ",") &amp; IF(ISBLANK(AQ473),"",VLOOKUP(AQ473,ComboValue!$N$2:$O$68,2,FALSE) &amp; ",") &amp; IF(ISBLANK(AR473),"",VLOOKUP(AR473,ComboValue!$N$2:$O$68,2,FALSE) &amp; ",") &amp; IF(ISBLANK(AS473),"",VLOOKUP(AS473,ComboValue!$N$2:$O$68,2,FALSE) &amp; ",") &amp; IF(ISBLANK(AT473),"",VLOOKUP(AT473,ComboValue!$N$2:$O$68,2,FALSE) &amp; ",")</f>
        <v/>
      </c>
      <c r="AZ473" s="162" t="str">
        <f t="shared" si="298"/>
        <v/>
      </c>
      <c r="BA473" s="120"/>
      <c r="BB473" s="135" t="str">
        <f t="shared" si="299"/>
        <v/>
      </c>
      <c r="BC473" s="136" t="str">
        <f t="shared" si="300"/>
        <v/>
      </c>
      <c r="BD473" s="136" t="str">
        <f t="shared" si="301"/>
        <v/>
      </c>
      <c r="BE473" s="136" t="str">
        <f t="shared" si="302"/>
        <v/>
      </c>
      <c r="BF473" s="136" t="str">
        <f t="shared" si="303"/>
        <v/>
      </c>
      <c r="BG473" s="136" t="str">
        <f t="shared" si="304"/>
        <v/>
      </c>
      <c r="BH473" s="136" t="str">
        <f t="shared" si="305"/>
        <v/>
      </c>
      <c r="BI473" s="136" t="str">
        <f t="shared" si="306"/>
        <v/>
      </c>
      <c r="BJ473" s="136" t="str">
        <f t="shared" si="307"/>
        <v/>
      </c>
      <c r="BK473" s="136" t="str">
        <f t="shared" si="308"/>
        <v/>
      </c>
      <c r="BL473" s="136" t="str">
        <f t="shared" si="309"/>
        <v/>
      </c>
      <c r="BM473" s="136" t="str">
        <f t="shared" si="310"/>
        <v/>
      </c>
      <c r="BN473" s="136" t="str">
        <f t="shared" si="311"/>
        <v/>
      </c>
      <c r="BO473" s="136" t="str">
        <f t="shared" si="312"/>
        <v/>
      </c>
      <c r="BP473" s="136" t="str">
        <f t="shared" si="313"/>
        <v/>
      </c>
      <c r="BQ473" s="136" t="str">
        <f t="shared" si="314"/>
        <v/>
      </c>
      <c r="BR473" s="136" t="str">
        <f t="shared" si="315"/>
        <v/>
      </c>
      <c r="BS473" s="136" t="str">
        <f t="shared" si="316"/>
        <v/>
      </c>
      <c r="BT473" s="136" t="str">
        <f t="shared" si="317"/>
        <v/>
      </c>
      <c r="BU473" s="136" t="str">
        <f t="shared" si="318"/>
        <v/>
      </c>
      <c r="BV473" s="136" t="str">
        <f t="shared" si="319"/>
        <v/>
      </c>
      <c r="BW473" s="136" t="str">
        <f t="shared" si="320"/>
        <v/>
      </c>
      <c r="BX473" s="136" t="str">
        <f t="shared" si="321"/>
        <v/>
      </c>
      <c r="BY473" s="136" t="str">
        <f t="shared" si="322"/>
        <v/>
      </c>
      <c r="BZ473" s="136" t="str">
        <f t="shared" si="323"/>
        <v/>
      </c>
      <c r="CA473" s="137" t="str">
        <f t="shared" si="324"/>
        <v/>
      </c>
      <c r="CB473" s="135" t="str">
        <f t="shared" si="325"/>
        <v/>
      </c>
      <c r="CC473" s="136" t="str">
        <f t="shared" si="326"/>
        <v/>
      </c>
      <c r="CD473" s="136" t="str">
        <f t="shared" si="327"/>
        <v/>
      </c>
      <c r="CE473" s="136" t="str">
        <f t="shared" si="328"/>
        <v/>
      </c>
      <c r="CF473" s="136" t="str">
        <f t="shared" si="329"/>
        <v/>
      </c>
      <c r="CG473" s="136" t="str">
        <f t="shared" si="330"/>
        <v/>
      </c>
      <c r="CH473" s="136" t="str">
        <f t="shared" si="331"/>
        <v/>
      </c>
      <c r="CI473" s="136" t="str">
        <f t="shared" si="332"/>
        <v/>
      </c>
      <c r="CJ473" s="136" t="str">
        <f t="shared" si="333"/>
        <v/>
      </c>
      <c r="CK473" s="137" t="str">
        <f t="shared" si="334"/>
        <v/>
      </c>
      <c r="CL473" s="135" t="str">
        <f t="shared" si="335"/>
        <v/>
      </c>
      <c r="CM473" s="136" t="str">
        <f t="shared" si="336"/>
        <v/>
      </c>
      <c r="CN473" s="136" t="str">
        <f t="shared" si="337"/>
        <v/>
      </c>
      <c r="CO473" s="137" t="str">
        <f t="shared" si="338"/>
        <v/>
      </c>
      <c r="CP473" s="120"/>
      <c r="CQ473" s="120"/>
      <c r="CR473" s="120"/>
      <c r="CS473" s="120"/>
      <c r="CT473" s="120"/>
      <c r="CU473" s="120"/>
      <c r="CV473" s="120"/>
      <c r="CW473" s="120"/>
      <c r="CX473" s="120"/>
      <c r="CY473" s="120"/>
      <c r="CZ473" s="120"/>
      <c r="DA473" s="120"/>
      <c r="DB473" s="120"/>
    </row>
    <row r="474" spans="1:106" ht="17.399999999999999" thickTop="1" thickBot="1" x14ac:dyDescent="0.45">
      <c r="A474" s="7">
        <v>469</v>
      </c>
      <c r="B474" s="10"/>
      <c r="C474" s="11"/>
      <c r="D474" s="11"/>
      <c r="E474" s="11"/>
      <c r="F474" s="11"/>
      <c r="G474" s="11"/>
      <c r="H474" s="11"/>
      <c r="I474" s="11"/>
      <c r="J474" s="11"/>
      <c r="K474" s="11"/>
      <c r="L474" s="10"/>
      <c r="M474" s="10"/>
      <c r="N474" s="10"/>
      <c r="O474" s="209" t="str">
        <f xml:space="preserve"> IF(ISBLANK(L474),"",VLOOKUP(L474,ComboValue!$E$3:$I$15,5,FALSE))</f>
        <v/>
      </c>
      <c r="P474" s="10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35" t="str">
        <f xml:space="preserve"> IF(ISBLANK(C474),"",VLOOKUP(C474,ComboValue!$B$2:$C$11,2,FALSE) &amp; ",") &amp; IF(ISBLANK(D474),"",VLOOKUP(D474,ComboValue!$B$2:$C$11,2,FALSE) &amp; ",") &amp; IF(ISBLANK(E474),"",VLOOKUP(E474,ComboValue!$B$2:$C$11,2,FALSE) &amp; ",") &amp; IF(ISBLANK(F474),"",VLOOKUP(F474,ComboValue!$B$2:$C$11,2,FALSE) &amp; ",") &amp; IF(ISBLANK(G474),"",VLOOKUP(G474,ComboValue!$B$2:$C$11,2,FALSE) &amp; ",") &amp; IF(ISBLANK(H474),"",VLOOKUP(H474,ComboValue!$B$2:$C$11,2,FALSE) &amp; ",") &amp; IF(ISBLANK(I474),"",VLOOKUP(I474,ComboValue!$B$2:$C$11,2,FALSE) &amp; ",") &amp; IF(ISBLANK(J474),"",VLOOKUP(J474,ComboValue!$B$2:$C$11,2,FALSE) &amp; ",") &amp; IF(ISBLANK(K474),"",VLOOKUP(K474,ComboValue!$B$2:$C$11,2,FALSE) &amp; ",")</f>
        <v/>
      </c>
      <c r="AV474" s="136" t="str">
        <f t="shared" si="297"/>
        <v>Tous_Nl</v>
      </c>
      <c r="AW474" s="136" t="str">
        <f>IF(ISBLANK(L474),"",VLOOKUP(L474,ComboValue!$E$2:$G$15,3,FALSE))</f>
        <v/>
      </c>
      <c r="AX474" s="136" t="str">
        <f>IF(ISBLANK(M474),"",VLOOKUP(M474,ComboValue!$K$2:$L$5,2,FALSE))</f>
        <v/>
      </c>
      <c r="AY474" s="161" t="str">
        <f>IF(ISBLANK(Q474),"",VLOOKUP(Q474,ComboValue!$N$2:$O$68,2,FALSE) &amp; ",") &amp; IF(ISBLANK(R474),"",VLOOKUP(R474,ComboValue!$N$2:$O$68,2,FALSE) &amp; ",") &amp; IF(ISBLANK(S474),"",VLOOKUP(S474,ComboValue!$N$2:$O$68,2,FALSE) &amp; ",") &amp; IF(ISBLANK(T474),"",VLOOKUP(T474,ComboValue!$N$2:$O$68,2,FALSE) &amp; ",") &amp; IF(ISBLANK(U474),"",VLOOKUP(U474,ComboValue!$N$2:$O$68,2,FALSE) &amp; ",") &amp; IF(ISBLANK(V474),"",VLOOKUP(V474,ComboValue!$N$2:$O$68,2,FALSE) &amp; ",") &amp; IF(ISBLANK(W474),"",VLOOKUP(W474,ComboValue!$N$2:$O$68,2,FALSE) &amp; ",") &amp; IF(ISBLANK(X474),"",VLOOKUP(X474,ComboValue!$N$2:$O$68,2,FALSE) &amp; ",") &amp; IF(ISBLANK(Y474),"",VLOOKUP(Y474,ComboValue!$N$2:$O$68,2,FALSE) &amp; ",") &amp; IF(ISBLANK(Z474),"",VLOOKUP(Z474,ComboValue!$N$2:$O$68,2,FALSE) &amp; ",") &amp; IF(ISBLANK(AA474),"",VLOOKUP(AA474,ComboValue!$N$2:$O$68,2,FALSE) &amp; ",") &amp; IF(ISBLANK(AB474),"",VLOOKUP(AB474,ComboValue!$N$2:$O$68,2,FALSE) &amp; ",") &amp; IF(ISBLANK(AC474),"",VLOOKUP(AC474,ComboValue!$N$2:$O$68,2,FALSE) &amp; ",") &amp; IF(ISBLANK(AD474),"",VLOOKUP(AD474,ComboValue!$N$2:$O$68,2,FALSE) &amp; ",") &amp; IF(ISBLANK(AE474),"",VLOOKUP(AE474,ComboValue!$N$2:$O$68,2,FALSE) &amp; ",") &amp; IF(ISBLANK(AF474),"",VLOOKUP(AF474,ComboValue!$N$2:$O$68,2,FALSE) &amp; ",") &amp; IF(ISBLANK(AG474),"",VLOOKUP(AG474,ComboValue!$N$2:$O$68,2,FALSE) &amp; ",") &amp; IF(ISBLANK(AH474),"",VLOOKUP(AH474,ComboValue!$N$2:$O$68,2,FALSE) &amp; ",") &amp; IF(ISBLANK(AI474),"",VLOOKUP(AI474,ComboValue!$N$2:$O$68,2,FALSE) &amp; ",") &amp; IF(ISBLANK(AJ474),"",VLOOKUP(AJ474,ComboValue!$N$2:$O$68,2,FALSE) &amp; ",") &amp; IF(ISBLANK(AK474),"",VLOOKUP(AK474,ComboValue!$N$2:$O$68,2,FALSE) &amp; ",") &amp; IF(ISBLANK(AL474),"",VLOOKUP(AL474,ComboValue!$N$2:$O$68,2,FALSE) &amp; ",") &amp; IF(ISBLANK(AM474),"",VLOOKUP(AM474,ComboValue!$N$2:$O$68,2,FALSE) &amp; ",") &amp; IF(ISBLANK(AN474),"",VLOOKUP(AN474,ComboValue!$N$2:$O$68,2,FALSE) &amp; ",") &amp; IF(ISBLANK(AO474),"",VLOOKUP(AO474,ComboValue!$N$2:$O$68,2,FALSE) &amp; ",") &amp; IF(ISBLANK(AP474),"",VLOOKUP(AP474,ComboValue!$N$2:$O$68,2,FALSE) &amp; ",") &amp; IF(ISBLANK(AQ474),"",VLOOKUP(AQ474,ComboValue!$N$2:$O$68,2,FALSE) &amp; ",") &amp; IF(ISBLANK(AR474),"",VLOOKUP(AR474,ComboValue!$N$2:$O$68,2,FALSE) &amp; ",") &amp; IF(ISBLANK(AS474),"",VLOOKUP(AS474,ComboValue!$N$2:$O$68,2,FALSE) &amp; ",") &amp; IF(ISBLANK(AT474),"",VLOOKUP(AT474,ComboValue!$N$2:$O$68,2,FALSE) &amp; ",")</f>
        <v/>
      </c>
      <c r="AZ474" s="162" t="str">
        <f t="shared" si="298"/>
        <v/>
      </c>
      <c r="BA474" s="120"/>
      <c r="BB474" s="135" t="str">
        <f t="shared" si="299"/>
        <v/>
      </c>
      <c r="BC474" s="136" t="str">
        <f t="shared" si="300"/>
        <v/>
      </c>
      <c r="BD474" s="136" t="str">
        <f t="shared" si="301"/>
        <v/>
      </c>
      <c r="BE474" s="136" t="str">
        <f t="shared" si="302"/>
        <v/>
      </c>
      <c r="BF474" s="136" t="str">
        <f t="shared" si="303"/>
        <v/>
      </c>
      <c r="BG474" s="136" t="str">
        <f t="shared" si="304"/>
        <v/>
      </c>
      <c r="BH474" s="136" t="str">
        <f t="shared" si="305"/>
        <v/>
      </c>
      <c r="BI474" s="136" t="str">
        <f t="shared" si="306"/>
        <v/>
      </c>
      <c r="BJ474" s="136" t="str">
        <f t="shared" si="307"/>
        <v/>
      </c>
      <c r="BK474" s="136" t="str">
        <f t="shared" si="308"/>
        <v/>
      </c>
      <c r="BL474" s="136" t="str">
        <f t="shared" si="309"/>
        <v/>
      </c>
      <c r="BM474" s="136" t="str">
        <f t="shared" si="310"/>
        <v/>
      </c>
      <c r="BN474" s="136" t="str">
        <f t="shared" si="311"/>
        <v/>
      </c>
      <c r="BO474" s="136" t="str">
        <f t="shared" si="312"/>
        <v/>
      </c>
      <c r="BP474" s="136" t="str">
        <f t="shared" si="313"/>
        <v/>
      </c>
      <c r="BQ474" s="136" t="str">
        <f t="shared" si="314"/>
        <v/>
      </c>
      <c r="BR474" s="136" t="str">
        <f t="shared" si="315"/>
        <v/>
      </c>
      <c r="BS474" s="136" t="str">
        <f t="shared" si="316"/>
        <v/>
      </c>
      <c r="BT474" s="136" t="str">
        <f t="shared" si="317"/>
        <v/>
      </c>
      <c r="BU474" s="136" t="str">
        <f t="shared" si="318"/>
        <v/>
      </c>
      <c r="BV474" s="136" t="str">
        <f t="shared" si="319"/>
        <v/>
      </c>
      <c r="BW474" s="136" t="str">
        <f t="shared" si="320"/>
        <v/>
      </c>
      <c r="BX474" s="136" t="str">
        <f t="shared" si="321"/>
        <v/>
      </c>
      <c r="BY474" s="136" t="str">
        <f t="shared" si="322"/>
        <v/>
      </c>
      <c r="BZ474" s="136" t="str">
        <f t="shared" si="323"/>
        <v/>
      </c>
      <c r="CA474" s="137" t="str">
        <f t="shared" si="324"/>
        <v/>
      </c>
      <c r="CB474" s="135" t="str">
        <f t="shared" si="325"/>
        <v/>
      </c>
      <c r="CC474" s="136" t="str">
        <f t="shared" si="326"/>
        <v/>
      </c>
      <c r="CD474" s="136" t="str">
        <f t="shared" si="327"/>
        <v/>
      </c>
      <c r="CE474" s="136" t="str">
        <f t="shared" si="328"/>
        <v/>
      </c>
      <c r="CF474" s="136" t="str">
        <f t="shared" si="329"/>
        <v/>
      </c>
      <c r="CG474" s="136" t="str">
        <f t="shared" si="330"/>
        <v/>
      </c>
      <c r="CH474" s="136" t="str">
        <f t="shared" si="331"/>
        <v/>
      </c>
      <c r="CI474" s="136" t="str">
        <f t="shared" si="332"/>
        <v/>
      </c>
      <c r="CJ474" s="136" t="str">
        <f t="shared" si="333"/>
        <v/>
      </c>
      <c r="CK474" s="137" t="str">
        <f t="shared" si="334"/>
        <v/>
      </c>
      <c r="CL474" s="135" t="str">
        <f t="shared" si="335"/>
        <v/>
      </c>
      <c r="CM474" s="136" t="str">
        <f t="shared" si="336"/>
        <v/>
      </c>
      <c r="CN474" s="136" t="str">
        <f t="shared" si="337"/>
        <v/>
      </c>
      <c r="CO474" s="137" t="str">
        <f t="shared" si="338"/>
        <v/>
      </c>
      <c r="CP474" s="120"/>
      <c r="CQ474" s="120"/>
      <c r="CR474" s="120"/>
      <c r="CS474" s="120"/>
      <c r="CT474" s="120"/>
      <c r="CU474" s="120"/>
      <c r="CV474" s="120"/>
      <c r="CW474" s="120"/>
      <c r="CX474" s="120"/>
      <c r="CY474" s="120"/>
      <c r="CZ474" s="120"/>
      <c r="DA474" s="120"/>
      <c r="DB474" s="120"/>
    </row>
    <row r="475" spans="1:106" ht="17.399999999999999" thickTop="1" thickBot="1" x14ac:dyDescent="0.45">
      <c r="A475" s="7">
        <v>470</v>
      </c>
      <c r="B475" s="10"/>
      <c r="C475" s="11"/>
      <c r="D475" s="11"/>
      <c r="E475" s="11"/>
      <c r="F475" s="11"/>
      <c r="G475" s="11"/>
      <c r="H475" s="11"/>
      <c r="I475" s="11"/>
      <c r="J475" s="11"/>
      <c r="K475" s="11"/>
      <c r="L475" s="10"/>
      <c r="M475" s="10"/>
      <c r="N475" s="10"/>
      <c r="O475" s="209" t="str">
        <f xml:space="preserve"> IF(ISBLANK(L475),"",VLOOKUP(L475,ComboValue!$E$3:$I$15,5,FALSE))</f>
        <v/>
      </c>
      <c r="P475" s="10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35" t="str">
        <f xml:space="preserve"> IF(ISBLANK(C475),"",VLOOKUP(C475,ComboValue!$B$2:$C$11,2,FALSE) &amp; ",") &amp; IF(ISBLANK(D475),"",VLOOKUP(D475,ComboValue!$B$2:$C$11,2,FALSE) &amp; ",") &amp; IF(ISBLANK(E475),"",VLOOKUP(E475,ComboValue!$B$2:$C$11,2,FALSE) &amp; ",") &amp; IF(ISBLANK(F475),"",VLOOKUP(F475,ComboValue!$B$2:$C$11,2,FALSE) &amp; ",") &amp; IF(ISBLANK(G475),"",VLOOKUP(G475,ComboValue!$B$2:$C$11,2,FALSE) &amp; ",") &amp; IF(ISBLANK(H475),"",VLOOKUP(H475,ComboValue!$B$2:$C$11,2,FALSE) &amp; ",") &amp; IF(ISBLANK(I475),"",VLOOKUP(I475,ComboValue!$B$2:$C$11,2,FALSE) &amp; ",") &amp; IF(ISBLANK(J475),"",VLOOKUP(J475,ComboValue!$B$2:$C$11,2,FALSE) &amp; ",") &amp; IF(ISBLANK(K475),"",VLOOKUP(K475,ComboValue!$B$2:$C$11,2,FALSE) &amp; ",")</f>
        <v/>
      </c>
      <c r="AV475" s="136" t="str">
        <f t="shared" si="297"/>
        <v>Tous_Nl</v>
      </c>
      <c r="AW475" s="136" t="str">
        <f>IF(ISBLANK(L475),"",VLOOKUP(L475,ComboValue!$E$2:$G$15,3,FALSE))</f>
        <v/>
      </c>
      <c r="AX475" s="136" t="str">
        <f>IF(ISBLANK(M475),"",VLOOKUP(M475,ComboValue!$K$2:$L$5,2,FALSE))</f>
        <v/>
      </c>
      <c r="AY475" s="161" t="str">
        <f>IF(ISBLANK(Q475),"",VLOOKUP(Q475,ComboValue!$N$2:$O$68,2,FALSE) &amp; ",") &amp; IF(ISBLANK(R475),"",VLOOKUP(R475,ComboValue!$N$2:$O$68,2,FALSE) &amp; ",") &amp; IF(ISBLANK(S475),"",VLOOKUP(S475,ComboValue!$N$2:$O$68,2,FALSE) &amp; ",") &amp; IF(ISBLANK(T475),"",VLOOKUP(T475,ComboValue!$N$2:$O$68,2,FALSE) &amp; ",") &amp; IF(ISBLANK(U475),"",VLOOKUP(U475,ComboValue!$N$2:$O$68,2,FALSE) &amp; ",") &amp; IF(ISBLANK(V475),"",VLOOKUP(V475,ComboValue!$N$2:$O$68,2,FALSE) &amp; ",") &amp; IF(ISBLANK(W475),"",VLOOKUP(W475,ComboValue!$N$2:$O$68,2,FALSE) &amp; ",") &amp; IF(ISBLANK(X475),"",VLOOKUP(X475,ComboValue!$N$2:$O$68,2,FALSE) &amp; ",") &amp; IF(ISBLANK(Y475),"",VLOOKUP(Y475,ComboValue!$N$2:$O$68,2,FALSE) &amp; ",") &amp; IF(ISBLANK(Z475),"",VLOOKUP(Z475,ComboValue!$N$2:$O$68,2,FALSE) &amp; ",") &amp; IF(ISBLANK(AA475),"",VLOOKUP(AA475,ComboValue!$N$2:$O$68,2,FALSE) &amp; ",") &amp; IF(ISBLANK(AB475),"",VLOOKUP(AB475,ComboValue!$N$2:$O$68,2,FALSE) &amp; ",") &amp; IF(ISBLANK(AC475),"",VLOOKUP(AC475,ComboValue!$N$2:$O$68,2,FALSE) &amp; ",") &amp; IF(ISBLANK(AD475),"",VLOOKUP(AD475,ComboValue!$N$2:$O$68,2,FALSE) &amp; ",") &amp; IF(ISBLANK(AE475),"",VLOOKUP(AE475,ComboValue!$N$2:$O$68,2,FALSE) &amp; ",") &amp; IF(ISBLANK(AF475),"",VLOOKUP(AF475,ComboValue!$N$2:$O$68,2,FALSE) &amp; ",") &amp; IF(ISBLANK(AG475),"",VLOOKUP(AG475,ComboValue!$N$2:$O$68,2,FALSE) &amp; ",") &amp; IF(ISBLANK(AH475),"",VLOOKUP(AH475,ComboValue!$N$2:$O$68,2,FALSE) &amp; ",") &amp; IF(ISBLANK(AI475),"",VLOOKUP(AI475,ComboValue!$N$2:$O$68,2,FALSE) &amp; ",") &amp; IF(ISBLANK(AJ475),"",VLOOKUP(AJ475,ComboValue!$N$2:$O$68,2,FALSE) &amp; ",") &amp; IF(ISBLANK(AK475),"",VLOOKUP(AK475,ComboValue!$N$2:$O$68,2,FALSE) &amp; ",") &amp; IF(ISBLANK(AL475),"",VLOOKUP(AL475,ComboValue!$N$2:$O$68,2,FALSE) &amp; ",") &amp; IF(ISBLANK(AM475),"",VLOOKUP(AM475,ComboValue!$N$2:$O$68,2,FALSE) &amp; ",") &amp; IF(ISBLANK(AN475),"",VLOOKUP(AN475,ComboValue!$N$2:$O$68,2,FALSE) &amp; ",") &amp; IF(ISBLANK(AO475),"",VLOOKUP(AO475,ComboValue!$N$2:$O$68,2,FALSE) &amp; ",") &amp; IF(ISBLANK(AP475),"",VLOOKUP(AP475,ComboValue!$N$2:$O$68,2,FALSE) &amp; ",") &amp; IF(ISBLANK(AQ475),"",VLOOKUP(AQ475,ComboValue!$N$2:$O$68,2,FALSE) &amp; ",") &amp; IF(ISBLANK(AR475),"",VLOOKUP(AR475,ComboValue!$N$2:$O$68,2,FALSE) &amp; ",") &amp; IF(ISBLANK(AS475),"",VLOOKUP(AS475,ComboValue!$N$2:$O$68,2,FALSE) &amp; ",") &amp; IF(ISBLANK(AT475),"",VLOOKUP(AT475,ComboValue!$N$2:$O$68,2,FALSE) &amp; ",")</f>
        <v/>
      </c>
      <c r="AZ475" s="162" t="str">
        <f t="shared" si="298"/>
        <v/>
      </c>
      <c r="BA475" s="120"/>
      <c r="BB475" s="135" t="str">
        <f t="shared" si="299"/>
        <v/>
      </c>
      <c r="BC475" s="136" t="str">
        <f t="shared" si="300"/>
        <v/>
      </c>
      <c r="BD475" s="136" t="str">
        <f t="shared" si="301"/>
        <v/>
      </c>
      <c r="BE475" s="136" t="str">
        <f t="shared" si="302"/>
        <v/>
      </c>
      <c r="BF475" s="136" t="str">
        <f t="shared" si="303"/>
        <v/>
      </c>
      <c r="BG475" s="136" t="str">
        <f t="shared" si="304"/>
        <v/>
      </c>
      <c r="BH475" s="136" t="str">
        <f t="shared" si="305"/>
        <v/>
      </c>
      <c r="BI475" s="136" t="str">
        <f t="shared" si="306"/>
        <v/>
      </c>
      <c r="BJ475" s="136" t="str">
        <f t="shared" si="307"/>
        <v/>
      </c>
      <c r="BK475" s="136" t="str">
        <f t="shared" si="308"/>
        <v/>
      </c>
      <c r="BL475" s="136" t="str">
        <f t="shared" si="309"/>
        <v/>
      </c>
      <c r="BM475" s="136" t="str">
        <f t="shared" si="310"/>
        <v/>
      </c>
      <c r="BN475" s="136" t="str">
        <f t="shared" si="311"/>
        <v/>
      </c>
      <c r="BO475" s="136" t="str">
        <f t="shared" si="312"/>
        <v/>
      </c>
      <c r="BP475" s="136" t="str">
        <f t="shared" si="313"/>
        <v/>
      </c>
      <c r="BQ475" s="136" t="str">
        <f t="shared" si="314"/>
        <v/>
      </c>
      <c r="BR475" s="136" t="str">
        <f t="shared" si="315"/>
        <v/>
      </c>
      <c r="BS475" s="136" t="str">
        <f t="shared" si="316"/>
        <v/>
      </c>
      <c r="BT475" s="136" t="str">
        <f t="shared" si="317"/>
        <v/>
      </c>
      <c r="BU475" s="136" t="str">
        <f t="shared" si="318"/>
        <v/>
      </c>
      <c r="BV475" s="136" t="str">
        <f t="shared" si="319"/>
        <v/>
      </c>
      <c r="BW475" s="136" t="str">
        <f t="shared" si="320"/>
        <v/>
      </c>
      <c r="BX475" s="136" t="str">
        <f t="shared" si="321"/>
        <v/>
      </c>
      <c r="BY475" s="136" t="str">
        <f t="shared" si="322"/>
        <v/>
      </c>
      <c r="BZ475" s="136" t="str">
        <f t="shared" si="323"/>
        <v/>
      </c>
      <c r="CA475" s="137" t="str">
        <f t="shared" si="324"/>
        <v/>
      </c>
      <c r="CB475" s="135" t="str">
        <f t="shared" si="325"/>
        <v/>
      </c>
      <c r="CC475" s="136" t="str">
        <f t="shared" si="326"/>
        <v/>
      </c>
      <c r="CD475" s="136" t="str">
        <f t="shared" si="327"/>
        <v/>
      </c>
      <c r="CE475" s="136" t="str">
        <f t="shared" si="328"/>
        <v/>
      </c>
      <c r="CF475" s="136" t="str">
        <f t="shared" si="329"/>
        <v/>
      </c>
      <c r="CG475" s="136" t="str">
        <f t="shared" si="330"/>
        <v/>
      </c>
      <c r="CH475" s="136" t="str">
        <f t="shared" si="331"/>
        <v/>
      </c>
      <c r="CI475" s="136" t="str">
        <f t="shared" si="332"/>
        <v/>
      </c>
      <c r="CJ475" s="136" t="str">
        <f t="shared" si="333"/>
        <v/>
      </c>
      <c r="CK475" s="137" t="str">
        <f t="shared" si="334"/>
        <v/>
      </c>
      <c r="CL475" s="135" t="str">
        <f t="shared" si="335"/>
        <v/>
      </c>
      <c r="CM475" s="136" t="str">
        <f t="shared" si="336"/>
        <v/>
      </c>
      <c r="CN475" s="136" t="str">
        <f t="shared" si="337"/>
        <v/>
      </c>
      <c r="CO475" s="137" t="str">
        <f t="shared" si="338"/>
        <v/>
      </c>
      <c r="CP475" s="120"/>
      <c r="CQ475" s="120"/>
      <c r="CR475" s="120"/>
      <c r="CS475" s="120"/>
      <c r="CT475" s="120"/>
      <c r="CU475" s="120"/>
      <c r="CV475" s="120"/>
      <c r="CW475" s="120"/>
      <c r="CX475" s="120"/>
      <c r="CY475" s="120"/>
      <c r="CZ475" s="120"/>
      <c r="DA475" s="120"/>
      <c r="DB475" s="120"/>
    </row>
    <row r="476" spans="1:106" ht="17.399999999999999" thickTop="1" thickBot="1" x14ac:dyDescent="0.45">
      <c r="A476" s="7">
        <v>471</v>
      </c>
      <c r="B476" s="10"/>
      <c r="C476" s="11"/>
      <c r="D476" s="11"/>
      <c r="E476" s="11"/>
      <c r="F476" s="11"/>
      <c r="G476" s="11"/>
      <c r="H476" s="11"/>
      <c r="I476" s="11"/>
      <c r="J476" s="11"/>
      <c r="K476" s="11"/>
      <c r="L476" s="10"/>
      <c r="M476" s="10"/>
      <c r="N476" s="10"/>
      <c r="O476" s="209" t="str">
        <f xml:space="preserve"> IF(ISBLANK(L476),"",VLOOKUP(L476,ComboValue!$E$3:$I$15,5,FALSE))</f>
        <v/>
      </c>
      <c r="P476" s="10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35" t="str">
        <f xml:space="preserve"> IF(ISBLANK(C476),"",VLOOKUP(C476,ComboValue!$B$2:$C$11,2,FALSE) &amp; ",") &amp; IF(ISBLANK(D476),"",VLOOKUP(D476,ComboValue!$B$2:$C$11,2,FALSE) &amp; ",") &amp; IF(ISBLANK(E476),"",VLOOKUP(E476,ComboValue!$B$2:$C$11,2,FALSE) &amp; ",") &amp; IF(ISBLANK(F476),"",VLOOKUP(F476,ComboValue!$B$2:$C$11,2,FALSE) &amp; ",") &amp; IF(ISBLANK(G476),"",VLOOKUP(G476,ComboValue!$B$2:$C$11,2,FALSE) &amp; ",") &amp; IF(ISBLANK(H476),"",VLOOKUP(H476,ComboValue!$B$2:$C$11,2,FALSE) &amp; ",") &amp; IF(ISBLANK(I476),"",VLOOKUP(I476,ComboValue!$B$2:$C$11,2,FALSE) &amp; ",") &amp; IF(ISBLANK(J476),"",VLOOKUP(J476,ComboValue!$B$2:$C$11,2,FALSE) &amp; ",") &amp; IF(ISBLANK(K476),"",VLOOKUP(K476,ComboValue!$B$2:$C$11,2,FALSE) &amp; ",")</f>
        <v/>
      </c>
      <c r="AV476" s="136" t="str">
        <f t="shared" si="297"/>
        <v>Tous_Nl</v>
      </c>
      <c r="AW476" s="136" t="str">
        <f>IF(ISBLANK(L476),"",VLOOKUP(L476,ComboValue!$E$2:$G$15,3,FALSE))</f>
        <v/>
      </c>
      <c r="AX476" s="136" t="str">
        <f>IF(ISBLANK(M476),"",VLOOKUP(M476,ComboValue!$K$2:$L$5,2,FALSE))</f>
        <v/>
      </c>
      <c r="AY476" s="161" t="str">
        <f>IF(ISBLANK(Q476),"",VLOOKUP(Q476,ComboValue!$N$2:$O$68,2,FALSE) &amp; ",") &amp; IF(ISBLANK(R476),"",VLOOKUP(R476,ComboValue!$N$2:$O$68,2,FALSE) &amp; ",") &amp; IF(ISBLANK(S476),"",VLOOKUP(S476,ComboValue!$N$2:$O$68,2,FALSE) &amp; ",") &amp; IF(ISBLANK(T476),"",VLOOKUP(T476,ComboValue!$N$2:$O$68,2,FALSE) &amp; ",") &amp; IF(ISBLANK(U476),"",VLOOKUP(U476,ComboValue!$N$2:$O$68,2,FALSE) &amp; ",") &amp; IF(ISBLANK(V476),"",VLOOKUP(V476,ComboValue!$N$2:$O$68,2,FALSE) &amp; ",") &amp; IF(ISBLANK(W476),"",VLOOKUP(W476,ComboValue!$N$2:$O$68,2,FALSE) &amp; ",") &amp; IF(ISBLANK(X476),"",VLOOKUP(X476,ComboValue!$N$2:$O$68,2,FALSE) &amp; ",") &amp; IF(ISBLANK(Y476),"",VLOOKUP(Y476,ComboValue!$N$2:$O$68,2,FALSE) &amp; ",") &amp; IF(ISBLANK(Z476),"",VLOOKUP(Z476,ComboValue!$N$2:$O$68,2,FALSE) &amp; ",") &amp; IF(ISBLANK(AA476),"",VLOOKUP(AA476,ComboValue!$N$2:$O$68,2,FALSE) &amp; ",") &amp; IF(ISBLANK(AB476),"",VLOOKUP(AB476,ComboValue!$N$2:$O$68,2,FALSE) &amp; ",") &amp; IF(ISBLANK(AC476),"",VLOOKUP(AC476,ComboValue!$N$2:$O$68,2,FALSE) &amp; ",") &amp; IF(ISBLANK(AD476),"",VLOOKUP(AD476,ComboValue!$N$2:$O$68,2,FALSE) &amp; ",") &amp; IF(ISBLANK(AE476),"",VLOOKUP(AE476,ComboValue!$N$2:$O$68,2,FALSE) &amp; ",") &amp; IF(ISBLANK(AF476),"",VLOOKUP(AF476,ComboValue!$N$2:$O$68,2,FALSE) &amp; ",") &amp; IF(ISBLANK(AG476),"",VLOOKUP(AG476,ComboValue!$N$2:$O$68,2,FALSE) &amp; ",") &amp; IF(ISBLANK(AH476),"",VLOOKUP(AH476,ComboValue!$N$2:$O$68,2,FALSE) &amp; ",") &amp; IF(ISBLANK(AI476),"",VLOOKUP(AI476,ComboValue!$N$2:$O$68,2,FALSE) &amp; ",") &amp; IF(ISBLANK(AJ476),"",VLOOKUP(AJ476,ComboValue!$N$2:$O$68,2,FALSE) &amp; ",") &amp; IF(ISBLANK(AK476),"",VLOOKUP(AK476,ComboValue!$N$2:$O$68,2,FALSE) &amp; ",") &amp; IF(ISBLANK(AL476),"",VLOOKUP(AL476,ComboValue!$N$2:$O$68,2,FALSE) &amp; ",") &amp; IF(ISBLANK(AM476),"",VLOOKUP(AM476,ComboValue!$N$2:$O$68,2,FALSE) &amp; ",") &amp; IF(ISBLANK(AN476),"",VLOOKUP(AN476,ComboValue!$N$2:$O$68,2,FALSE) &amp; ",") &amp; IF(ISBLANK(AO476),"",VLOOKUP(AO476,ComboValue!$N$2:$O$68,2,FALSE) &amp; ",") &amp; IF(ISBLANK(AP476),"",VLOOKUP(AP476,ComboValue!$N$2:$O$68,2,FALSE) &amp; ",") &amp; IF(ISBLANK(AQ476),"",VLOOKUP(AQ476,ComboValue!$N$2:$O$68,2,FALSE) &amp; ",") &amp; IF(ISBLANK(AR476),"",VLOOKUP(AR476,ComboValue!$N$2:$O$68,2,FALSE) &amp; ",") &amp; IF(ISBLANK(AS476),"",VLOOKUP(AS476,ComboValue!$N$2:$O$68,2,FALSE) &amp; ",") &amp; IF(ISBLANK(AT476),"",VLOOKUP(AT476,ComboValue!$N$2:$O$68,2,FALSE) &amp; ",")</f>
        <v/>
      </c>
      <c r="AZ476" s="162" t="str">
        <f t="shared" si="298"/>
        <v/>
      </c>
      <c r="BA476" s="120"/>
      <c r="BB476" s="135" t="str">
        <f t="shared" si="299"/>
        <v/>
      </c>
      <c r="BC476" s="136" t="str">
        <f t="shared" si="300"/>
        <v/>
      </c>
      <c r="BD476" s="136" t="str">
        <f t="shared" si="301"/>
        <v/>
      </c>
      <c r="BE476" s="136" t="str">
        <f t="shared" si="302"/>
        <v/>
      </c>
      <c r="BF476" s="136" t="str">
        <f t="shared" si="303"/>
        <v/>
      </c>
      <c r="BG476" s="136" t="str">
        <f t="shared" si="304"/>
        <v/>
      </c>
      <c r="BH476" s="136" t="str">
        <f t="shared" si="305"/>
        <v/>
      </c>
      <c r="BI476" s="136" t="str">
        <f t="shared" si="306"/>
        <v/>
      </c>
      <c r="BJ476" s="136" t="str">
        <f t="shared" si="307"/>
        <v/>
      </c>
      <c r="BK476" s="136" t="str">
        <f t="shared" si="308"/>
        <v/>
      </c>
      <c r="BL476" s="136" t="str">
        <f t="shared" si="309"/>
        <v/>
      </c>
      <c r="BM476" s="136" t="str">
        <f t="shared" si="310"/>
        <v/>
      </c>
      <c r="BN476" s="136" t="str">
        <f t="shared" si="311"/>
        <v/>
      </c>
      <c r="BO476" s="136" t="str">
        <f t="shared" si="312"/>
        <v/>
      </c>
      <c r="BP476" s="136" t="str">
        <f t="shared" si="313"/>
        <v/>
      </c>
      <c r="BQ476" s="136" t="str">
        <f t="shared" si="314"/>
        <v/>
      </c>
      <c r="BR476" s="136" t="str">
        <f t="shared" si="315"/>
        <v/>
      </c>
      <c r="BS476" s="136" t="str">
        <f t="shared" si="316"/>
        <v/>
      </c>
      <c r="BT476" s="136" t="str">
        <f t="shared" si="317"/>
        <v/>
      </c>
      <c r="BU476" s="136" t="str">
        <f t="shared" si="318"/>
        <v/>
      </c>
      <c r="BV476" s="136" t="str">
        <f t="shared" si="319"/>
        <v/>
      </c>
      <c r="BW476" s="136" t="str">
        <f t="shared" si="320"/>
        <v/>
      </c>
      <c r="BX476" s="136" t="str">
        <f t="shared" si="321"/>
        <v/>
      </c>
      <c r="BY476" s="136" t="str">
        <f t="shared" si="322"/>
        <v/>
      </c>
      <c r="BZ476" s="136" t="str">
        <f t="shared" si="323"/>
        <v/>
      </c>
      <c r="CA476" s="137" t="str">
        <f t="shared" si="324"/>
        <v/>
      </c>
      <c r="CB476" s="135" t="str">
        <f t="shared" si="325"/>
        <v/>
      </c>
      <c r="CC476" s="136" t="str">
        <f t="shared" si="326"/>
        <v/>
      </c>
      <c r="CD476" s="136" t="str">
        <f t="shared" si="327"/>
        <v/>
      </c>
      <c r="CE476" s="136" t="str">
        <f t="shared" si="328"/>
        <v/>
      </c>
      <c r="CF476" s="136" t="str">
        <f t="shared" si="329"/>
        <v/>
      </c>
      <c r="CG476" s="136" t="str">
        <f t="shared" si="330"/>
        <v/>
      </c>
      <c r="CH476" s="136" t="str">
        <f t="shared" si="331"/>
        <v/>
      </c>
      <c r="CI476" s="136" t="str">
        <f t="shared" si="332"/>
        <v/>
      </c>
      <c r="CJ476" s="136" t="str">
        <f t="shared" si="333"/>
        <v/>
      </c>
      <c r="CK476" s="137" t="str">
        <f t="shared" si="334"/>
        <v/>
      </c>
      <c r="CL476" s="135" t="str">
        <f t="shared" si="335"/>
        <v/>
      </c>
      <c r="CM476" s="136" t="str">
        <f t="shared" si="336"/>
        <v/>
      </c>
      <c r="CN476" s="136" t="str">
        <f t="shared" si="337"/>
        <v/>
      </c>
      <c r="CO476" s="137" t="str">
        <f t="shared" si="338"/>
        <v/>
      </c>
      <c r="CP476" s="120"/>
      <c r="CQ476" s="120"/>
      <c r="CR476" s="120"/>
      <c r="CS476" s="120"/>
      <c r="CT476" s="120"/>
      <c r="CU476" s="120"/>
      <c r="CV476" s="120"/>
      <c r="CW476" s="120"/>
      <c r="CX476" s="120"/>
      <c r="CY476" s="120"/>
      <c r="CZ476" s="120"/>
      <c r="DA476" s="120"/>
      <c r="DB476" s="120"/>
    </row>
    <row r="477" spans="1:106" ht="17.399999999999999" thickTop="1" thickBot="1" x14ac:dyDescent="0.45">
      <c r="A477" s="7">
        <v>472</v>
      </c>
      <c r="B477" s="10"/>
      <c r="C477" s="11"/>
      <c r="D477" s="11"/>
      <c r="E477" s="11"/>
      <c r="F477" s="11"/>
      <c r="G477" s="11"/>
      <c r="H477" s="11"/>
      <c r="I477" s="11"/>
      <c r="J477" s="11"/>
      <c r="K477" s="11"/>
      <c r="L477" s="10"/>
      <c r="M477" s="10"/>
      <c r="N477" s="10"/>
      <c r="O477" s="209" t="str">
        <f xml:space="preserve"> IF(ISBLANK(L477),"",VLOOKUP(L477,ComboValue!$E$3:$I$15,5,FALSE))</f>
        <v/>
      </c>
      <c r="P477" s="10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35" t="str">
        <f xml:space="preserve"> IF(ISBLANK(C477),"",VLOOKUP(C477,ComboValue!$B$2:$C$11,2,FALSE) &amp; ",") &amp; IF(ISBLANK(D477),"",VLOOKUP(D477,ComboValue!$B$2:$C$11,2,FALSE) &amp; ",") &amp; IF(ISBLANK(E477),"",VLOOKUP(E477,ComboValue!$B$2:$C$11,2,FALSE) &amp; ",") &amp; IF(ISBLANK(F477),"",VLOOKUP(F477,ComboValue!$B$2:$C$11,2,FALSE) &amp; ",") &amp; IF(ISBLANK(G477),"",VLOOKUP(G477,ComboValue!$B$2:$C$11,2,FALSE) &amp; ",") &amp; IF(ISBLANK(H477),"",VLOOKUP(H477,ComboValue!$B$2:$C$11,2,FALSE) &amp; ",") &amp; IF(ISBLANK(I477),"",VLOOKUP(I477,ComboValue!$B$2:$C$11,2,FALSE) &amp; ",") &amp; IF(ISBLANK(J477),"",VLOOKUP(J477,ComboValue!$B$2:$C$11,2,FALSE) &amp; ",") &amp; IF(ISBLANK(K477),"",VLOOKUP(K477,ComboValue!$B$2:$C$11,2,FALSE) &amp; ",")</f>
        <v/>
      </c>
      <c r="AV477" s="136" t="str">
        <f t="shared" si="297"/>
        <v>Tous_Nl</v>
      </c>
      <c r="AW477" s="136" t="str">
        <f>IF(ISBLANK(L477),"",VLOOKUP(L477,ComboValue!$E$2:$G$15,3,FALSE))</f>
        <v/>
      </c>
      <c r="AX477" s="136" t="str">
        <f>IF(ISBLANK(M477),"",VLOOKUP(M477,ComboValue!$K$2:$L$5,2,FALSE))</f>
        <v/>
      </c>
      <c r="AY477" s="161" t="str">
        <f>IF(ISBLANK(Q477),"",VLOOKUP(Q477,ComboValue!$N$2:$O$68,2,FALSE) &amp; ",") &amp; IF(ISBLANK(R477),"",VLOOKUP(R477,ComboValue!$N$2:$O$68,2,FALSE) &amp; ",") &amp; IF(ISBLANK(S477),"",VLOOKUP(S477,ComboValue!$N$2:$O$68,2,FALSE) &amp; ",") &amp; IF(ISBLANK(T477),"",VLOOKUP(T477,ComboValue!$N$2:$O$68,2,FALSE) &amp; ",") &amp; IF(ISBLANK(U477),"",VLOOKUP(U477,ComboValue!$N$2:$O$68,2,FALSE) &amp; ",") &amp; IF(ISBLANK(V477),"",VLOOKUP(V477,ComboValue!$N$2:$O$68,2,FALSE) &amp; ",") &amp; IF(ISBLANK(W477),"",VLOOKUP(W477,ComboValue!$N$2:$O$68,2,FALSE) &amp; ",") &amp; IF(ISBLANK(X477),"",VLOOKUP(X477,ComboValue!$N$2:$O$68,2,FALSE) &amp; ",") &amp; IF(ISBLANK(Y477),"",VLOOKUP(Y477,ComboValue!$N$2:$O$68,2,FALSE) &amp; ",") &amp; IF(ISBLANK(Z477),"",VLOOKUP(Z477,ComboValue!$N$2:$O$68,2,FALSE) &amp; ",") &amp; IF(ISBLANK(AA477),"",VLOOKUP(AA477,ComboValue!$N$2:$O$68,2,FALSE) &amp; ",") &amp; IF(ISBLANK(AB477),"",VLOOKUP(AB477,ComboValue!$N$2:$O$68,2,FALSE) &amp; ",") &amp; IF(ISBLANK(AC477),"",VLOOKUP(AC477,ComboValue!$N$2:$O$68,2,FALSE) &amp; ",") &amp; IF(ISBLANK(AD477),"",VLOOKUP(AD477,ComboValue!$N$2:$O$68,2,FALSE) &amp; ",") &amp; IF(ISBLANK(AE477),"",VLOOKUP(AE477,ComboValue!$N$2:$O$68,2,FALSE) &amp; ",") &amp; IF(ISBLANK(AF477),"",VLOOKUP(AF477,ComboValue!$N$2:$O$68,2,FALSE) &amp; ",") &amp; IF(ISBLANK(AG477),"",VLOOKUP(AG477,ComboValue!$N$2:$O$68,2,FALSE) &amp; ",") &amp; IF(ISBLANK(AH477),"",VLOOKUP(AH477,ComboValue!$N$2:$O$68,2,FALSE) &amp; ",") &amp; IF(ISBLANK(AI477),"",VLOOKUP(AI477,ComboValue!$N$2:$O$68,2,FALSE) &amp; ",") &amp; IF(ISBLANK(AJ477),"",VLOOKUP(AJ477,ComboValue!$N$2:$O$68,2,FALSE) &amp; ",") &amp; IF(ISBLANK(AK477),"",VLOOKUP(AK477,ComboValue!$N$2:$O$68,2,FALSE) &amp; ",") &amp; IF(ISBLANK(AL477),"",VLOOKUP(AL477,ComboValue!$N$2:$O$68,2,FALSE) &amp; ",") &amp; IF(ISBLANK(AM477),"",VLOOKUP(AM477,ComboValue!$N$2:$O$68,2,FALSE) &amp; ",") &amp; IF(ISBLANK(AN477),"",VLOOKUP(AN477,ComboValue!$N$2:$O$68,2,FALSE) &amp; ",") &amp; IF(ISBLANK(AO477),"",VLOOKUP(AO477,ComboValue!$N$2:$O$68,2,FALSE) &amp; ",") &amp; IF(ISBLANK(AP477),"",VLOOKUP(AP477,ComboValue!$N$2:$O$68,2,FALSE) &amp; ",") &amp; IF(ISBLANK(AQ477),"",VLOOKUP(AQ477,ComboValue!$N$2:$O$68,2,FALSE) &amp; ",") &amp; IF(ISBLANK(AR477),"",VLOOKUP(AR477,ComboValue!$N$2:$O$68,2,FALSE) &amp; ",") &amp; IF(ISBLANK(AS477),"",VLOOKUP(AS477,ComboValue!$N$2:$O$68,2,FALSE) &amp; ",") &amp; IF(ISBLANK(AT477),"",VLOOKUP(AT477,ComboValue!$N$2:$O$68,2,FALSE) &amp; ",")</f>
        <v/>
      </c>
      <c r="AZ477" s="162" t="str">
        <f t="shared" si="298"/>
        <v/>
      </c>
      <c r="BA477" s="120"/>
      <c r="BB477" s="135" t="str">
        <f t="shared" si="299"/>
        <v/>
      </c>
      <c r="BC477" s="136" t="str">
        <f t="shared" si="300"/>
        <v/>
      </c>
      <c r="BD477" s="136" t="str">
        <f t="shared" si="301"/>
        <v/>
      </c>
      <c r="BE477" s="136" t="str">
        <f t="shared" si="302"/>
        <v/>
      </c>
      <c r="BF477" s="136" t="str">
        <f t="shared" si="303"/>
        <v/>
      </c>
      <c r="BG477" s="136" t="str">
        <f t="shared" si="304"/>
        <v/>
      </c>
      <c r="BH477" s="136" t="str">
        <f t="shared" si="305"/>
        <v/>
      </c>
      <c r="BI477" s="136" t="str">
        <f t="shared" si="306"/>
        <v/>
      </c>
      <c r="BJ477" s="136" t="str">
        <f t="shared" si="307"/>
        <v/>
      </c>
      <c r="BK477" s="136" t="str">
        <f t="shared" si="308"/>
        <v/>
      </c>
      <c r="BL477" s="136" t="str">
        <f t="shared" si="309"/>
        <v/>
      </c>
      <c r="BM477" s="136" t="str">
        <f t="shared" si="310"/>
        <v/>
      </c>
      <c r="BN477" s="136" t="str">
        <f t="shared" si="311"/>
        <v/>
      </c>
      <c r="BO477" s="136" t="str">
        <f t="shared" si="312"/>
        <v/>
      </c>
      <c r="BP477" s="136" t="str">
        <f t="shared" si="313"/>
        <v/>
      </c>
      <c r="BQ477" s="136" t="str">
        <f t="shared" si="314"/>
        <v/>
      </c>
      <c r="BR477" s="136" t="str">
        <f t="shared" si="315"/>
        <v/>
      </c>
      <c r="BS477" s="136" t="str">
        <f t="shared" si="316"/>
        <v/>
      </c>
      <c r="BT477" s="136" t="str">
        <f t="shared" si="317"/>
        <v/>
      </c>
      <c r="BU477" s="136" t="str">
        <f t="shared" si="318"/>
        <v/>
      </c>
      <c r="BV477" s="136" t="str">
        <f t="shared" si="319"/>
        <v/>
      </c>
      <c r="BW477" s="136" t="str">
        <f t="shared" si="320"/>
        <v/>
      </c>
      <c r="BX477" s="136" t="str">
        <f t="shared" si="321"/>
        <v/>
      </c>
      <c r="BY477" s="136" t="str">
        <f t="shared" si="322"/>
        <v/>
      </c>
      <c r="BZ477" s="136" t="str">
        <f t="shared" si="323"/>
        <v/>
      </c>
      <c r="CA477" s="137" t="str">
        <f t="shared" si="324"/>
        <v/>
      </c>
      <c r="CB477" s="135" t="str">
        <f t="shared" si="325"/>
        <v/>
      </c>
      <c r="CC477" s="136" t="str">
        <f t="shared" si="326"/>
        <v/>
      </c>
      <c r="CD477" s="136" t="str">
        <f t="shared" si="327"/>
        <v/>
      </c>
      <c r="CE477" s="136" t="str">
        <f t="shared" si="328"/>
        <v/>
      </c>
      <c r="CF477" s="136" t="str">
        <f t="shared" si="329"/>
        <v/>
      </c>
      <c r="CG477" s="136" t="str">
        <f t="shared" si="330"/>
        <v/>
      </c>
      <c r="CH477" s="136" t="str">
        <f t="shared" si="331"/>
        <v/>
      </c>
      <c r="CI477" s="136" t="str">
        <f t="shared" si="332"/>
        <v/>
      </c>
      <c r="CJ477" s="136" t="str">
        <f t="shared" si="333"/>
        <v/>
      </c>
      <c r="CK477" s="137" t="str">
        <f t="shared" si="334"/>
        <v/>
      </c>
      <c r="CL477" s="135" t="str">
        <f t="shared" si="335"/>
        <v/>
      </c>
      <c r="CM477" s="136" t="str">
        <f t="shared" si="336"/>
        <v/>
      </c>
      <c r="CN477" s="136" t="str">
        <f t="shared" si="337"/>
        <v/>
      </c>
      <c r="CO477" s="137" t="str">
        <f t="shared" si="338"/>
        <v/>
      </c>
      <c r="CP477" s="120"/>
      <c r="CQ477" s="120"/>
      <c r="CR477" s="120"/>
      <c r="CS477" s="120"/>
      <c r="CT477" s="120"/>
      <c r="CU477" s="120"/>
      <c r="CV477" s="120"/>
      <c r="CW477" s="120"/>
      <c r="CX477" s="120"/>
      <c r="CY477" s="120"/>
      <c r="CZ477" s="120"/>
      <c r="DA477" s="120"/>
      <c r="DB477" s="120"/>
    </row>
    <row r="478" spans="1:106" ht="17.399999999999999" thickTop="1" thickBot="1" x14ac:dyDescent="0.45">
      <c r="A478" s="7">
        <v>473</v>
      </c>
      <c r="B478" s="10"/>
      <c r="C478" s="11"/>
      <c r="D478" s="11"/>
      <c r="E478" s="11"/>
      <c r="F478" s="11"/>
      <c r="G478" s="11"/>
      <c r="H478" s="11"/>
      <c r="I478" s="11"/>
      <c r="J478" s="11"/>
      <c r="K478" s="11"/>
      <c r="L478" s="10"/>
      <c r="M478" s="10"/>
      <c r="N478" s="10"/>
      <c r="O478" s="209" t="str">
        <f xml:space="preserve"> IF(ISBLANK(L478),"",VLOOKUP(L478,ComboValue!$E$3:$I$15,5,FALSE))</f>
        <v/>
      </c>
      <c r="P478" s="10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35" t="str">
        <f xml:space="preserve"> IF(ISBLANK(C478),"",VLOOKUP(C478,ComboValue!$B$2:$C$11,2,FALSE) &amp; ",") &amp; IF(ISBLANK(D478),"",VLOOKUP(D478,ComboValue!$B$2:$C$11,2,FALSE) &amp; ",") &amp; IF(ISBLANK(E478),"",VLOOKUP(E478,ComboValue!$B$2:$C$11,2,FALSE) &amp; ",") &amp; IF(ISBLANK(F478),"",VLOOKUP(F478,ComboValue!$B$2:$C$11,2,FALSE) &amp; ",") &amp; IF(ISBLANK(G478),"",VLOOKUP(G478,ComboValue!$B$2:$C$11,2,FALSE) &amp; ",") &amp; IF(ISBLANK(H478),"",VLOOKUP(H478,ComboValue!$B$2:$C$11,2,FALSE) &amp; ",") &amp; IF(ISBLANK(I478),"",VLOOKUP(I478,ComboValue!$B$2:$C$11,2,FALSE) &amp; ",") &amp; IF(ISBLANK(J478),"",VLOOKUP(J478,ComboValue!$B$2:$C$11,2,FALSE) &amp; ",") &amp; IF(ISBLANK(K478),"",VLOOKUP(K478,ComboValue!$B$2:$C$11,2,FALSE) &amp; ",")</f>
        <v/>
      </c>
      <c r="AV478" s="136" t="str">
        <f t="shared" si="297"/>
        <v>Tous_Nl</v>
      </c>
      <c r="AW478" s="136" t="str">
        <f>IF(ISBLANK(L478),"",VLOOKUP(L478,ComboValue!$E$2:$G$15,3,FALSE))</f>
        <v/>
      </c>
      <c r="AX478" s="136" t="str">
        <f>IF(ISBLANK(M478),"",VLOOKUP(M478,ComboValue!$K$2:$L$5,2,FALSE))</f>
        <v/>
      </c>
      <c r="AY478" s="161" t="str">
        <f>IF(ISBLANK(Q478),"",VLOOKUP(Q478,ComboValue!$N$2:$O$68,2,FALSE) &amp; ",") &amp; IF(ISBLANK(R478),"",VLOOKUP(R478,ComboValue!$N$2:$O$68,2,FALSE) &amp; ",") &amp; IF(ISBLANK(S478),"",VLOOKUP(S478,ComboValue!$N$2:$O$68,2,FALSE) &amp; ",") &amp; IF(ISBLANK(T478),"",VLOOKUP(T478,ComboValue!$N$2:$O$68,2,FALSE) &amp; ",") &amp; IF(ISBLANK(U478),"",VLOOKUP(U478,ComboValue!$N$2:$O$68,2,FALSE) &amp; ",") &amp; IF(ISBLANK(V478),"",VLOOKUP(V478,ComboValue!$N$2:$O$68,2,FALSE) &amp; ",") &amp; IF(ISBLANK(W478),"",VLOOKUP(W478,ComboValue!$N$2:$O$68,2,FALSE) &amp; ",") &amp; IF(ISBLANK(X478),"",VLOOKUP(X478,ComboValue!$N$2:$O$68,2,FALSE) &amp; ",") &amp; IF(ISBLANK(Y478),"",VLOOKUP(Y478,ComboValue!$N$2:$O$68,2,FALSE) &amp; ",") &amp; IF(ISBLANK(Z478),"",VLOOKUP(Z478,ComboValue!$N$2:$O$68,2,FALSE) &amp; ",") &amp; IF(ISBLANK(AA478),"",VLOOKUP(AA478,ComboValue!$N$2:$O$68,2,FALSE) &amp; ",") &amp; IF(ISBLANK(AB478),"",VLOOKUP(AB478,ComboValue!$N$2:$O$68,2,FALSE) &amp; ",") &amp; IF(ISBLANK(AC478),"",VLOOKUP(AC478,ComboValue!$N$2:$O$68,2,FALSE) &amp; ",") &amp; IF(ISBLANK(AD478),"",VLOOKUP(AD478,ComboValue!$N$2:$O$68,2,FALSE) &amp; ",") &amp; IF(ISBLANK(AE478),"",VLOOKUP(AE478,ComboValue!$N$2:$O$68,2,FALSE) &amp; ",") &amp; IF(ISBLANK(AF478),"",VLOOKUP(AF478,ComboValue!$N$2:$O$68,2,FALSE) &amp; ",") &amp; IF(ISBLANK(AG478),"",VLOOKUP(AG478,ComboValue!$N$2:$O$68,2,FALSE) &amp; ",") &amp; IF(ISBLANK(AH478),"",VLOOKUP(AH478,ComboValue!$N$2:$O$68,2,FALSE) &amp; ",") &amp; IF(ISBLANK(AI478),"",VLOOKUP(AI478,ComboValue!$N$2:$O$68,2,FALSE) &amp; ",") &amp; IF(ISBLANK(AJ478),"",VLOOKUP(AJ478,ComboValue!$N$2:$O$68,2,FALSE) &amp; ",") &amp; IF(ISBLANK(AK478),"",VLOOKUP(AK478,ComboValue!$N$2:$O$68,2,FALSE) &amp; ",") &amp; IF(ISBLANK(AL478),"",VLOOKUP(AL478,ComboValue!$N$2:$O$68,2,FALSE) &amp; ",") &amp; IF(ISBLANK(AM478),"",VLOOKUP(AM478,ComboValue!$N$2:$O$68,2,FALSE) &amp; ",") &amp; IF(ISBLANK(AN478),"",VLOOKUP(AN478,ComboValue!$N$2:$O$68,2,FALSE) &amp; ",") &amp; IF(ISBLANK(AO478),"",VLOOKUP(AO478,ComboValue!$N$2:$O$68,2,FALSE) &amp; ",") &amp; IF(ISBLANK(AP478),"",VLOOKUP(AP478,ComboValue!$N$2:$O$68,2,FALSE) &amp; ",") &amp; IF(ISBLANK(AQ478),"",VLOOKUP(AQ478,ComboValue!$N$2:$O$68,2,FALSE) &amp; ",") &amp; IF(ISBLANK(AR478),"",VLOOKUP(AR478,ComboValue!$N$2:$O$68,2,FALSE) &amp; ",") &amp; IF(ISBLANK(AS478),"",VLOOKUP(AS478,ComboValue!$N$2:$O$68,2,FALSE) &amp; ",") &amp; IF(ISBLANK(AT478),"",VLOOKUP(AT478,ComboValue!$N$2:$O$68,2,FALSE) &amp; ",")</f>
        <v/>
      </c>
      <c r="AZ478" s="162" t="str">
        <f t="shared" si="298"/>
        <v/>
      </c>
      <c r="BA478" s="120"/>
      <c r="BB478" s="135" t="str">
        <f t="shared" si="299"/>
        <v/>
      </c>
      <c r="BC478" s="136" t="str">
        <f t="shared" si="300"/>
        <v/>
      </c>
      <c r="BD478" s="136" t="str">
        <f t="shared" si="301"/>
        <v/>
      </c>
      <c r="BE478" s="136" t="str">
        <f t="shared" si="302"/>
        <v/>
      </c>
      <c r="BF478" s="136" t="str">
        <f t="shared" si="303"/>
        <v/>
      </c>
      <c r="BG478" s="136" t="str">
        <f t="shared" si="304"/>
        <v/>
      </c>
      <c r="BH478" s="136" t="str">
        <f t="shared" si="305"/>
        <v/>
      </c>
      <c r="BI478" s="136" t="str">
        <f t="shared" si="306"/>
        <v/>
      </c>
      <c r="BJ478" s="136" t="str">
        <f t="shared" si="307"/>
        <v/>
      </c>
      <c r="BK478" s="136" t="str">
        <f t="shared" si="308"/>
        <v/>
      </c>
      <c r="BL478" s="136" t="str">
        <f t="shared" si="309"/>
        <v/>
      </c>
      <c r="BM478" s="136" t="str">
        <f t="shared" si="310"/>
        <v/>
      </c>
      <c r="BN478" s="136" t="str">
        <f t="shared" si="311"/>
        <v/>
      </c>
      <c r="BO478" s="136" t="str">
        <f t="shared" si="312"/>
        <v/>
      </c>
      <c r="BP478" s="136" t="str">
        <f t="shared" si="313"/>
        <v/>
      </c>
      <c r="BQ478" s="136" t="str">
        <f t="shared" si="314"/>
        <v/>
      </c>
      <c r="BR478" s="136" t="str">
        <f t="shared" si="315"/>
        <v/>
      </c>
      <c r="BS478" s="136" t="str">
        <f t="shared" si="316"/>
        <v/>
      </c>
      <c r="BT478" s="136" t="str">
        <f t="shared" si="317"/>
        <v/>
      </c>
      <c r="BU478" s="136" t="str">
        <f t="shared" si="318"/>
        <v/>
      </c>
      <c r="BV478" s="136" t="str">
        <f t="shared" si="319"/>
        <v/>
      </c>
      <c r="BW478" s="136" t="str">
        <f t="shared" si="320"/>
        <v/>
      </c>
      <c r="BX478" s="136" t="str">
        <f t="shared" si="321"/>
        <v/>
      </c>
      <c r="BY478" s="136" t="str">
        <f t="shared" si="322"/>
        <v/>
      </c>
      <c r="BZ478" s="136" t="str">
        <f t="shared" si="323"/>
        <v/>
      </c>
      <c r="CA478" s="137" t="str">
        <f t="shared" si="324"/>
        <v/>
      </c>
      <c r="CB478" s="135" t="str">
        <f t="shared" si="325"/>
        <v/>
      </c>
      <c r="CC478" s="136" t="str">
        <f t="shared" si="326"/>
        <v/>
      </c>
      <c r="CD478" s="136" t="str">
        <f t="shared" si="327"/>
        <v/>
      </c>
      <c r="CE478" s="136" t="str">
        <f t="shared" si="328"/>
        <v/>
      </c>
      <c r="CF478" s="136" t="str">
        <f t="shared" si="329"/>
        <v/>
      </c>
      <c r="CG478" s="136" t="str">
        <f t="shared" si="330"/>
        <v/>
      </c>
      <c r="CH478" s="136" t="str">
        <f t="shared" si="331"/>
        <v/>
      </c>
      <c r="CI478" s="136" t="str">
        <f t="shared" si="332"/>
        <v/>
      </c>
      <c r="CJ478" s="136" t="str">
        <f t="shared" si="333"/>
        <v/>
      </c>
      <c r="CK478" s="137" t="str">
        <f t="shared" si="334"/>
        <v/>
      </c>
      <c r="CL478" s="135" t="str">
        <f t="shared" si="335"/>
        <v/>
      </c>
      <c r="CM478" s="136" t="str">
        <f t="shared" si="336"/>
        <v/>
      </c>
      <c r="CN478" s="136" t="str">
        <f t="shared" si="337"/>
        <v/>
      </c>
      <c r="CO478" s="137" t="str">
        <f t="shared" si="338"/>
        <v/>
      </c>
      <c r="CP478" s="120"/>
      <c r="CQ478" s="120"/>
      <c r="CR478" s="120"/>
      <c r="CS478" s="120"/>
      <c r="CT478" s="120"/>
      <c r="CU478" s="120"/>
      <c r="CV478" s="120"/>
      <c r="CW478" s="120"/>
      <c r="CX478" s="120"/>
      <c r="CY478" s="120"/>
      <c r="CZ478" s="120"/>
      <c r="DA478" s="120"/>
      <c r="DB478" s="120"/>
    </row>
    <row r="479" spans="1:106" ht="17.399999999999999" thickTop="1" thickBot="1" x14ac:dyDescent="0.45">
      <c r="A479" s="7">
        <v>474</v>
      </c>
      <c r="B479" s="10"/>
      <c r="C479" s="11"/>
      <c r="D479" s="11"/>
      <c r="E479" s="11"/>
      <c r="F479" s="11"/>
      <c r="G479" s="11"/>
      <c r="H479" s="11"/>
      <c r="I479" s="11"/>
      <c r="J479" s="11"/>
      <c r="K479" s="11"/>
      <c r="L479" s="10"/>
      <c r="M479" s="10"/>
      <c r="N479" s="10"/>
      <c r="O479" s="209" t="str">
        <f xml:space="preserve"> IF(ISBLANK(L479),"",VLOOKUP(L479,ComboValue!$E$3:$I$15,5,FALSE))</f>
        <v/>
      </c>
      <c r="P479" s="10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35" t="str">
        <f xml:space="preserve"> IF(ISBLANK(C479),"",VLOOKUP(C479,ComboValue!$B$2:$C$11,2,FALSE) &amp; ",") &amp; IF(ISBLANK(D479),"",VLOOKUP(D479,ComboValue!$B$2:$C$11,2,FALSE) &amp; ",") &amp; IF(ISBLANK(E479),"",VLOOKUP(E479,ComboValue!$B$2:$C$11,2,FALSE) &amp; ",") &amp; IF(ISBLANK(F479),"",VLOOKUP(F479,ComboValue!$B$2:$C$11,2,FALSE) &amp; ",") &amp; IF(ISBLANK(G479),"",VLOOKUP(G479,ComboValue!$B$2:$C$11,2,FALSE) &amp; ",") &amp; IF(ISBLANK(H479),"",VLOOKUP(H479,ComboValue!$B$2:$C$11,2,FALSE) &amp; ",") &amp; IF(ISBLANK(I479),"",VLOOKUP(I479,ComboValue!$B$2:$C$11,2,FALSE) &amp; ",") &amp; IF(ISBLANK(J479),"",VLOOKUP(J479,ComboValue!$B$2:$C$11,2,FALSE) &amp; ",") &amp; IF(ISBLANK(K479),"",VLOOKUP(K479,ComboValue!$B$2:$C$11,2,FALSE) &amp; ",")</f>
        <v/>
      </c>
      <c r="AV479" s="136" t="str">
        <f t="shared" si="297"/>
        <v>Tous_Nl</v>
      </c>
      <c r="AW479" s="136" t="str">
        <f>IF(ISBLANK(L479),"",VLOOKUP(L479,ComboValue!$E$2:$G$15,3,FALSE))</f>
        <v/>
      </c>
      <c r="AX479" s="136" t="str">
        <f>IF(ISBLANK(M479),"",VLOOKUP(M479,ComboValue!$K$2:$L$5,2,FALSE))</f>
        <v/>
      </c>
      <c r="AY479" s="161" t="str">
        <f>IF(ISBLANK(Q479),"",VLOOKUP(Q479,ComboValue!$N$2:$O$68,2,FALSE) &amp; ",") &amp; IF(ISBLANK(R479),"",VLOOKUP(R479,ComboValue!$N$2:$O$68,2,FALSE) &amp; ",") &amp; IF(ISBLANK(S479),"",VLOOKUP(S479,ComboValue!$N$2:$O$68,2,FALSE) &amp; ",") &amp; IF(ISBLANK(T479),"",VLOOKUP(T479,ComboValue!$N$2:$O$68,2,FALSE) &amp; ",") &amp; IF(ISBLANK(U479),"",VLOOKUP(U479,ComboValue!$N$2:$O$68,2,FALSE) &amp; ",") &amp; IF(ISBLANK(V479),"",VLOOKUP(V479,ComboValue!$N$2:$O$68,2,FALSE) &amp; ",") &amp; IF(ISBLANK(W479),"",VLOOKUP(W479,ComboValue!$N$2:$O$68,2,FALSE) &amp; ",") &amp; IF(ISBLANK(X479),"",VLOOKUP(X479,ComboValue!$N$2:$O$68,2,FALSE) &amp; ",") &amp; IF(ISBLANK(Y479),"",VLOOKUP(Y479,ComboValue!$N$2:$O$68,2,FALSE) &amp; ",") &amp; IF(ISBLANK(Z479),"",VLOOKUP(Z479,ComboValue!$N$2:$O$68,2,FALSE) &amp; ",") &amp; IF(ISBLANK(AA479),"",VLOOKUP(AA479,ComboValue!$N$2:$O$68,2,FALSE) &amp; ",") &amp; IF(ISBLANK(AB479),"",VLOOKUP(AB479,ComboValue!$N$2:$O$68,2,FALSE) &amp; ",") &amp; IF(ISBLANK(AC479),"",VLOOKUP(AC479,ComboValue!$N$2:$O$68,2,FALSE) &amp; ",") &amp; IF(ISBLANK(AD479),"",VLOOKUP(AD479,ComboValue!$N$2:$O$68,2,FALSE) &amp; ",") &amp; IF(ISBLANK(AE479),"",VLOOKUP(AE479,ComboValue!$N$2:$O$68,2,FALSE) &amp; ",") &amp; IF(ISBLANK(AF479),"",VLOOKUP(AF479,ComboValue!$N$2:$O$68,2,FALSE) &amp; ",") &amp; IF(ISBLANK(AG479),"",VLOOKUP(AG479,ComboValue!$N$2:$O$68,2,FALSE) &amp; ",") &amp; IF(ISBLANK(AH479),"",VLOOKUP(AH479,ComboValue!$N$2:$O$68,2,FALSE) &amp; ",") &amp; IF(ISBLANK(AI479),"",VLOOKUP(AI479,ComboValue!$N$2:$O$68,2,FALSE) &amp; ",") &amp; IF(ISBLANK(AJ479),"",VLOOKUP(AJ479,ComboValue!$N$2:$O$68,2,FALSE) &amp; ",") &amp; IF(ISBLANK(AK479),"",VLOOKUP(AK479,ComboValue!$N$2:$O$68,2,FALSE) &amp; ",") &amp; IF(ISBLANK(AL479),"",VLOOKUP(AL479,ComboValue!$N$2:$O$68,2,FALSE) &amp; ",") &amp; IF(ISBLANK(AM479),"",VLOOKUP(AM479,ComboValue!$N$2:$O$68,2,FALSE) &amp; ",") &amp; IF(ISBLANK(AN479),"",VLOOKUP(AN479,ComboValue!$N$2:$O$68,2,FALSE) &amp; ",") &amp; IF(ISBLANK(AO479),"",VLOOKUP(AO479,ComboValue!$N$2:$O$68,2,FALSE) &amp; ",") &amp; IF(ISBLANK(AP479),"",VLOOKUP(AP479,ComboValue!$N$2:$O$68,2,FALSE) &amp; ",") &amp; IF(ISBLANK(AQ479),"",VLOOKUP(AQ479,ComboValue!$N$2:$O$68,2,FALSE) &amp; ",") &amp; IF(ISBLANK(AR479),"",VLOOKUP(AR479,ComboValue!$N$2:$O$68,2,FALSE) &amp; ",") &amp; IF(ISBLANK(AS479),"",VLOOKUP(AS479,ComboValue!$N$2:$O$68,2,FALSE) &amp; ",") &amp; IF(ISBLANK(AT479),"",VLOOKUP(AT479,ComboValue!$N$2:$O$68,2,FALSE) &amp; ",")</f>
        <v/>
      </c>
      <c r="AZ479" s="162" t="str">
        <f t="shared" si="298"/>
        <v/>
      </c>
      <c r="BA479" s="120"/>
      <c r="BB479" s="135" t="str">
        <f t="shared" si="299"/>
        <v/>
      </c>
      <c r="BC479" s="136" t="str">
        <f t="shared" si="300"/>
        <v/>
      </c>
      <c r="BD479" s="136" t="str">
        <f t="shared" si="301"/>
        <v/>
      </c>
      <c r="BE479" s="136" t="str">
        <f t="shared" si="302"/>
        <v/>
      </c>
      <c r="BF479" s="136" t="str">
        <f t="shared" si="303"/>
        <v/>
      </c>
      <c r="BG479" s="136" t="str">
        <f t="shared" si="304"/>
        <v/>
      </c>
      <c r="BH479" s="136" t="str">
        <f t="shared" si="305"/>
        <v/>
      </c>
      <c r="BI479" s="136" t="str">
        <f t="shared" si="306"/>
        <v/>
      </c>
      <c r="BJ479" s="136" t="str">
        <f t="shared" si="307"/>
        <v/>
      </c>
      <c r="BK479" s="136" t="str">
        <f t="shared" si="308"/>
        <v/>
      </c>
      <c r="BL479" s="136" t="str">
        <f t="shared" si="309"/>
        <v/>
      </c>
      <c r="BM479" s="136" t="str">
        <f t="shared" si="310"/>
        <v/>
      </c>
      <c r="BN479" s="136" t="str">
        <f t="shared" si="311"/>
        <v/>
      </c>
      <c r="BO479" s="136" t="str">
        <f t="shared" si="312"/>
        <v/>
      </c>
      <c r="BP479" s="136" t="str">
        <f t="shared" si="313"/>
        <v/>
      </c>
      <c r="BQ479" s="136" t="str">
        <f t="shared" si="314"/>
        <v/>
      </c>
      <c r="BR479" s="136" t="str">
        <f t="shared" si="315"/>
        <v/>
      </c>
      <c r="BS479" s="136" t="str">
        <f t="shared" si="316"/>
        <v/>
      </c>
      <c r="BT479" s="136" t="str">
        <f t="shared" si="317"/>
        <v/>
      </c>
      <c r="BU479" s="136" t="str">
        <f t="shared" si="318"/>
        <v/>
      </c>
      <c r="BV479" s="136" t="str">
        <f t="shared" si="319"/>
        <v/>
      </c>
      <c r="BW479" s="136" t="str">
        <f t="shared" si="320"/>
        <v/>
      </c>
      <c r="BX479" s="136" t="str">
        <f t="shared" si="321"/>
        <v/>
      </c>
      <c r="BY479" s="136" t="str">
        <f t="shared" si="322"/>
        <v/>
      </c>
      <c r="BZ479" s="136" t="str">
        <f t="shared" si="323"/>
        <v/>
      </c>
      <c r="CA479" s="137" t="str">
        <f t="shared" si="324"/>
        <v/>
      </c>
      <c r="CB479" s="135" t="str">
        <f t="shared" si="325"/>
        <v/>
      </c>
      <c r="CC479" s="136" t="str">
        <f t="shared" si="326"/>
        <v/>
      </c>
      <c r="CD479" s="136" t="str">
        <f t="shared" si="327"/>
        <v/>
      </c>
      <c r="CE479" s="136" t="str">
        <f t="shared" si="328"/>
        <v/>
      </c>
      <c r="CF479" s="136" t="str">
        <f t="shared" si="329"/>
        <v/>
      </c>
      <c r="CG479" s="136" t="str">
        <f t="shared" si="330"/>
        <v/>
      </c>
      <c r="CH479" s="136" t="str">
        <f t="shared" si="331"/>
        <v/>
      </c>
      <c r="CI479" s="136" t="str">
        <f t="shared" si="332"/>
        <v/>
      </c>
      <c r="CJ479" s="136" t="str">
        <f t="shared" si="333"/>
        <v/>
      </c>
      <c r="CK479" s="137" t="str">
        <f t="shared" si="334"/>
        <v/>
      </c>
      <c r="CL479" s="135" t="str">
        <f t="shared" si="335"/>
        <v/>
      </c>
      <c r="CM479" s="136" t="str">
        <f t="shared" si="336"/>
        <v/>
      </c>
      <c r="CN479" s="136" t="str">
        <f t="shared" si="337"/>
        <v/>
      </c>
      <c r="CO479" s="137" t="str">
        <f t="shared" si="338"/>
        <v/>
      </c>
      <c r="CP479" s="120"/>
      <c r="CQ479" s="120"/>
      <c r="CR479" s="120"/>
      <c r="CS479" s="120"/>
      <c r="CT479" s="120"/>
      <c r="CU479" s="120"/>
      <c r="CV479" s="120"/>
      <c r="CW479" s="120"/>
      <c r="CX479" s="120"/>
      <c r="CY479" s="120"/>
      <c r="CZ479" s="120"/>
      <c r="DA479" s="120"/>
      <c r="DB479" s="120"/>
    </row>
    <row r="480" spans="1:106" ht="17.399999999999999" thickTop="1" thickBot="1" x14ac:dyDescent="0.45">
      <c r="A480" s="7">
        <v>475</v>
      </c>
      <c r="B480" s="10"/>
      <c r="C480" s="11"/>
      <c r="D480" s="11"/>
      <c r="E480" s="11"/>
      <c r="F480" s="11"/>
      <c r="G480" s="11"/>
      <c r="H480" s="11"/>
      <c r="I480" s="11"/>
      <c r="J480" s="11"/>
      <c r="K480" s="11"/>
      <c r="L480" s="10"/>
      <c r="M480" s="10"/>
      <c r="N480" s="10"/>
      <c r="O480" s="209" t="str">
        <f xml:space="preserve"> IF(ISBLANK(L480),"",VLOOKUP(L480,ComboValue!$E$3:$I$15,5,FALSE))</f>
        <v/>
      </c>
      <c r="P480" s="10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35" t="str">
        <f xml:space="preserve"> IF(ISBLANK(C480),"",VLOOKUP(C480,ComboValue!$B$2:$C$11,2,FALSE) &amp; ",") &amp; IF(ISBLANK(D480),"",VLOOKUP(D480,ComboValue!$B$2:$C$11,2,FALSE) &amp; ",") &amp; IF(ISBLANK(E480),"",VLOOKUP(E480,ComboValue!$B$2:$C$11,2,FALSE) &amp; ",") &amp; IF(ISBLANK(F480),"",VLOOKUP(F480,ComboValue!$B$2:$C$11,2,FALSE) &amp; ",") &amp; IF(ISBLANK(G480),"",VLOOKUP(G480,ComboValue!$B$2:$C$11,2,FALSE) &amp; ",") &amp; IF(ISBLANK(H480),"",VLOOKUP(H480,ComboValue!$B$2:$C$11,2,FALSE) &amp; ",") &amp; IF(ISBLANK(I480),"",VLOOKUP(I480,ComboValue!$B$2:$C$11,2,FALSE) &amp; ",") &amp; IF(ISBLANK(J480),"",VLOOKUP(J480,ComboValue!$B$2:$C$11,2,FALSE) &amp; ",") &amp; IF(ISBLANK(K480),"",VLOOKUP(K480,ComboValue!$B$2:$C$11,2,FALSE) &amp; ",")</f>
        <v/>
      </c>
      <c r="AV480" s="136" t="str">
        <f t="shared" si="297"/>
        <v>Tous_Nl</v>
      </c>
      <c r="AW480" s="136" t="str">
        <f>IF(ISBLANK(L480),"",VLOOKUP(L480,ComboValue!$E$2:$G$15,3,FALSE))</f>
        <v/>
      </c>
      <c r="AX480" s="136" t="str">
        <f>IF(ISBLANK(M480),"",VLOOKUP(M480,ComboValue!$K$2:$L$5,2,FALSE))</f>
        <v/>
      </c>
      <c r="AY480" s="161" t="str">
        <f>IF(ISBLANK(Q480),"",VLOOKUP(Q480,ComboValue!$N$2:$O$68,2,FALSE) &amp; ",") &amp; IF(ISBLANK(R480),"",VLOOKUP(R480,ComboValue!$N$2:$O$68,2,FALSE) &amp; ",") &amp; IF(ISBLANK(S480),"",VLOOKUP(S480,ComboValue!$N$2:$O$68,2,FALSE) &amp; ",") &amp; IF(ISBLANK(T480),"",VLOOKUP(T480,ComboValue!$N$2:$O$68,2,FALSE) &amp; ",") &amp; IF(ISBLANK(U480),"",VLOOKUP(U480,ComboValue!$N$2:$O$68,2,FALSE) &amp; ",") &amp; IF(ISBLANK(V480),"",VLOOKUP(V480,ComboValue!$N$2:$O$68,2,FALSE) &amp; ",") &amp; IF(ISBLANK(W480),"",VLOOKUP(W480,ComboValue!$N$2:$O$68,2,FALSE) &amp; ",") &amp; IF(ISBLANK(X480),"",VLOOKUP(X480,ComboValue!$N$2:$O$68,2,FALSE) &amp; ",") &amp; IF(ISBLANK(Y480),"",VLOOKUP(Y480,ComboValue!$N$2:$O$68,2,FALSE) &amp; ",") &amp; IF(ISBLANK(Z480),"",VLOOKUP(Z480,ComboValue!$N$2:$O$68,2,FALSE) &amp; ",") &amp; IF(ISBLANK(AA480),"",VLOOKUP(AA480,ComboValue!$N$2:$O$68,2,FALSE) &amp; ",") &amp; IF(ISBLANK(AB480),"",VLOOKUP(AB480,ComboValue!$N$2:$O$68,2,FALSE) &amp; ",") &amp; IF(ISBLANK(AC480),"",VLOOKUP(AC480,ComboValue!$N$2:$O$68,2,FALSE) &amp; ",") &amp; IF(ISBLANK(AD480),"",VLOOKUP(AD480,ComboValue!$N$2:$O$68,2,FALSE) &amp; ",") &amp; IF(ISBLANK(AE480),"",VLOOKUP(AE480,ComboValue!$N$2:$O$68,2,FALSE) &amp; ",") &amp; IF(ISBLANK(AF480),"",VLOOKUP(AF480,ComboValue!$N$2:$O$68,2,FALSE) &amp; ",") &amp; IF(ISBLANK(AG480),"",VLOOKUP(AG480,ComboValue!$N$2:$O$68,2,FALSE) &amp; ",") &amp; IF(ISBLANK(AH480),"",VLOOKUP(AH480,ComboValue!$N$2:$O$68,2,FALSE) &amp; ",") &amp; IF(ISBLANK(AI480),"",VLOOKUP(AI480,ComboValue!$N$2:$O$68,2,FALSE) &amp; ",") &amp; IF(ISBLANK(AJ480),"",VLOOKUP(AJ480,ComboValue!$N$2:$O$68,2,FALSE) &amp; ",") &amp; IF(ISBLANK(AK480),"",VLOOKUP(AK480,ComboValue!$N$2:$O$68,2,FALSE) &amp; ",") &amp; IF(ISBLANK(AL480),"",VLOOKUP(AL480,ComboValue!$N$2:$O$68,2,FALSE) &amp; ",") &amp; IF(ISBLANK(AM480),"",VLOOKUP(AM480,ComboValue!$N$2:$O$68,2,FALSE) &amp; ",") &amp; IF(ISBLANK(AN480),"",VLOOKUP(AN480,ComboValue!$N$2:$O$68,2,FALSE) &amp; ",") &amp; IF(ISBLANK(AO480),"",VLOOKUP(AO480,ComboValue!$N$2:$O$68,2,FALSE) &amp; ",") &amp; IF(ISBLANK(AP480),"",VLOOKUP(AP480,ComboValue!$N$2:$O$68,2,FALSE) &amp; ",") &amp; IF(ISBLANK(AQ480),"",VLOOKUP(AQ480,ComboValue!$N$2:$O$68,2,FALSE) &amp; ",") &amp; IF(ISBLANK(AR480),"",VLOOKUP(AR480,ComboValue!$N$2:$O$68,2,FALSE) &amp; ",") &amp; IF(ISBLANK(AS480),"",VLOOKUP(AS480,ComboValue!$N$2:$O$68,2,FALSE) &amp; ",") &amp; IF(ISBLANK(AT480),"",VLOOKUP(AT480,ComboValue!$N$2:$O$68,2,FALSE) &amp; ",")</f>
        <v/>
      </c>
      <c r="AZ480" s="162" t="str">
        <f t="shared" si="298"/>
        <v/>
      </c>
      <c r="BA480" s="120"/>
      <c r="BB480" s="135" t="str">
        <f t="shared" si="299"/>
        <v/>
      </c>
      <c r="BC480" s="136" t="str">
        <f t="shared" si="300"/>
        <v/>
      </c>
      <c r="BD480" s="136" t="str">
        <f t="shared" si="301"/>
        <v/>
      </c>
      <c r="BE480" s="136" t="str">
        <f t="shared" si="302"/>
        <v/>
      </c>
      <c r="BF480" s="136" t="str">
        <f t="shared" si="303"/>
        <v/>
      </c>
      <c r="BG480" s="136" t="str">
        <f t="shared" si="304"/>
        <v/>
      </c>
      <c r="BH480" s="136" t="str">
        <f t="shared" si="305"/>
        <v/>
      </c>
      <c r="BI480" s="136" t="str">
        <f t="shared" si="306"/>
        <v/>
      </c>
      <c r="BJ480" s="136" t="str">
        <f t="shared" si="307"/>
        <v/>
      </c>
      <c r="BK480" s="136" t="str">
        <f t="shared" si="308"/>
        <v/>
      </c>
      <c r="BL480" s="136" t="str">
        <f t="shared" si="309"/>
        <v/>
      </c>
      <c r="BM480" s="136" t="str">
        <f t="shared" si="310"/>
        <v/>
      </c>
      <c r="BN480" s="136" t="str">
        <f t="shared" si="311"/>
        <v/>
      </c>
      <c r="BO480" s="136" t="str">
        <f t="shared" si="312"/>
        <v/>
      </c>
      <c r="BP480" s="136" t="str">
        <f t="shared" si="313"/>
        <v/>
      </c>
      <c r="BQ480" s="136" t="str">
        <f t="shared" si="314"/>
        <v/>
      </c>
      <c r="BR480" s="136" t="str">
        <f t="shared" si="315"/>
        <v/>
      </c>
      <c r="BS480" s="136" t="str">
        <f t="shared" si="316"/>
        <v/>
      </c>
      <c r="BT480" s="136" t="str">
        <f t="shared" si="317"/>
        <v/>
      </c>
      <c r="BU480" s="136" t="str">
        <f t="shared" si="318"/>
        <v/>
      </c>
      <c r="BV480" s="136" t="str">
        <f t="shared" si="319"/>
        <v/>
      </c>
      <c r="BW480" s="136" t="str">
        <f t="shared" si="320"/>
        <v/>
      </c>
      <c r="BX480" s="136" t="str">
        <f t="shared" si="321"/>
        <v/>
      </c>
      <c r="BY480" s="136" t="str">
        <f t="shared" si="322"/>
        <v/>
      </c>
      <c r="BZ480" s="136" t="str">
        <f t="shared" si="323"/>
        <v/>
      </c>
      <c r="CA480" s="137" t="str">
        <f t="shared" si="324"/>
        <v/>
      </c>
      <c r="CB480" s="135" t="str">
        <f t="shared" si="325"/>
        <v/>
      </c>
      <c r="CC480" s="136" t="str">
        <f t="shared" si="326"/>
        <v/>
      </c>
      <c r="CD480" s="136" t="str">
        <f t="shared" si="327"/>
        <v/>
      </c>
      <c r="CE480" s="136" t="str">
        <f t="shared" si="328"/>
        <v/>
      </c>
      <c r="CF480" s="136" t="str">
        <f t="shared" si="329"/>
        <v/>
      </c>
      <c r="CG480" s="136" t="str">
        <f t="shared" si="330"/>
        <v/>
      </c>
      <c r="CH480" s="136" t="str">
        <f t="shared" si="331"/>
        <v/>
      </c>
      <c r="CI480" s="136" t="str">
        <f t="shared" si="332"/>
        <v/>
      </c>
      <c r="CJ480" s="136" t="str">
        <f t="shared" si="333"/>
        <v/>
      </c>
      <c r="CK480" s="137" t="str">
        <f t="shared" si="334"/>
        <v/>
      </c>
      <c r="CL480" s="135" t="str">
        <f t="shared" si="335"/>
        <v/>
      </c>
      <c r="CM480" s="136" t="str">
        <f t="shared" si="336"/>
        <v/>
      </c>
      <c r="CN480" s="136" t="str">
        <f t="shared" si="337"/>
        <v/>
      </c>
      <c r="CO480" s="137" t="str">
        <f t="shared" si="338"/>
        <v/>
      </c>
      <c r="CP480" s="120"/>
      <c r="CQ480" s="120"/>
      <c r="CR480" s="120"/>
      <c r="CS480" s="120"/>
      <c r="CT480" s="120"/>
      <c r="CU480" s="120"/>
      <c r="CV480" s="120"/>
      <c r="CW480" s="120"/>
      <c r="CX480" s="120"/>
      <c r="CY480" s="120"/>
      <c r="CZ480" s="120"/>
      <c r="DA480" s="120"/>
      <c r="DB480" s="120"/>
    </row>
    <row r="481" spans="1:106" ht="17.399999999999999" thickTop="1" thickBot="1" x14ac:dyDescent="0.45">
      <c r="A481" s="7">
        <v>476</v>
      </c>
      <c r="B481" s="10"/>
      <c r="C481" s="11"/>
      <c r="D481" s="11"/>
      <c r="E481" s="11"/>
      <c r="F481" s="11"/>
      <c r="G481" s="11"/>
      <c r="H481" s="11"/>
      <c r="I481" s="11"/>
      <c r="J481" s="11"/>
      <c r="K481" s="11"/>
      <c r="L481" s="10"/>
      <c r="M481" s="10"/>
      <c r="N481" s="10"/>
      <c r="O481" s="209" t="str">
        <f xml:space="preserve"> IF(ISBLANK(L481),"",VLOOKUP(L481,ComboValue!$E$3:$I$15,5,FALSE))</f>
        <v/>
      </c>
      <c r="P481" s="10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35" t="str">
        <f xml:space="preserve"> IF(ISBLANK(C481),"",VLOOKUP(C481,ComboValue!$B$2:$C$11,2,FALSE) &amp; ",") &amp; IF(ISBLANK(D481),"",VLOOKUP(D481,ComboValue!$B$2:$C$11,2,FALSE) &amp; ",") &amp; IF(ISBLANK(E481),"",VLOOKUP(E481,ComboValue!$B$2:$C$11,2,FALSE) &amp; ",") &amp; IF(ISBLANK(F481),"",VLOOKUP(F481,ComboValue!$B$2:$C$11,2,FALSE) &amp; ",") &amp; IF(ISBLANK(G481),"",VLOOKUP(G481,ComboValue!$B$2:$C$11,2,FALSE) &amp; ",") &amp; IF(ISBLANK(H481),"",VLOOKUP(H481,ComboValue!$B$2:$C$11,2,FALSE) &amp; ",") &amp; IF(ISBLANK(I481),"",VLOOKUP(I481,ComboValue!$B$2:$C$11,2,FALSE) &amp; ",") &amp; IF(ISBLANK(J481),"",VLOOKUP(J481,ComboValue!$B$2:$C$11,2,FALSE) &amp; ",") &amp; IF(ISBLANK(K481),"",VLOOKUP(K481,ComboValue!$B$2:$C$11,2,FALSE) &amp; ",")</f>
        <v/>
      </c>
      <c r="AV481" s="136" t="str">
        <f t="shared" si="297"/>
        <v>Tous_Nl</v>
      </c>
      <c r="AW481" s="136" t="str">
        <f>IF(ISBLANK(L481),"",VLOOKUP(L481,ComboValue!$E$2:$G$15,3,FALSE))</f>
        <v/>
      </c>
      <c r="AX481" s="136" t="str">
        <f>IF(ISBLANK(M481),"",VLOOKUP(M481,ComboValue!$K$2:$L$5,2,FALSE))</f>
        <v/>
      </c>
      <c r="AY481" s="161" t="str">
        <f>IF(ISBLANK(Q481),"",VLOOKUP(Q481,ComboValue!$N$2:$O$68,2,FALSE) &amp; ",") &amp; IF(ISBLANK(R481),"",VLOOKUP(R481,ComboValue!$N$2:$O$68,2,FALSE) &amp; ",") &amp; IF(ISBLANK(S481),"",VLOOKUP(S481,ComboValue!$N$2:$O$68,2,FALSE) &amp; ",") &amp; IF(ISBLANK(T481),"",VLOOKUP(T481,ComboValue!$N$2:$O$68,2,FALSE) &amp; ",") &amp; IF(ISBLANK(U481),"",VLOOKUP(U481,ComboValue!$N$2:$O$68,2,FALSE) &amp; ",") &amp; IF(ISBLANK(V481),"",VLOOKUP(V481,ComboValue!$N$2:$O$68,2,FALSE) &amp; ",") &amp; IF(ISBLANK(W481),"",VLOOKUP(W481,ComboValue!$N$2:$O$68,2,FALSE) &amp; ",") &amp; IF(ISBLANK(X481),"",VLOOKUP(X481,ComboValue!$N$2:$O$68,2,FALSE) &amp; ",") &amp; IF(ISBLANK(Y481),"",VLOOKUP(Y481,ComboValue!$N$2:$O$68,2,FALSE) &amp; ",") &amp; IF(ISBLANK(Z481),"",VLOOKUP(Z481,ComboValue!$N$2:$O$68,2,FALSE) &amp; ",") &amp; IF(ISBLANK(AA481),"",VLOOKUP(AA481,ComboValue!$N$2:$O$68,2,FALSE) &amp; ",") &amp; IF(ISBLANK(AB481),"",VLOOKUP(AB481,ComboValue!$N$2:$O$68,2,FALSE) &amp; ",") &amp; IF(ISBLANK(AC481),"",VLOOKUP(AC481,ComboValue!$N$2:$O$68,2,FALSE) &amp; ",") &amp; IF(ISBLANK(AD481),"",VLOOKUP(AD481,ComboValue!$N$2:$O$68,2,FALSE) &amp; ",") &amp; IF(ISBLANK(AE481),"",VLOOKUP(AE481,ComboValue!$N$2:$O$68,2,FALSE) &amp; ",") &amp; IF(ISBLANK(AF481),"",VLOOKUP(AF481,ComboValue!$N$2:$O$68,2,FALSE) &amp; ",") &amp; IF(ISBLANK(AG481),"",VLOOKUP(AG481,ComboValue!$N$2:$O$68,2,FALSE) &amp; ",") &amp; IF(ISBLANK(AH481),"",VLOOKUP(AH481,ComboValue!$N$2:$O$68,2,FALSE) &amp; ",") &amp; IF(ISBLANK(AI481),"",VLOOKUP(AI481,ComboValue!$N$2:$O$68,2,FALSE) &amp; ",") &amp; IF(ISBLANK(AJ481),"",VLOOKUP(AJ481,ComboValue!$N$2:$O$68,2,FALSE) &amp; ",") &amp; IF(ISBLANK(AK481),"",VLOOKUP(AK481,ComboValue!$N$2:$O$68,2,FALSE) &amp; ",") &amp; IF(ISBLANK(AL481),"",VLOOKUP(AL481,ComboValue!$N$2:$O$68,2,FALSE) &amp; ",") &amp; IF(ISBLANK(AM481),"",VLOOKUP(AM481,ComboValue!$N$2:$O$68,2,FALSE) &amp; ",") &amp; IF(ISBLANK(AN481),"",VLOOKUP(AN481,ComboValue!$N$2:$O$68,2,FALSE) &amp; ",") &amp; IF(ISBLANK(AO481),"",VLOOKUP(AO481,ComboValue!$N$2:$O$68,2,FALSE) &amp; ",") &amp; IF(ISBLANK(AP481),"",VLOOKUP(AP481,ComboValue!$N$2:$O$68,2,FALSE) &amp; ",") &amp; IF(ISBLANK(AQ481),"",VLOOKUP(AQ481,ComboValue!$N$2:$O$68,2,FALSE) &amp; ",") &amp; IF(ISBLANK(AR481),"",VLOOKUP(AR481,ComboValue!$N$2:$O$68,2,FALSE) &amp; ",") &amp; IF(ISBLANK(AS481),"",VLOOKUP(AS481,ComboValue!$N$2:$O$68,2,FALSE) &amp; ",") &amp; IF(ISBLANK(AT481),"",VLOOKUP(AT481,ComboValue!$N$2:$O$68,2,FALSE) &amp; ",")</f>
        <v/>
      </c>
      <c r="AZ481" s="162" t="str">
        <f t="shared" si="298"/>
        <v/>
      </c>
      <c r="BA481" s="120"/>
      <c r="BB481" s="135" t="str">
        <f t="shared" si="299"/>
        <v/>
      </c>
      <c r="BC481" s="136" t="str">
        <f t="shared" si="300"/>
        <v/>
      </c>
      <c r="BD481" s="136" t="str">
        <f t="shared" si="301"/>
        <v/>
      </c>
      <c r="BE481" s="136" t="str">
        <f t="shared" si="302"/>
        <v/>
      </c>
      <c r="BF481" s="136" t="str">
        <f t="shared" si="303"/>
        <v/>
      </c>
      <c r="BG481" s="136" t="str">
        <f t="shared" si="304"/>
        <v/>
      </c>
      <c r="BH481" s="136" t="str">
        <f t="shared" si="305"/>
        <v/>
      </c>
      <c r="BI481" s="136" t="str">
        <f t="shared" si="306"/>
        <v/>
      </c>
      <c r="BJ481" s="136" t="str">
        <f t="shared" si="307"/>
        <v/>
      </c>
      <c r="BK481" s="136" t="str">
        <f t="shared" si="308"/>
        <v/>
      </c>
      <c r="BL481" s="136" t="str">
        <f t="shared" si="309"/>
        <v/>
      </c>
      <c r="BM481" s="136" t="str">
        <f t="shared" si="310"/>
        <v/>
      </c>
      <c r="BN481" s="136" t="str">
        <f t="shared" si="311"/>
        <v/>
      </c>
      <c r="BO481" s="136" t="str">
        <f t="shared" si="312"/>
        <v/>
      </c>
      <c r="BP481" s="136" t="str">
        <f t="shared" si="313"/>
        <v/>
      </c>
      <c r="BQ481" s="136" t="str">
        <f t="shared" si="314"/>
        <v/>
      </c>
      <c r="BR481" s="136" t="str">
        <f t="shared" si="315"/>
        <v/>
      </c>
      <c r="BS481" s="136" t="str">
        <f t="shared" si="316"/>
        <v/>
      </c>
      <c r="BT481" s="136" t="str">
        <f t="shared" si="317"/>
        <v/>
      </c>
      <c r="BU481" s="136" t="str">
        <f t="shared" si="318"/>
        <v/>
      </c>
      <c r="BV481" s="136" t="str">
        <f t="shared" si="319"/>
        <v/>
      </c>
      <c r="BW481" s="136" t="str">
        <f t="shared" si="320"/>
        <v/>
      </c>
      <c r="BX481" s="136" t="str">
        <f t="shared" si="321"/>
        <v/>
      </c>
      <c r="BY481" s="136" t="str">
        <f t="shared" si="322"/>
        <v/>
      </c>
      <c r="BZ481" s="136" t="str">
        <f t="shared" si="323"/>
        <v/>
      </c>
      <c r="CA481" s="137" t="str">
        <f t="shared" si="324"/>
        <v/>
      </c>
      <c r="CB481" s="135" t="str">
        <f t="shared" si="325"/>
        <v/>
      </c>
      <c r="CC481" s="136" t="str">
        <f t="shared" si="326"/>
        <v/>
      </c>
      <c r="CD481" s="136" t="str">
        <f t="shared" si="327"/>
        <v/>
      </c>
      <c r="CE481" s="136" t="str">
        <f t="shared" si="328"/>
        <v/>
      </c>
      <c r="CF481" s="136" t="str">
        <f t="shared" si="329"/>
        <v/>
      </c>
      <c r="CG481" s="136" t="str">
        <f t="shared" si="330"/>
        <v/>
      </c>
      <c r="CH481" s="136" t="str">
        <f t="shared" si="331"/>
        <v/>
      </c>
      <c r="CI481" s="136" t="str">
        <f t="shared" si="332"/>
        <v/>
      </c>
      <c r="CJ481" s="136" t="str">
        <f t="shared" si="333"/>
        <v/>
      </c>
      <c r="CK481" s="137" t="str">
        <f t="shared" si="334"/>
        <v/>
      </c>
      <c r="CL481" s="135" t="str">
        <f t="shared" si="335"/>
        <v/>
      </c>
      <c r="CM481" s="136" t="str">
        <f t="shared" si="336"/>
        <v/>
      </c>
      <c r="CN481" s="136" t="str">
        <f t="shared" si="337"/>
        <v/>
      </c>
      <c r="CO481" s="137" t="str">
        <f t="shared" si="338"/>
        <v/>
      </c>
      <c r="CP481" s="120"/>
      <c r="CQ481" s="120"/>
      <c r="CR481" s="120"/>
      <c r="CS481" s="120"/>
      <c r="CT481" s="120"/>
      <c r="CU481" s="120"/>
      <c r="CV481" s="120"/>
      <c r="CW481" s="120"/>
      <c r="CX481" s="120"/>
      <c r="CY481" s="120"/>
      <c r="CZ481" s="120"/>
      <c r="DA481" s="120"/>
      <c r="DB481" s="120"/>
    </row>
    <row r="482" spans="1:106" ht="17.399999999999999" thickTop="1" thickBot="1" x14ac:dyDescent="0.45">
      <c r="A482" s="7">
        <v>477</v>
      </c>
      <c r="B482" s="10"/>
      <c r="C482" s="11"/>
      <c r="D482" s="11"/>
      <c r="E482" s="11"/>
      <c r="F482" s="11"/>
      <c r="G482" s="11"/>
      <c r="H482" s="11"/>
      <c r="I482" s="11"/>
      <c r="J482" s="11"/>
      <c r="K482" s="11"/>
      <c r="L482" s="10"/>
      <c r="M482" s="10"/>
      <c r="N482" s="10"/>
      <c r="O482" s="209" t="str">
        <f xml:space="preserve"> IF(ISBLANK(L482),"",VLOOKUP(L482,ComboValue!$E$3:$I$15,5,FALSE))</f>
        <v/>
      </c>
      <c r="P482" s="10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35" t="str">
        <f xml:space="preserve"> IF(ISBLANK(C482),"",VLOOKUP(C482,ComboValue!$B$2:$C$11,2,FALSE) &amp; ",") &amp; IF(ISBLANK(D482),"",VLOOKUP(D482,ComboValue!$B$2:$C$11,2,FALSE) &amp; ",") &amp; IF(ISBLANK(E482),"",VLOOKUP(E482,ComboValue!$B$2:$C$11,2,FALSE) &amp; ",") &amp; IF(ISBLANK(F482),"",VLOOKUP(F482,ComboValue!$B$2:$C$11,2,FALSE) &amp; ",") &amp; IF(ISBLANK(G482),"",VLOOKUP(G482,ComboValue!$B$2:$C$11,2,FALSE) &amp; ",") &amp; IF(ISBLANK(H482),"",VLOOKUP(H482,ComboValue!$B$2:$C$11,2,FALSE) &amp; ",") &amp; IF(ISBLANK(I482),"",VLOOKUP(I482,ComboValue!$B$2:$C$11,2,FALSE) &amp; ",") &amp; IF(ISBLANK(J482),"",VLOOKUP(J482,ComboValue!$B$2:$C$11,2,FALSE) &amp; ",") &amp; IF(ISBLANK(K482),"",VLOOKUP(K482,ComboValue!$B$2:$C$11,2,FALSE) &amp; ",")</f>
        <v/>
      </c>
      <c r="AV482" s="136" t="str">
        <f t="shared" si="297"/>
        <v>Tous_Nl</v>
      </c>
      <c r="AW482" s="136" t="str">
        <f>IF(ISBLANK(L482),"",VLOOKUP(L482,ComboValue!$E$2:$G$15,3,FALSE))</f>
        <v/>
      </c>
      <c r="AX482" s="136" t="str">
        <f>IF(ISBLANK(M482),"",VLOOKUP(M482,ComboValue!$K$2:$L$5,2,FALSE))</f>
        <v/>
      </c>
      <c r="AY482" s="161" t="str">
        <f>IF(ISBLANK(Q482),"",VLOOKUP(Q482,ComboValue!$N$2:$O$68,2,FALSE) &amp; ",") &amp; IF(ISBLANK(R482),"",VLOOKUP(R482,ComboValue!$N$2:$O$68,2,FALSE) &amp; ",") &amp; IF(ISBLANK(S482),"",VLOOKUP(S482,ComboValue!$N$2:$O$68,2,FALSE) &amp; ",") &amp; IF(ISBLANK(T482),"",VLOOKUP(T482,ComboValue!$N$2:$O$68,2,FALSE) &amp; ",") &amp; IF(ISBLANK(U482),"",VLOOKUP(U482,ComboValue!$N$2:$O$68,2,FALSE) &amp; ",") &amp; IF(ISBLANK(V482),"",VLOOKUP(V482,ComboValue!$N$2:$O$68,2,FALSE) &amp; ",") &amp; IF(ISBLANK(W482),"",VLOOKUP(W482,ComboValue!$N$2:$O$68,2,FALSE) &amp; ",") &amp; IF(ISBLANK(X482),"",VLOOKUP(X482,ComboValue!$N$2:$O$68,2,FALSE) &amp; ",") &amp; IF(ISBLANK(Y482),"",VLOOKUP(Y482,ComboValue!$N$2:$O$68,2,FALSE) &amp; ",") &amp; IF(ISBLANK(Z482),"",VLOOKUP(Z482,ComboValue!$N$2:$O$68,2,FALSE) &amp; ",") &amp; IF(ISBLANK(AA482),"",VLOOKUP(AA482,ComboValue!$N$2:$O$68,2,FALSE) &amp; ",") &amp; IF(ISBLANK(AB482),"",VLOOKUP(AB482,ComboValue!$N$2:$O$68,2,FALSE) &amp; ",") &amp; IF(ISBLANK(AC482),"",VLOOKUP(AC482,ComboValue!$N$2:$O$68,2,FALSE) &amp; ",") &amp; IF(ISBLANK(AD482),"",VLOOKUP(AD482,ComboValue!$N$2:$O$68,2,FALSE) &amp; ",") &amp; IF(ISBLANK(AE482),"",VLOOKUP(AE482,ComboValue!$N$2:$O$68,2,FALSE) &amp; ",") &amp; IF(ISBLANK(AF482),"",VLOOKUP(AF482,ComboValue!$N$2:$O$68,2,FALSE) &amp; ",") &amp; IF(ISBLANK(AG482),"",VLOOKUP(AG482,ComboValue!$N$2:$O$68,2,FALSE) &amp; ",") &amp; IF(ISBLANK(AH482),"",VLOOKUP(AH482,ComboValue!$N$2:$O$68,2,FALSE) &amp; ",") &amp; IF(ISBLANK(AI482),"",VLOOKUP(AI482,ComboValue!$N$2:$O$68,2,FALSE) &amp; ",") &amp; IF(ISBLANK(AJ482),"",VLOOKUP(AJ482,ComboValue!$N$2:$O$68,2,FALSE) &amp; ",") &amp; IF(ISBLANK(AK482),"",VLOOKUP(AK482,ComboValue!$N$2:$O$68,2,FALSE) &amp; ",") &amp; IF(ISBLANK(AL482),"",VLOOKUP(AL482,ComboValue!$N$2:$O$68,2,FALSE) &amp; ",") &amp; IF(ISBLANK(AM482),"",VLOOKUP(AM482,ComboValue!$N$2:$O$68,2,FALSE) &amp; ",") &amp; IF(ISBLANK(AN482),"",VLOOKUP(AN482,ComboValue!$N$2:$O$68,2,FALSE) &amp; ",") &amp; IF(ISBLANK(AO482),"",VLOOKUP(AO482,ComboValue!$N$2:$O$68,2,FALSE) &amp; ",") &amp; IF(ISBLANK(AP482),"",VLOOKUP(AP482,ComboValue!$N$2:$O$68,2,FALSE) &amp; ",") &amp; IF(ISBLANK(AQ482),"",VLOOKUP(AQ482,ComboValue!$N$2:$O$68,2,FALSE) &amp; ",") &amp; IF(ISBLANK(AR482),"",VLOOKUP(AR482,ComboValue!$N$2:$O$68,2,FALSE) &amp; ",") &amp; IF(ISBLANK(AS482),"",VLOOKUP(AS482,ComboValue!$N$2:$O$68,2,FALSE) &amp; ",") &amp; IF(ISBLANK(AT482),"",VLOOKUP(AT482,ComboValue!$N$2:$O$68,2,FALSE) &amp; ",")</f>
        <v/>
      </c>
      <c r="AZ482" s="162" t="str">
        <f t="shared" si="298"/>
        <v/>
      </c>
      <c r="BA482" s="120"/>
      <c r="BB482" s="135" t="str">
        <f t="shared" si="299"/>
        <v/>
      </c>
      <c r="BC482" s="136" t="str">
        <f t="shared" si="300"/>
        <v/>
      </c>
      <c r="BD482" s="136" t="str">
        <f t="shared" si="301"/>
        <v/>
      </c>
      <c r="BE482" s="136" t="str">
        <f t="shared" si="302"/>
        <v/>
      </c>
      <c r="BF482" s="136" t="str">
        <f t="shared" si="303"/>
        <v/>
      </c>
      <c r="BG482" s="136" t="str">
        <f t="shared" si="304"/>
        <v/>
      </c>
      <c r="BH482" s="136" t="str">
        <f t="shared" si="305"/>
        <v/>
      </c>
      <c r="BI482" s="136" t="str">
        <f t="shared" si="306"/>
        <v/>
      </c>
      <c r="BJ482" s="136" t="str">
        <f t="shared" si="307"/>
        <v/>
      </c>
      <c r="BK482" s="136" t="str">
        <f t="shared" si="308"/>
        <v/>
      </c>
      <c r="BL482" s="136" t="str">
        <f t="shared" si="309"/>
        <v/>
      </c>
      <c r="BM482" s="136" t="str">
        <f t="shared" si="310"/>
        <v/>
      </c>
      <c r="BN482" s="136" t="str">
        <f t="shared" si="311"/>
        <v/>
      </c>
      <c r="BO482" s="136" t="str">
        <f t="shared" si="312"/>
        <v/>
      </c>
      <c r="BP482" s="136" t="str">
        <f t="shared" si="313"/>
        <v/>
      </c>
      <c r="BQ482" s="136" t="str">
        <f t="shared" si="314"/>
        <v/>
      </c>
      <c r="BR482" s="136" t="str">
        <f t="shared" si="315"/>
        <v/>
      </c>
      <c r="BS482" s="136" t="str">
        <f t="shared" si="316"/>
        <v/>
      </c>
      <c r="BT482" s="136" t="str">
        <f t="shared" si="317"/>
        <v/>
      </c>
      <c r="BU482" s="136" t="str">
        <f t="shared" si="318"/>
        <v/>
      </c>
      <c r="BV482" s="136" t="str">
        <f t="shared" si="319"/>
        <v/>
      </c>
      <c r="BW482" s="136" t="str">
        <f t="shared" si="320"/>
        <v/>
      </c>
      <c r="BX482" s="136" t="str">
        <f t="shared" si="321"/>
        <v/>
      </c>
      <c r="BY482" s="136" t="str">
        <f t="shared" si="322"/>
        <v/>
      </c>
      <c r="BZ482" s="136" t="str">
        <f t="shared" si="323"/>
        <v/>
      </c>
      <c r="CA482" s="137" t="str">
        <f t="shared" si="324"/>
        <v/>
      </c>
      <c r="CB482" s="135" t="str">
        <f t="shared" si="325"/>
        <v/>
      </c>
      <c r="CC482" s="136" t="str">
        <f t="shared" si="326"/>
        <v/>
      </c>
      <c r="CD482" s="136" t="str">
        <f t="shared" si="327"/>
        <v/>
      </c>
      <c r="CE482" s="136" t="str">
        <f t="shared" si="328"/>
        <v/>
      </c>
      <c r="CF482" s="136" t="str">
        <f t="shared" si="329"/>
        <v/>
      </c>
      <c r="CG482" s="136" t="str">
        <f t="shared" si="330"/>
        <v/>
      </c>
      <c r="CH482" s="136" t="str">
        <f t="shared" si="331"/>
        <v/>
      </c>
      <c r="CI482" s="136" t="str">
        <f t="shared" si="332"/>
        <v/>
      </c>
      <c r="CJ482" s="136" t="str">
        <f t="shared" si="333"/>
        <v/>
      </c>
      <c r="CK482" s="137" t="str">
        <f t="shared" si="334"/>
        <v/>
      </c>
      <c r="CL482" s="135" t="str">
        <f t="shared" si="335"/>
        <v/>
      </c>
      <c r="CM482" s="136" t="str">
        <f t="shared" si="336"/>
        <v/>
      </c>
      <c r="CN482" s="136" t="str">
        <f t="shared" si="337"/>
        <v/>
      </c>
      <c r="CO482" s="137" t="str">
        <f t="shared" si="338"/>
        <v/>
      </c>
      <c r="CP482" s="120"/>
      <c r="CQ482" s="120"/>
      <c r="CR482" s="120"/>
      <c r="CS482" s="120"/>
      <c r="CT482" s="120"/>
      <c r="CU482" s="120"/>
      <c r="CV482" s="120"/>
      <c r="CW482" s="120"/>
      <c r="CX482" s="120"/>
      <c r="CY482" s="120"/>
      <c r="CZ482" s="120"/>
      <c r="DA482" s="120"/>
      <c r="DB482" s="120"/>
    </row>
    <row r="483" spans="1:106" ht="17.399999999999999" thickTop="1" thickBot="1" x14ac:dyDescent="0.45">
      <c r="A483" s="7">
        <v>478</v>
      </c>
      <c r="B483" s="10"/>
      <c r="C483" s="11"/>
      <c r="D483" s="11"/>
      <c r="E483" s="11"/>
      <c r="F483" s="11"/>
      <c r="G483" s="11"/>
      <c r="H483" s="11"/>
      <c r="I483" s="11"/>
      <c r="J483" s="11"/>
      <c r="K483" s="11"/>
      <c r="L483" s="10"/>
      <c r="M483" s="10"/>
      <c r="N483" s="10"/>
      <c r="O483" s="209" t="str">
        <f xml:space="preserve"> IF(ISBLANK(L483),"",VLOOKUP(L483,ComboValue!$E$3:$I$15,5,FALSE))</f>
        <v/>
      </c>
      <c r="P483" s="10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35" t="str">
        <f xml:space="preserve"> IF(ISBLANK(C483),"",VLOOKUP(C483,ComboValue!$B$2:$C$11,2,FALSE) &amp; ",") &amp; IF(ISBLANK(D483),"",VLOOKUP(D483,ComboValue!$B$2:$C$11,2,FALSE) &amp; ",") &amp; IF(ISBLANK(E483),"",VLOOKUP(E483,ComboValue!$B$2:$C$11,2,FALSE) &amp; ",") &amp; IF(ISBLANK(F483),"",VLOOKUP(F483,ComboValue!$B$2:$C$11,2,FALSE) &amp; ",") &amp; IF(ISBLANK(G483),"",VLOOKUP(G483,ComboValue!$B$2:$C$11,2,FALSE) &amp; ",") &amp; IF(ISBLANK(H483),"",VLOOKUP(H483,ComboValue!$B$2:$C$11,2,FALSE) &amp; ",") &amp; IF(ISBLANK(I483),"",VLOOKUP(I483,ComboValue!$B$2:$C$11,2,FALSE) &amp; ",") &amp; IF(ISBLANK(J483),"",VLOOKUP(J483,ComboValue!$B$2:$C$11,2,FALSE) &amp; ",") &amp; IF(ISBLANK(K483),"",VLOOKUP(K483,ComboValue!$B$2:$C$11,2,FALSE) &amp; ",")</f>
        <v/>
      </c>
      <c r="AV483" s="136" t="str">
        <f t="shared" si="297"/>
        <v>Tous_Nl</v>
      </c>
      <c r="AW483" s="136" t="str">
        <f>IF(ISBLANK(L483),"",VLOOKUP(L483,ComboValue!$E$2:$G$15,3,FALSE))</f>
        <v/>
      </c>
      <c r="AX483" s="136" t="str">
        <f>IF(ISBLANK(M483),"",VLOOKUP(M483,ComboValue!$K$2:$L$5,2,FALSE))</f>
        <v/>
      </c>
      <c r="AY483" s="161" t="str">
        <f>IF(ISBLANK(Q483),"",VLOOKUP(Q483,ComboValue!$N$2:$O$68,2,FALSE) &amp; ",") &amp; IF(ISBLANK(R483),"",VLOOKUP(R483,ComboValue!$N$2:$O$68,2,FALSE) &amp; ",") &amp; IF(ISBLANK(S483),"",VLOOKUP(S483,ComboValue!$N$2:$O$68,2,FALSE) &amp; ",") &amp; IF(ISBLANK(T483),"",VLOOKUP(T483,ComboValue!$N$2:$O$68,2,FALSE) &amp; ",") &amp; IF(ISBLANK(U483),"",VLOOKUP(U483,ComboValue!$N$2:$O$68,2,FALSE) &amp; ",") &amp; IF(ISBLANK(V483),"",VLOOKUP(V483,ComboValue!$N$2:$O$68,2,FALSE) &amp; ",") &amp; IF(ISBLANK(W483),"",VLOOKUP(W483,ComboValue!$N$2:$O$68,2,FALSE) &amp; ",") &amp; IF(ISBLANK(X483),"",VLOOKUP(X483,ComboValue!$N$2:$O$68,2,FALSE) &amp; ",") &amp; IF(ISBLANK(Y483),"",VLOOKUP(Y483,ComboValue!$N$2:$O$68,2,FALSE) &amp; ",") &amp; IF(ISBLANK(Z483),"",VLOOKUP(Z483,ComboValue!$N$2:$O$68,2,FALSE) &amp; ",") &amp; IF(ISBLANK(AA483),"",VLOOKUP(AA483,ComboValue!$N$2:$O$68,2,FALSE) &amp; ",") &amp; IF(ISBLANK(AB483),"",VLOOKUP(AB483,ComboValue!$N$2:$O$68,2,FALSE) &amp; ",") &amp; IF(ISBLANK(AC483),"",VLOOKUP(AC483,ComboValue!$N$2:$O$68,2,FALSE) &amp; ",") &amp; IF(ISBLANK(AD483),"",VLOOKUP(AD483,ComboValue!$N$2:$O$68,2,FALSE) &amp; ",") &amp; IF(ISBLANK(AE483),"",VLOOKUP(AE483,ComboValue!$N$2:$O$68,2,FALSE) &amp; ",") &amp; IF(ISBLANK(AF483),"",VLOOKUP(AF483,ComboValue!$N$2:$O$68,2,FALSE) &amp; ",") &amp; IF(ISBLANK(AG483),"",VLOOKUP(AG483,ComboValue!$N$2:$O$68,2,FALSE) &amp; ",") &amp; IF(ISBLANK(AH483),"",VLOOKUP(AH483,ComboValue!$N$2:$O$68,2,FALSE) &amp; ",") &amp; IF(ISBLANK(AI483),"",VLOOKUP(AI483,ComboValue!$N$2:$O$68,2,FALSE) &amp; ",") &amp; IF(ISBLANK(AJ483),"",VLOOKUP(AJ483,ComboValue!$N$2:$O$68,2,FALSE) &amp; ",") &amp; IF(ISBLANK(AK483),"",VLOOKUP(AK483,ComboValue!$N$2:$O$68,2,FALSE) &amp; ",") &amp; IF(ISBLANK(AL483),"",VLOOKUP(AL483,ComboValue!$N$2:$O$68,2,FALSE) &amp; ",") &amp; IF(ISBLANK(AM483),"",VLOOKUP(AM483,ComboValue!$N$2:$O$68,2,FALSE) &amp; ",") &amp; IF(ISBLANK(AN483),"",VLOOKUP(AN483,ComboValue!$N$2:$O$68,2,FALSE) &amp; ",") &amp; IF(ISBLANK(AO483),"",VLOOKUP(AO483,ComboValue!$N$2:$O$68,2,FALSE) &amp; ",") &amp; IF(ISBLANK(AP483),"",VLOOKUP(AP483,ComboValue!$N$2:$O$68,2,FALSE) &amp; ",") &amp; IF(ISBLANK(AQ483),"",VLOOKUP(AQ483,ComboValue!$N$2:$O$68,2,FALSE) &amp; ",") &amp; IF(ISBLANK(AR483),"",VLOOKUP(AR483,ComboValue!$N$2:$O$68,2,FALSE) &amp; ",") &amp; IF(ISBLANK(AS483),"",VLOOKUP(AS483,ComboValue!$N$2:$O$68,2,FALSE) &amp; ",") &amp; IF(ISBLANK(AT483),"",VLOOKUP(AT483,ComboValue!$N$2:$O$68,2,FALSE) &amp; ",")</f>
        <v/>
      </c>
      <c r="AZ483" s="162" t="str">
        <f t="shared" si="298"/>
        <v/>
      </c>
      <c r="BA483" s="120"/>
      <c r="BB483" s="135" t="str">
        <f t="shared" si="299"/>
        <v/>
      </c>
      <c r="BC483" s="136" t="str">
        <f t="shared" si="300"/>
        <v/>
      </c>
      <c r="BD483" s="136" t="str">
        <f t="shared" si="301"/>
        <v/>
      </c>
      <c r="BE483" s="136" t="str">
        <f t="shared" si="302"/>
        <v/>
      </c>
      <c r="BF483" s="136" t="str">
        <f t="shared" si="303"/>
        <v/>
      </c>
      <c r="BG483" s="136" t="str">
        <f t="shared" si="304"/>
        <v/>
      </c>
      <c r="BH483" s="136" t="str">
        <f t="shared" si="305"/>
        <v/>
      </c>
      <c r="BI483" s="136" t="str">
        <f t="shared" si="306"/>
        <v/>
      </c>
      <c r="BJ483" s="136" t="str">
        <f t="shared" si="307"/>
        <v/>
      </c>
      <c r="BK483" s="136" t="str">
        <f t="shared" si="308"/>
        <v/>
      </c>
      <c r="BL483" s="136" t="str">
        <f t="shared" si="309"/>
        <v/>
      </c>
      <c r="BM483" s="136" t="str">
        <f t="shared" si="310"/>
        <v/>
      </c>
      <c r="BN483" s="136" t="str">
        <f t="shared" si="311"/>
        <v/>
      </c>
      <c r="BO483" s="136" t="str">
        <f t="shared" si="312"/>
        <v/>
      </c>
      <c r="BP483" s="136" t="str">
        <f t="shared" si="313"/>
        <v/>
      </c>
      <c r="BQ483" s="136" t="str">
        <f t="shared" si="314"/>
        <v/>
      </c>
      <c r="BR483" s="136" t="str">
        <f t="shared" si="315"/>
        <v/>
      </c>
      <c r="BS483" s="136" t="str">
        <f t="shared" si="316"/>
        <v/>
      </c>
      <c r="BT483" s="136" t="str">
        <f t="shared" si="317"/>
        <v/>
      </c>
      <c r="BU483" s="136" t="str">
        <f t="shared" si="318"/>
        <v/>
      </c>
      <c r="BV483" s="136" t="str">
        <f t="shared" si="319"/>
        <v/>
      </c>
      <c r="BW483" s="136" t="str">
        <f t="shared" si="320"/>
        <v/>
      </c>
      <c r="BX483" s="136" t="str">
        <f t="shared" si="321"/>
        <v/>
      </c>
      <c r="BY483" s="136" t="str">
        <f t="shared" si="322"/>
        <v/>
      </c>
      <c r="BZ483" s="136" t="str">
        <f t="shared" si="323"/>
        <v/>
      </c>
      <c r="CA483" s="137" t="str">
        <f t="shared" si="324"/>
        <v/>
      </c>
      <c r="CB483" s="135" t="str">
        <f t="shared" si="325"/>
        <v/>
      </c>
      <c r="CC483" s="136" t="str">
        <f t="shared" si="326"/>
        <v/>
      </c>
      <c r="CD483" s="136" t="str">
        <f t="shared" si="327"/>
        <v/>
      </c>
      <c r="CE483" s="136" t="str">
        <f t="shared" si="328"/>
        <v/>
      </c>
      <c r="CF483" s="136" t="str">
        <f t="shared" si="329"/>
        <v/>
      </c>
      <c r="CG483" s="136" t="str">
        <f t="shared" si="330"/>
        <v/>
      </c>
      <c r="CH483" s="136" t="str">
        <f t="shared" si="331"/>
        <v/>
      </c>
      <c r="CI483" s="136" t="str">
        <f t="shared" si="332"/>
        <v/>
      </c>
      <c r="CJ483" s="136" t="str">
        <f t="shared" si="333"/>
        <v/>
      </c>
      <c r="CK483" s="137" t="str">
        <f t="shared" si="334"/>
        <v/>
      </c>
      <c r="CL483" s="135" t="str">
        <f t="shared" si="335"/>
        <v/>
      </c>
      <c r="CM483" s="136" t="str">
        <f t="shared" si="336"/>
        <v/>
      </c>
      <c r="CN483" s="136" t="str">
        <f t="shared" si="337"/>
        <v/>
      </c>
      <c r="CO483" s="137" t="str">
        <f t="shared" si="338"/>
        <v/>
      </c>
      <c r="CP483" s="120"/>
      <c r="CQ483" s="120"/>
      <c r="CR483" s="120"/>
      <c r="CS483" s="120"/>
      <c r="CT483" s="120"/>
      <c r="CU483" s="120"/>
      <c r="CV483" s="120"/>
      <c r="CW483" s="120"/>
      <c r="CX483" s="120"/>
      <c r="CY483" s="120"/>
      <c r="CZ483" s="120"/>
      <c r="DA483" s="120"/>
      <c r="DB483" s="120"/>
    </row>
    <row r="484" spans="1:106" ht="17.399999999999999" thickTop="1" thickBot="1" x14ac:dyDescent="0.45">
      <c r="A484" s="7">
        <v>479</v>
      </c>
      <c r="B484" s="10"/>
      <c r="C484" s="11"/>
      <c r="D484" s="11"/>
      <c r="E484" s="11"/>
      <c r="F484" s="11"/>
      <c r="G484" s="11"/>
      <c r="H484" s="11"/>
      <c r="I484" s="11"/>
      <c r="J484" s="11"/>
      <c r="K484" s="11"/>
      <c r="L484" s="10"/>
      <c r="M484" s="10"/>
      <c r="N484" s="10"/>
      <c r="O484" s="209" t="str">
        <f xml:space="preserve"> IF(ISBLANK(L484),"",VLOOKUP(L484,ComboValue!$E$3:$I$15,5,FALSE))</f>
        <v/>
      </c>
      <c r="P484" s="10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35" t="str">
        <f xml:space="preserve"> IF(ISBLANK(C484),"",VLOOKUP(C484,ComboValue!$B$2:$C$11,2,FALSE) &amp; ",") &amp; IF(ISBLANK(D484),"",VLOOKUP(D484,ComboValue!$B$2:$C$11,2,FALSE) &amp; ",") &amp; IF(ISBLANK(E484),"",VLOOKUP(E484,ComboValue!$B$2:$C$11,2,FALSE) &amp; ",") &amp; IF(ISBLANK(F484),"",VLOOKUP(F484,ComboValue!$B$2:$C$11,2,FALSE) &amp; ",") &amp; IF(ISBLANK(G484),"",VLOOKUP(G484,ComboValue!$B$2:$C$11,2,FALSE) &amp; ",") &amp; IF(ISBLANK(H484),"",VLOOKUP(H484,ComboValue!$B$2:$C$11,2,FALSE) &amp; ",") &amp; IF(ISBLANK(I484),"",VLOOKUP(I484,ComboValue!$B$2:$C$11,2,FALSE) &amp; ",") &amp; IF(ISBLANK(J484),"",VLOOKUP(J484,ComboValue!$B$2:$C$11,2,FALSE) &amp; ",") &amp; IF(ISBLANK(K484),"",VLOOKUP(K484,ComboValue!$B$2:$C$11,2,FALSE) &amp; ",")</f>
        <v/>
      </c>
      <c r="AV484" s="136" t="str">
        <f t="shared" si="297"/>
        <v>Tous_Nl</v>
      </c>
      <c r="AW484" s="136" t="str">
        <f>IF(ISBLANK(L484),"",VLOOKUP(L484,ComboValue!$E$2:$G$15,3,FALSE))</f>
        <v/>
      </c>
      <c r="AX484" s="136" t="str">
        <f>IF(ISBLANK(M484),"",VLOOKUP(M484,ComboValue!$K$2:$L$5,2,FALSE))</f>
        <v/>
      </c>
      <c r="AY484" s="161" t="str">
        <f>IF(ISBLANK(Q484),"",VLOOKUP(Q484,ComboValue!$N$2:$O$68,2,FALSE) &amp; ",") &amp; IF(ISBLANK(R484),"",VLOOKUP(R484,ComboValue!$N$2:$O$68,2,FALSE) &amp; ",") &amp; IF(ISBLANK(S484),"",VLOOKUP(S484,ComboValue!$N$2:$O$68,2,FALSE) &amp; ",") &amp; IF(ISBLANK(T484),"",VLOOKUP(T484,ComboValue!$N$2:$O$68,2,FALSE) &amp; ",") &amp; IF(ISBLANK(U484),"",VLOOKUP(U484,ComboValue!$N$2:$O$68,2,FALSE) &amp; ",") &amp; IF(ISBLANK(V484),"",VLOOKUP(V484,ComboValue!$N$2:$O$68,2,FALSE) &amp; ",") &amp; IF(ISBLANK(W484),"",VLOOKUP(W484,ComboValue!$N$2:$O$68,2,FALSE) &amp; ",") &amp; IF(ISBLANK(X484),"",VLOOKUP(X484,ComboValue!$N$2:$O$68,2,FALSE) &amp; ",") &amp; IF(ISBLANK(Y484),"",VLOOKUP(Y484,ComboValue!$N$2:$O$68,2,FALSE) &amp; ",") &amp; IF(ISBLANK(Z484),"",VLOOKUP(Z484,ComboValue!$N$2:$O$68,2,FALSE) &amp; ",") &amp; IF(ISBLANK(AA484),"",VLOOKUP(AA484,ComboValue!$N$2:$O$68,2,FALSE) &amp; ",") &amp; IF(ISBLANK(AB484),"",VLOOKUP(AB484,ComboValue!$N$2:$O$68,2,FALSE) &amp; ",") &amp; IF(ISBLANK(AC484),"",VLOOKUP(AC484,ComboValue!$N$2:$O$68,2,FALSE) &amp; ",") &amp; IF(ISBLANK(AD484),"",VLOOKUP(AD484,ComboValue!$N$2:$O$68,2,FALSE) &amp; ",") &amp; IF(ISBLANK(AE484),"",VLOOKUP(AE484,ComboValue!$N$2:$O$68,2,FALSE) &amp; ",") &amp; IF(ISBLANK(AF484),"",VLOOKUP(AF484,ComboValue!$N$2:$O$68,2,FALSE) &amp; ",") &amp; IF(ISBLANK(AG484),"",VLOOKUP(AG484,ComboValue!$N$2:$O$68,2,FALSE) &amp; ",") &amp; IF(ISBLANK(AH484),"",VLOOKUP(AH484,ComboValue!$N$2:$O$68,2,FALSE) &amp; ",") &amp; IF(ISBLANK(AI484),"",VLOOKUP(AI484,ComboValue!$N$2:$O$68,2,FALSE) &amp; ",") &amp; IF(ISBLANK(AJ484),"",VLOOKUP(AJ484,ComboValue!$N$2:$O$68,2,FALSE) &amp; ",") &amp; IF(ISBLANK(AK484),"",VLOOKUP(AK484,ComboValue!$N$2:$O$68,2,FALSE) &amp; ",") &amp; IF(ISBLANK(AL484),"",VLOOKUP(AL484,ComboValue!$N$2:$O$68,2,FALSE) &amp; ",") &amp; IF(ISBLANK(AM484),"",VLOOKUP(AM484,ComboValue!$N$2:$O$68,2,FALSE) &amp; ",") &amp; IF(ISBLANK(AN484),"",VLOOKUP(AN484,ComboValue!$N$2:$O$68,2,FALSE) &amp; ",") &amp; IF(ISBLANK(AO484),"",VLOOKUP(AO484,ComboValue!$N$2:$O$68,2,FALSE) &amp; ",") &amp; IF(ISBLANK(AP484),"",VLOOKUP(AP484,ComboValue!$N$2:$O$68,2,FALSE) &amp; ",") &amp; IF(ISBLANK(AQ484),"",VLOOKUP(AQ484,ComboValue!$N$2:$O$68,2,FALSE) &amp; ",") &amp; IF(ISBLANK(AR484),"",VLOOKUP(AR484,ComboValue!$N$2:$O$68,2,FALSE) &amp; ",") &amp; IF(ISBLANK(AS484),"",VLOOKUP(AS484,ComboValue!$N$2:$O$68,2,FALSE) &amp; ",") &amp; IF(ISBLANK(AT484),"",VLOOKUP(AT484,ComboValue!$N$2:$O$68,2,FALSE) &amp; ",")</f>
        <v/>
      </c>
      <c r="AZ484" s="162" t="str">
        <f t="shared" si="298"/>
        <v/>
      </c>
      <c r="BA484" s="120"/>
      <c r="BB484" s="135" t="str">
        <f t="shared" si="299"/>
        <v/>
      </c>
      <c r="BC484" s="136" t="str">
        <f t="shared" si="300"/>
        <v/>
      </c>
      <c r="BD484" s="136" t="str">
        <f t="shared" si="301"/>
        <v/>
      </c>
      <c r="BE484" s="136" t="str">
        <f t="shared" si="302"/>
        <v/>
      </c>
      <c r="BF484" s="136" t="str">
        <f t="shared" si="303"/>
        <v/>
      </c>
      <c r="BG484" s="136" t="str">
        <f t="shared" si="304"/>
        <v/>
      </c>
      <c r="BH484" s="136" t="str">
        <f t="shared" si="305"/>
        <v/>
      </c>
      <c r="BI484" s="136" t="str">
        <f t="shared" si="306"/>
        <v/>
      </c>
      <c r="BJ484" s="136" t="str">
        <f t="shared" si="307"/>
        <v/>
      </c>
      <c r="BK484" s="136" t="str">
        <f t="shared" si="308"/>
        <v/>
      </c>
      <c r="BL484" s="136" t="str">
        <f t="shared" si="309"/>
        <v/>
      </c>
      <c r="BM484" s="136" t="str">
        <f t="shared" si="310"/>
        <v/>
      </c>
      <c r="BN484" s="136" t="str">
        <f t="shared" si="311"/>
        <v/>
      </c>
      <c r="BO484" s="136" t="str">
        <f t="shared" si="312"/>
        <v/>
      </c>
      <c r="BP484" s="136" t="str">
        <f t="shared" si="313"/>
        <v/>
      </c>
      <c r="BQ484" s="136" t="str">
        <f t="shared" si="314"/>
        <v/>
      </c>
      <c r="BR484" s="136" t="str">
        <f t="shared" si="315"/>
        <v/>
      </c>
      <c r="BS484" s="136" t="str">
        <f t="shared" si="316"/>
        <v/>
      </c>
      <c r="BT484" s="136" t="str">
        <f t="shared" si="317"/>
        <v/>
      </c>
      <c r="BU484" s="136" t="str">
        <f t="shared" si="318"/>
        <v/>
      </c>
      <c r="BV484" s="136" t="str">
        <f t="shared" si="319"/>
        <v/>
      </c>
      <c r="BW484" s="136" t="str">
        <f t="shared" si="320"/>
        <v/>
      </c>
      <c r="BX484" s="136" t="str">
        <f t="shared" si="321"/>
        <v/>
      </c>
      <c r="BY484" s="136" t="str">
        <f t="shared" si="322"/>
        <v/>
      </c>
      <c r="BZ484" s="136" t="str">
        <f t="shared" si="323"/>
        <v/>
      </c>
      <c r="CA484" s="137" t="str">
        <f t="shared" si="324"/>
        <v/>
      </c>
      <c r="CB484" s="135" t="str">
        <f t="shared" si="325"/>
        <v/>
      </c>
      <c r="CC484" s="136" t="str">
        <f t="shared" si="326"/>
        <v/>
      </c>
      <c r="CD484" s="136" t="str">
        <f t="shared" si="327"/>
        <v/>
      </c>
      <c r="CE484" s="136" t="str">
        <f t="shared" si="328"/>
        <v/>
      </c>
      <c r="CF484" s="136" t="str">
        <f t="shared" si="329"/>
        <v/>
      </c>
      <c r="CG484" s="136" t="str">
        <f t="shared" si="330"/>
        <v/>
      </c>
      <c r="CH484" s="136" t="str">
        <f t="shared" si="331"/>
        <v/>
      </c>
      <c r="CI484" s="136" t="str">
        <f t="shared" si="332"/>
        <v/>
      </c>
      <c r="CJ484" s="136" t="str">
        <f t="shared" si="333"/>
        <v/>
      </c>
      <c r="CK484" s="137" t="str">
        <f t="shared" si="334"/>
        <v/>
      </c>
      <c r="CL484" s="135" t="str">
        <f t="shared" si="335"/>
        <v/>
      </c>
      <c r="CM484" s="136" t="str">
        <f t="shared" si="336"/>
        <v/>
      </c>
      <c r="CN484" s="136" t="str">
        <f t="shared" si="337"/>
        <v/>
      </c>
      <c r="CO484" s="137" t="str">
        <f t="shared" si="338"/>
        <v/>
      </c>
      <c r="CP484" s="120"/>
      <c r="CQ484" s="120"/>
      <c r="CR484" s="120"/>
      <c r="CS484" s="120"/>
      <c r="CT484" s="120"/>
      <c r="CU484" s="120"/>
      <c r="CV484" s="120"/>
      <c r="CW484" s="120"/>
      <c r="CX484" s="120"/>
      <c r="CY484" s="120"/>
      <c r="CZ484" s="120"/>
      <c r="DA484" s="120"/>
      <c r="DB484" s="120"/>
    </row>
    <row r="485" spans="1:106" ht="17.399999999999999" thickTop="1" thickBot="1" x14ac:dyDescent="0.45">
      <c r="A485" s="7">
        <v>480</v>
      </c>
      <c r="B485" s="10"/>
      <c r="C485" s="11"/>
      <c r="D485" s="11"/>
      <c r="E485" s="11"/>
      <c r="F485" s="11"/>
      <c r="G485" s="11"/>
      <c r="H485" s="11"/>
      <c r="I485" s="11"/>
      <c r="J485" s="11"/>
      <c r="K485" s="11"/>
      <c r="L485" s="10"/>
      <c r="M485" s="10"/>
      <c r="N485" s="10"/>
      <c r="O485" s="209" t="str">
        <f xml:space="preserve"> IF(ISBLANK(L485),"",VLOOKUP(L485,ComboValue!$E$3:$I$15,5,FALSE))</f>
        <v/>
      </c>
      <c r="P485" s="10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35" t="str">
        <f xml:space="preserve"> IF(ISBLANK(C485),"",VLOOKUP(C485,ComboValue!$B$2:$C$11,2,FALSE) &amp; ",") &amp; IF(ISBLANK(D485),"",VLOOKUP(D485,ComboValue!$B$2:$C$11,2,FALSE) &amp; ",") &amp; IF(ISBLANK(E485),"",VLOOKUP(E485,ComboValue!$B$2:$C$11,2,FALSE) &amp; ",") &amp; IF(ISBLANK(F485),"",VLOOKUP(F485,ComboValue!$B$2:$C$11,2,FALSE) &amp; ",") &amp; IF(ISBLANK(G485),"",VLOOKUP(G485,ComboValue!$B$2:$C$11,2,FALSE) &amp; ",") &amp; IF(ISBLANK(H485),"",VLOOKUP(H485,ComboValue!$B$2:$C$11,2,FALSE) &amp; ",") &amp; IF(ISBLANK(I485),"",VLOOKUP(I485,ComboValue!$B$2:$C$11,2,FALSE) &amp; ",") &amp; IF(ISBLANK(J485),"",VLOOKUP(J485,ComboValue!$B$2:$C$11,2,FALSE) &amp; ",") &amp; IF(ISBLANK(K485),"",VLOOKUP(K485,ComboValue!$B$2:$C$11,2,FALSE) &amp; ",")</f>
        <v/>
      </c>
      <c r="AV485" s="136" t="str">
        <f t="shared" si="297"/>
        <v>Tous_Nl</v>
      </c>
      <c r="AW485" s="136" t="str">
        <f>IF(ISBLANK(L485),"",VLOOKUP(L485,ComboValue!$E$2:$G$15,3,FALSE))</f>
        <v/>
      </c>
      <c r="AX485" s="136" t="str">
        <f>IF(ISBLANK(M485),"",VLOOKUP(M485,ComboValue!$K$2:$L$5,2,FALSE))</f>
        <v/>
      </c>
      <c r="AY485" s="161" t="str">
        <f>IF(ISBLANK(Q485),"",VLOOKUP(Q485,ComboValue!$N$2:$O$68,2,FALSE) &amp; ",") &amp; IF(ISBLANK(R485),"",VLOOKUP(R485,ComboValue!$N$2:$O$68,2,FALSE) &amp; ",") &amp; IF(ISBLANK(S485),"",VLOOKUP(S485,ComboValue!$N$2:$O$68,2,FALSE) &amp; ",") &amp; IF(ISBLANK(T485),"",VLOOKUP(T485,ComboValue!$N$2:$O$68,2,FALSE) &amp; ",") &amp; IF(ISBLANK(U485),"",VLOOKUP(U485,ComboValue!$N$2:$O$68,2,FALSE) &amp; ",") &amp; IF(ISBLANK(V485),"",VLOOKUP(V485,ComboValue!$N$2:$O$68,2,FALSE) &amp; ",") &amp; IF(ISBLANK(W485),"",VLOOKUP(W485,ComboValue!$N$2:$O$68,2,FALSE) &amp; ",") &amp; IF(ISBLANK(X485),"",VLOOKUP(X485,ComboValue!$N$2:$O$68,2,FALSE) &amp; ",") &amp; IF(ISBLANK(Y485),"",VLOOKUP(Y485,ComboValue!$N$2:$O$68,2,FALSE) &amp; ",") &amp; IF(ISBLANK(Z485),"",VLOOKUP(Z485,ComboValue!$N$2:$O$68,2,FALSE) &amp; ",") &amp; IF(ISBLANK(AA485),"",VLOOKUP(AA485,ComboValue!$N$2:$O$68,2,FALSE) &amp; ",") &amp; IF(ISBLANK(AB485),"",VLOOKUP(AB485,ComboValue!$N$2:$O$68,2,FALSE) &amp; ",") &amp; IF(ISBLANK(AC485),"",VLOOKUP(AC485,ComboValue!$N$2:$O$68,2,FALSE) &amp; ",") &amp; IF(ISBLANK(AD485),"",VLOOKUP(AD485,ComboValue!$N$2:$O$68,2,FALSE) &amp; ",") &amp; IF(ISBLANK(AE485),"",VLOOKUP(AE485,ComboValue!$N$2:$O$68,2,FALSE) &amp; ",") &amp; IF(ISBLANK(AF485),"",VLOOKUP(AF485,ComboValue!$N$2:$O$68,2,FALSE) &amp; ",") &amp; IF(ISBLANK(AG485),"",VLOOKUP(AG485,ComboValue!$N$2:$O$68,2,FALSE) &amp; ",") &amp; IF(ISBLANK(AH485),"",VLOOKUP(AH485,ComboValue!$N$2:$O$68,2,FALSE) &amp; ",") &amp; IF(ISBLANK(AI485),"",VLOOKUP(AI485,ComboValue!$N$2:$O$68,2,FALSE) &amp; ",") &amp; IF(ISBLANK(AJ485),"",VLOOKUP(AJ485,ComboValue!$N$2:$O$68,2,FALSE) &amp; ",") &amp; IF(ISBLANK(AK485),"",VLOOKUP(AK485,ComboValue!$N$2:$O$68,2,FALSE) &amp; ",") &amp; IF(ISBLANK(AL485),"",VLOOKUP(AL485,ComboValue!$N$2:$O$68,2,FALSE) &amp; ",") &amp; IF(ISBLANK(AM485),"",VLOOKUP(AM485,ComboValue!$N$2:$O$68,2,FALSE) &amp; ",") &amp; IF(ISBLANK(AN485),"",VLOOKUP(AN485,ComboValue!$N$2:$O$68,2,FALSE) &amp; ",") &amp; IF(ISBLANK(AO485),"",VLOOKUP(AO485,ComboValue!$N$2:$O$68,2,FALSE) &amp; ",") &amp; IF(ISBLANK(AP485),"",VLOOKUP(AP485,ComboValue!$N$2:$O$68,2,FALSE) &amp; ",") &amp; IF(ISBLANK(AQ485),"",VLOOKUP(AQ485,ComboValue!$N$2:$O$68,2,FALSE) &amp; ",") &amp; IF(ISBLANK(AR485),"",VLOOKUP(AR485,ComboValue!$N$2:$O$68,2,FALSE) &amp; ",") &amp; IF(ISBLANK(AS485),"",VLOOKUP(AS485,ComboValue!$N$2:$O$68,2,FALSE) &amp; ",") &amp; IF(ISBLANK(AT485),"",VLOOKUP(AT485,ComboValue!$N$2:$O$68,2,FALSE) &amp; ",")</f>
        <v/>
      </c>
      <c r="AZ485" s="162" t="str">
        <f t="shared" si="298"/>
        <v/>
      </c>
      <c r="BA485" s="120"/>
      <c r="BB485" s="135" t="str">
        <f t="shared" si="299"/>
        <v/>
      </c>
      <c r="BC485" s="136" t="str">
        <f t="shared" si="300"/>
        <v/>
      </c>
      <c r="BD485" s="136" t="str">
        <f t="shared" si="301"/>
        <v/>
      </c>
      <c r="BE485" s="136" t="str">
        <f t="shared" si="302"/>
        <v/>
      </c>
      <c r="BF485" s="136" t="str">
        <f t="shared" si="303"/>
        <v/>
      </c>
      <c r="BG485" s="136" t="str">
        <f t="shared" si="304"/>
        <v/>
      </c>
      <c r="BH485" s="136" t="str">
        <f t="shared" si="305"/>
        <v/>
      </c>
      <c r="BI485" s="136" t="str">
        <f t="shared" si="306"/>
        <v/>
      </c>
      <c r="BJ485" s="136" t="str">
        <f t="shared" si="307"/>
        <v/>
      </c>
      <c r="BK485" s="136" t="str">
        <f t="shared" si="308"/>
        <v/>
      </c>
      <c r="BL485" s="136" t="str">
        <f t="shared" si="309"/>
        <v/>
      </c>
      <c r="BM485" s="136" t="str">
        <f t="shared" si="310"/>
        <v/>
      </c>
      <c r="BN485" s="136" t="str">
        <f t="shared" si="311"/>
        <v/>
      </c>
      <c r="BO485" s="136" t="str">
        <f t="shared" si="312"/>
        <v/>
      </c>
      <c r="BP485" s="136" t="str">
        <f t="shared" si="313"/>
        <v/>
      </c>
      <c r="BQ485" s="136" t="str">
        <f t="shared" si="314"/>
        <v/>
      </c>
      <c r="BR485" s="136" t="str">
        <f t="shared" si="315"/>
        <v/>
      </c>
      <c r="BS485" s="136" t="str">
        <f t="shared" si="316"/>
        <v/>
      </c>
      <c r="BT485" s="136" t="str">
        <f t="shared" si="317"/>
        <v/>
      </c>
      <c r="BU485" s="136" t="str">
        <f t="shared" si="318"/>
        <v/>
      </c>
      <c r="BV485" s="136" t="str">
        <f t="shared" si="319"/>
        <v/>
      </c>
      <c r="BW485" s="136" t="str">
        <f t="shared" si="320"/>
        <v/>
      </c>
      <c r="BX485" s="136" t="str">
        <f t="shared" si="321"/>
        <v/>
      </c>
      <c r="BY485" s="136" t="str">
        <f t="shared" si="322"/>
        <v/>
      </c>
      <c r="BZ485" s="136" t="str">
        <f t="shared" si="323"/>
        <v/>
      </c>
      <c r="CA485" s="137" t="str">
        <f t="shared" si="324"/>
        <v/>
      </c>
      <c r="CB485" s="135" t="str">
        <f t="shared" si="325"/>
        <v/>
      </c>
      <c r="CC485" s="136" t="str">
        <f t="shared" si="326"/>
        <v/>
      </c>
      <c r="CD485" s="136" t="str">
        <f t="shared" si="327"/>
        <v/>
      </c>
      <c r="CE485" s="136" t="str">
        <f t="shared" si="328"/>
        <v/>
      </c>
      <c r="CF485" s="136" t="str">
        <f t="shared" si="329"/>
        <v/>
      </c>
      <c r="CG485" s="136" t="str">
        <f t="shared" si="330"/>
        <v/>
      </c>
      <c r="CH485" s="136" t="str">
        <f t="shared" si="331"/>
        <v/>
      </c>
      <c r="CI485" s="136" t="str">
        <f t="shared" si="332"/>
        <v/>
      </c>
      <c r="CJ485" s="136" t="str">
        <f t="shared" si="333"/>
        <v/>
      </c>
      <c r="CK485" s="137" t="str">
        <f t="shared" si="334"/>
        <v/>
      </c>
      <c r="CL485" s="135" t="str">
        <f t="shared" si="335"/>
        <v/>
      </c>
      <c r="CM485" s="136" t="str">
        <f t="shared" si="336"/>
        <v/>
      </c>
      <c r="CN485" s="136" t="str">
        <f t="shared" si="337"/>
        <v/>
      </c>
      <c r="CO485" s="137" t="str">
        <f t="shared" si="338"/>
        <v/>
      </c>
      <c r="CP485" s="120"/>
      <c r="CQ485" s="120"/>
      <c r="CR485" s="120"/>
      <c r="CS485" s="120"/>
      <c r="CT485" s="120"/>
      <c r="CU485" s="120"/>
      <c r="CV485" s="120"/>
      <c r="CW485" s="120"/>
      <c r="CX485" s="120"/>
      <c r="CY485" s="120"/>
      <c r="CZ485" s="120"/>
      <c r="DA485" s="120"/>
      <c r="DB485" s="120"/>
    </row>
    <row r="486" spans="1:106" ht="17.399999999999999" thickTop="1" thickBot="1" x14ac:dyDescent="0.45">
      <c r="A486" s="7">
        <v>481</v>
      </c>
      <c r="B486" s="10"/>
      <c r="C486" s="11"/>
      <c r="D486" s="11"/>
      <c r="E486" s="11"/>
      <c r="F486" s="11"/>
      <c r="G486" s="11"/>
      <c r="H486" s="11"/>
      <c r="I486" s="11"/>
      <c r="J486" s="11"/>
      <c r="K486" s="11"/>
      <c r="L486" s="10"/>
      <c r="M486" s="10"/>
      <c r="N486" s="10"/>
      <c r="O486" s="209" t="str">
        <f xml:space="preserve"> IF(ISBLANK(L486),"",VLOOKUP(L486,ComboValue!$E$3:$I$15,5,FALSE))</f>
        <v/>
      </c>
      <c r="P486" s="10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35" t="str">
        <f xml:space="preserve"> IF(ISBLANK(C486),"",VLOOKUP(C486,ComboValue!$B$2:$C$11,2,FALSE) &amp; ",") &amp; IF(ISBLANK(D486),"",VLOOKUP(D486,ComboValue!$B$2:$C$11,2,FALSE) &amp; ",") &amp; IF(ISBLANK(E486),"",VLOOKUP(E486,ComboValue!$B$2:$C$11,2,FALSE) &amp; ",") &amp; IF(ISBLANK(F486),"",VLOOKUP(F486,ComboValue!$B$2:$C$11,2,FALSE) &amp; ",") &amp; IF(ISBLANK(G486),"",VLOOKUP(G486,ComboValue!$B$2:$C$11,2,FALSE) &amp; ",") &amp; IF(ISBLANK(H486),"",VLOOKUP(H486,ComboValue!$B$2:$C$11,2,FALSE) &amp; ",") &amp; IF(ISBLANK(I486),"",VLOOKUP(I486,ComboValue!$B$2:$C$11,2,FALSE) &amp; ",") &amp; IF(ISBLANK(J486),"",VLOOKUP(J486,ComboValue!$B$2:$C$11,2,FALSE) &amp; ",") &amp; IF(ISBLANK(K486),"",VLOOKUP(K486,ComboValue!$B$2:$C$11,2,FALSE) &amp; ",")</f>
        <v/>
      </c>
      <c r="AV486" s="136" t="str">
        <f t="shared" si="297"/>
        <v>Tous_Nl</v>
      </c>
      <c r="AW486" s="136" t="str">
        <f>IF(ISBLANK(L486),"",VLOOKUP(L486,ComboValue!$E$2:$G$15,3,FALSE))</f>
        <v/>
      </c>
      <c r="AX486" s="136" t="str">
        <f>IF(ISBLANK(M486),"",VLOOKUP(M486,ComboValue!$K$2:$L$5,2,FALSE))</f>
        <v/>
      </c>
      <c r="AY486" s="161" t="str">
        <f>IF(ISBLANK(Q486),"",VLOOKUP(Q486,ComboValue!$N$2:$O$68,2,FALSE) &amp; ",") &amp; IF(ISBLANK(R486),"",VLOOKUP(R486,ComboValue!$N$2:$O$68,2,FALSE) &amp; ",") &amp; IF(ISBLANK(S486),"",VLOOKUP(S486,ComboValue!$N$2:$O$68,2,FALSE) &amp; ",") &amp; IF(ISBLANK(T486),"",VLOOKUP(T486,ComboValue!$N$2:$O$68,2,FALSE) &amp; ",") &amp; IF(ISBLANK(U486),"",VLOOKUP(U486,ComboValue!$N$2:$O$68,2,FALSE) &amp; ",") &amp; IF(ISBLANK(V486),"",VLOOKUP(V486,ComboValue!$N$2:$O$68,2,FALSE) &amp; ",") &amp; IF(ISBLANK(W486),"",VLOOKUP(W486,ComboValue!$N$2:$O$68,2,FALSE) &amp; ",") &amp; IF(ISBLANK(X486),"",VLOOKUP(X486,ComboValue!$N$2:$O$68,2,FALSE) &amp; ",") &amp; IF(ISBLANK(Y486),"",VLOOKUP(Y486,ComboValue!$N$2:$O$68,2,FALSE) &amp; ",") &amp; IF(ISBLANK(Z486),"",VLOOKUP(Z486,ComboValue!$N$2:$O$68,2,FALSE) &amp; ",") &amp; IF(ISBLANK(AA486),"",VLOOKUP(AA486,ComboValue!$N$2:$O$68,2,FALSE) &amp; ",") &amp; IF(ISBLANK(AB486),"",VLOOKUP(AB486,ComboValue!$N$2:$O$68,2,FALSE) &amp; ",") &amp; IF(ISBLANK(AC486),"",VLOOKUP(AC486,ComboValue!$N$2:$O$68,2,FALSE) &amp; ",") &amp; IF(ISBLANK(AD486),"",VLOOKUP(AD486,ComboValue!$N$2:$O$68,2,FALSE) &amp; ",") &amp; IF(ISBLANK(AE486),"",VLOOKUP(AE486,ComboValue!$N$2:$O$68,2,FALSE) &amp; ",") &amp; IF(ISBLANK(AF486),"",VLOOKUP(AF486,ComboValue!$N$2:$O$68,2,FALSE) &amp; ",") &amp; IF(ISBLANK(AG486),"",VLOOKUP(AG486,ComboValue!$N$2:$O$68,2,FALSE) &amp; ",") &amp; IF(ISBLANK(AH486),"",VLOOKUP(AH486,ComboValue!$N$2:$O$68,2,FALSE) &amp; ",") &amp; IF(ISBLANK(AI486),"",VLOOKUP(AI486,ComboValue!$N$2:$O$68,2,FALSE) &amp; ",") &amp; IF(ISBLANK(AJ486),"",VLOOKUP(AJ486,ComboValue!$N$2:$O$68,2,FALSE) &amp; ",") &amp; IF(ISBLANK(AK486),"",VLOOKUP(AK486,ComboValue!$N$2:$O$68,2,FALSE) &amp; ",") &amp; IF(ISBLANK(AL486),"",VLOOKUP(AL486,ComboValue!$N$2:$O$68,2,FALSE) &amp; ",") &amp; IF(ISBLANK(AM486),"",VLOOKUP(AM486,ComboValue!$N$2:$O$68,2,FALSE) &amp; ",") &amp; IF(ISBLANK(AN486),"",VLOOKUP(AN486,ComboValue!$N$2:$O$68,2,FALSE) &amp; ",") &amp; IF(ISBLANK(AO486),"",VLOOKUP(AO486,ComboValue!$N$2:$O$68,2,FALSE) &amp; ",") &amp; IF(ISBLANK(AP486),"",VLOOKUP(AP486,ComboValue!$N$2:$O$68,2,FALSE) &amp; ",") &amp; IF(ISBLANK(AQ486),"",VLOOKUP(AQ486,ComboValue!$N$2:$O$68,2,FALSE) &amp; ",") &amp; IF(ISBLANK(AR486),"",VLOOKUP(AR486,ComboValue!$N$2:$O$68,2,FALSE) &amp; ",") &amp; IF(ISBLANK(AS486),"",VLOOKUP(AS486,ComboValue!$N$2:$O$68,2,FALSE) &amp; ",") &amp; IF(ISBLANK(AT486),"",VLOOKUP(AT486,ComboValue!$N$2:$O$68,2,FALSE) &amp; ",")</f>
        <v/>
      </c>
      <c r="AZ486" s="162" t="str">
        <f t="shared" si="298"/>
        <v/>
      </c>
      <c r="BA486" s="120"/>
      <c r="BB486" s="135" t="str">
        <f t="shared" si="299"/>
        <v/>
      </c>
      <c r="BC486" s="136" t="str">
        <f t="shared" si="300"/>
        <v/>
      </c>
      <c r="BD486" s="136" t="str">
        <f t="shared" si="301"/>
        <v/>
      </c>
      <c r="BE486" s="136" t="str">
        <f t="shared" si="302"/>
        <v/>
      </c>
      <c r="BF486" s="136" t="str">
        <f t="shared" si="303"/>
        <v/>
      </c>
      <c r="BG486" s="136" t="str">
        <f t="shared" si="304"/>
        <v/>
      </c>
      <c r="BH486" s="136" t="str">
        <f t="shared" si="305"/>
        <v/>
      </c>
      <c r="BI486" s="136" t="str">
        <f t="shared" si="306"/>
        <v/>
      </c>
      <c r="BJ486" s="136" t="str">
        <f t="shared" si="307"/>
        <v/>
      </c>
      <c r="BK486" s="136" t="str">
        <f t="shared" si="308"/>
        <v/>
      </c>
      <c r="BL486" s="136" t="str">
        <f t="shared" si="309"/>
        <v/>
      </c>
      <c r="BM486" s="136" t="str">
        <f t="shared" si="310"/>
        <v/>
      </c>
      <c r="BN486" s="136" t="str">
        <f t="shared" si="311"/>
        <v/>
      </c>
      <c r="BO486" s="136" t="str">
        <f t="shared" si="312"/>
        <v/>
      </c>
      <c r="BP486" s="136" t="str">
        <f t="shared" si="313"/>
        <v/>
      </c>
      <c r="BQ486" s="136" t="str">
        <f t="shared" si="314"/>
        <v/>
      </c>
      <c r="BR486" s="136" t="str">
        <f t="shared" si="315"/>
        <v/>
      </c>
      <c r="BS486" s="136" t="str">
        <f t="shared" si="316"/>
        <v/>
      </c>
      <c r="BT486" s="136" t="str">
        <f t="shared" si="317"/>
        <v/>
      </c>
      <c r="BU486" s="136" t="str">
        <f t="shared" si="318"/>
        <v/>
      </c>
      <c r="BV486" s="136" t="str">
        <f t="shared" si="319"/>
        <v/>
      </c>
      <c r="BW486" s="136" t="str">
        <f t="shared" si="320"/>
        <v/>
      </c>
      <c r="BX486" s="136" t="str">
        <f t="shared" si="321"/>
        <v/>
      </c>
      <c r="BY486" s="136" t="str">
        <f t="shared" si="322"/>
        <v/>
      </c>
      <c r="BZ486" s="136" t="str">
        <f t="shared" si="323"/>
        <v/>
      </c>
      <c r="CA486" s="137" t="str">
        <f t="shared" si="324"/>
        <v/>
      </c>
      <c r="CB486" s="135" t="str">
        <f t="shared" si="325"/>
        <v/>
      </c>
      <c r="CC486" s="136" t="str">
        <f t="shared" si="326"/>
        <v/>
      </c>
      <c r="CD486" s="136" t="str">
        <f t="shared" si="327"/>
        <v/>
      </c>
      <c r="CE486" s="136" t="str">
        <f t="shared" si="328"/>
        <v/>
      </c>
      <c r="CF486" s="136" t="str">
        <f t="shared" si="329"/>
        <v/>
      </c>
      <c r="CG486" s="136" t="str">
        <f t="shared" si="330"/>
        <v/>
      </c>
      <c r="CH486" s="136" t="str">
        <f t="shared" si="331"/>
        <v/>
      </c>
      <c r="CI486" s="136" t="str">
        <f t="shared" si="332"/>
        <v/>
      </c>
      <c r="CJ486" s="136" t="str">
        <f t="shared" si="333"/>
        <v/>
      </c>
      <c r="CK486" s="137" t="str">
        <f t="shared" si="334"/>
        <v/>
      </c>
      <c r="CL486" s="135" t="str">
        <f t="shared" si="335"/>
        <v/>
      </c>
      <c r="CM486" s="136" t="str">
        <f t="shared" si="336"/>
        <v/>
      </c>
      <c r="CN486" s="136" t="str">
        <f t="shared" si="337"/>
        <v/>
      </c>
      <c r="CO486" s="137" t="str">
        <f t="shared" si="338"/>
        <v/>
      </c>
      <c r="CP486" s="120"/>
      <c r="CQ486" s="120"/>
      <c r="CR486" s="120"/>
      <c r="CS486" s="120"/>
      <c r="CT486" s="120"/>
      <c r="CU486" s="120"/>
      <c r="CV486" s="120"/>
      <c r="CW486" s="120"/>
      <c r="CX486" s="120"/>
      <c r="CY486" s="120"/>
      <c r="CZ486" s="120"/>
      <c r="DA486" s="120"/>
      <c r="DB486" s="120"/>
    </row>
    <row r="487" spans="1:106" ht="17.399999999999999" thickTop="1" thickBot="1" x14ac:dyDescent="0.45">
      <c r="A487" s="7">
        <v>482</v>
      </c>
      <c r="B487" s="10"/>
      <c r="C487" s="11"/>
      <c r="D487" s="11"/>
      <c r="E487" s="11"/>
      <c r="F487" s="11"/>
      <c r="G487" s="11"/>
      <c r="H487" s="11"/>
      <c r="I487" s="11"/>
      <c r="J487" s="11"/>
      <c r="K487" s="11"/>
      <c r="L487" s="10"/>
      <c r="M487" s="10"/>
      <c r="N487" s="10"/>
      <c r="O487" s="209" t="str">
        <f xml:space="preserve"> IF(ISBLANK(L487),"",VLOOKUP(L487,ComboValue!$E$3:$I$15,5,FALSE))</f>
        <v/>
      </c>
      <c r="P487" s="10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35" t="str">
        <f xml:space="preserve"> IF(ISBLANK(C487),"",VLOOKUP(C487,ComboValue!$B$2:$C$11,2,FALSE) &amp; ",") &amp; IF(ISBLANK(D487),"",VLOOKUP(D487,ComboValue!$B$2:$C$11,2,FALSE) &amp; ",") &amp; IF(ISBLANK(E487),"",VLOOKUP(E487,ComboValue!$B$2:$C$11,2,FALSE) &amp; ",") &amp; IF(ISBLANK(F487),"",VLOOKUP(F487,ComboValue!$B$2:$C$11,2,FALSE) &amp; ",") &amp; IF(ISBLANK(G487),"",VLOOKUP(G487,ComboValue!$B$2:$C$11,2,FALSE) &amp; ",") &amp; IF(ISBLANK(H487),"",VLOOKUP(H487,ComboValue!$B$2:$C$11,2,FALSE) &amp; ",") &amp; IF(ISBLANK(I487),"",VLOOKUP(I487,ComboValue!$B$2:$C$11,2,FALSE) &amp; ",") &amp; IF(ISBLANK(J487),"",VLOOKUP(J487,ComboValue!$B$2:$C$11,2,FALSE) &amp; ",") &amp; IF(ISBLANK(K487),"",VLOOKUP(K487,ComboValue!$B$2:$C$11,2,FALSE) &amp; ",")</f>
        <v/>
      </c>
      <c r="AV487" s="136" t="str">
        <f t="shared" si="297"/>
        <v>Tous_Nl</v>
      </c>
      <c r="AW487" s="136" t="str">
        <f>IF(ISBLANK(L487),"",VLOOKUP(L487,ComboValue!$E$2:$G$15,3,FALSE))</f>
        <v/>
      </c>
      <c r="AX487" s="136" t="str">
        <f>IF(ISBLANK(M487),"",VLOOKUP(M487,ComboValue!$K$2:$L$5,2,FALSE))</f>
        <v/>
      </c>
      <c r="AY487" s="161" t="str">
        <f>IF(ISBLANK(Q487),"",VLOOKUP(Q487,ComboValue!$N$2:$O$68,2,FALSE) &amp; ",") &amp; IF(ISBLANK(R487),"",VLOOKUP(R487,ComboValue!$N$2:$O$68,2,FALSE) &amp; ",") &amp; IF(ISBLANK(S487),"",VLOOKUP(S487,ComboValue!$N$2:$O$68,2,FALSE) &amp; ",") &amp; IF(ISBLANK(T487),"",VLOOKUP(T487,ComboValue!$N$2:$O$68,2,FALSE) &amp; ",") &amp; IF(ISBLANK(U487),"",VLOOKUP(U487,ComboValue!$N$2:$O$68,2,FALSE) &amp; ",") &amp; IF(ISBLANK(V487),"",VLOOKUP(V487,ComboValue!$N$2:$O$68,2,FALSE) &amp; ",") &amp; IF(ISBLANK(W487),"",VLOOKUP(W487,ComboValue!$N$2:$O$68,2,FALSE) &amp; ",") &amp; IF(ISBLANK(X487),"",VLOOKUP(X487,ComboValue!$N$2:$O$68,2,FALSE) &amp; ",") &amp; IF(ISBLANK(Y487),"",VLOOKUP(Y487,ComboValue!$N$2:$O$68,2,FALSE) &amp; ",") &amp; IF(ISBLANK(Z487),"",VLOOKUP(Z487,ComboValue!$N$2:$O$68,2,FALSE) &amp; ",") &amp; IF(ISBLANK(AA487),"",VLOOKUP(AA487,ComboValue!$N$2:$O$68,2,FALSE) &amp; ",") &amp; IF(ISBLANK(AB487),"",VLOOKUP(AB487,ComboValue!$N$2:$O$68,2,FALSE) &amp; ",") &amp; IF(ISBLANK(AC487),"",VLOOKUP(AC487,ComboValue!$N$2:$O$68,2,FALSE) &amp; ",") &amp; IF(ISBLANK(AD487),"",VLOOKUP(AD487,ComboValue!$N$2:$O$68,2,FALSE) &amp; ",") &amp; IF(ISBLANK(AE487),"",VLOOKUP(AE487,ComboValue!$N$2:$O$68,2,FALSE) &amp; ",") &amp; IF(ISBLANK(AF487),"",VLOOKUP(AF487,ComboValue!$N$2:$O$68,2,FALSE) &amp; ",") &amp; IF(ISBLANK(AG487),"",VLOOKUP(AG487,ComboValue!$N$2:$O$68,2,FALSE) &amp; ",") &amp; IF(ISBLANK(AH487),"",VLOOKUP(AH487,ComboValue!$N$2:$O$68,2,FALSE) &amp; ",") &amp; IF(ISBLANK(AI487),"",VLOOKUP(AI487,ComboValue!$N$2:$O$68,2,FALSE) &amp; ",") &amp; IF(ISBLANK(AJ487),"",VLOOKUP(AJ487,ComboValue!$N$2:$O$68,2,FALSE) &amp; ",") &amp; IF(ISBLANK(AK487),"",VLOOKUP(AK487,ComboValue!$N$2:$O$68,2,FALSE) &amp; ",") &amp; IF(ISBLANK(AL487),"",VLOOKUP(AL487,ComboValue!$N$2:$O$68,2,FALSE) &amp; ",") &amp; IF(ISBLANK(AM487),"",VLOOKUP(AM487,ComboValue!$N$2:$O$68,2,FALSE) &amp; ",") &amp; IF(ISBLANK(AN487),"",VLOOKUP(AN487,ComboValue!$N$2:$O$68,2,FALSE) &amp; ",") &amp; IF(ISBLANK(AO487),"",VLOOKUP(AO487,ComboValue!$N$2:$O$68,2,FALSE) &amp; ",") &amp; IF(ISBLANK(AP487),"",VLOOKUP(AP487,ComboValue!$N$2:$O$68,2,FALSE) &amp; ",") &amp; IF(ISBLANK(AQ487),"",VLOOKUP(AQ487,ComboValue!$N$2:$O$68,2,FALSE) &amp; ",") &amp; IF(ISBLANK(AR487),"",VLOOKUP(AR487,ComboValue!$N$2:$O$68,2,FALSE) &amp; ",") &amp; IF(ISBLANK(AS487),"",VLOOKUP(AS487,ComboValue!$N$2:$O$68,2,FALSE) &amp; ",") &amp; IF(ISBLANK(AT487),"",VLOOKUP(AT487,ComboValue!$N$2:$O$68,2,FALSE) &amp; ",")</f>
        <v/>
      </c>
      <c r="AZ487" s="162" t="str">
        <f t="shared" si="298"/>
        <v/>
      </c>
      <c r="BA487" s="120"/>
      <c r="BB487" s="135" t="str">
        <f t="shared" si="299"/>
        <v/>
      </c>
      <c r="BC487" s="136" t="str">
        <f t="shared" si="300"/>
        <v/>
      </c>
      <c r="BD487" s="136" t="str">
        <f t="shared" si="301"/>
        <v/>
      </c>
      <c r="BE487" s="136" t="str">
        <f t="shared" si="302"/>
        <v/>
      </c>
      <c r="BF487" s="136" t="str">
        <f t="shared" si="303"/>
        <v/>
      </c>
      <c r="BG487" s="136" t="str">
        <f t="shared" si="304"/>
        <v/>
      </c>
      <c r="BH487" s="136" t="str">
        <f t="shared" si="305"/>
        <v/>
      </c>
      <c r="BI487" s="136" t="str">
        <f t="shared" si="306"/>
        <v/>
      </c>
      <c r="BJ487" s="136" t="str">
        <f t="shared" si="307"/>
        <v/>
      </c>
      <c r="BK487" s="136" t="str">
        <f t="shared" si="308"/>
        <v/>
      </c>
      <c r="BL487" s="136" t="str">
        <f t="shared" si="309"/>
        <v/>
      </c>
      <c r="BM487" s="136" t="str">
        <f t="shared" si="310"/>
        <v/>
      </c>
      <c r="BN487" s="136" t="str">
        <f t="shared" si="311"/>
        <v/>
      </c>
      <c r="BO487" s="136" t="str">
        <f t="shared" si="312"/>
        <v/>
      </c>
      <c r="BP487" s="136" t="str">
        <f t="shared" si="313"/>
        <v/>
      </c>
      <c r="BQ487" s="136" t="str">
        <f t="shared" si="314"/>
        <v/>
      </c>
      <c r="BR487" s="136" t="str">
        <f t="shared" si="315"/>
        <v/>
      </c>
      <c r="BS487" s="136" t="str">
        <f t="shared" si="316"/>
        <v/>
      </c>
      <c r="BT487" s="136" t="str">
        <f t="shared" si="317"/>
        <v/>
      </c>
      <c r="BU487" s="136" t="str">
        <f t="shared" si="318"/>
        <v/>
      </c>
      <c r="BV487" s="136" t="str">
        <f t="shared" si="319"/>
        <v/>
      </c>
      <c r="BW487" s="136" t="str">
        <f t="shared" si="320"/>
        <v/>
      </c>
      <c r="BX487" s="136" t="str">
        <f t="shared" si="321"/>
        <v/>
      </c>
      <c r="BY487" s="136" t="str">
        <f t="shared" si="322"/>
        <v/>
      </c>
      <c r="BZ487" s="136" t="str">
        <f t="shared" si="323"/>
        <v/>
      </c>
      <c r="CA487" s="137" t="str">
        <f t="shared" si="324"/>
        <v/>
      </c>
      <c r="CB487" s="135" t="str">
        <f t="shared" si="325"/>
        <v/>
      </c>
      <c r="CC487" s="136" t="str">
        <f t="shared" si="326"/>
        <v/>
      </c>
      <c r="CD487" s="136" t="str">
        <f t="shared" si="327"/>
        <v/>
      </c>
      <c r="CE487" s="136" t="str">
        <f t="shared" si="328"/>
        <v/>
      </c>
      <c r="CF487" s="136" t="str">
        <f t="shared" si="329"/>
        <v/>
      </c>
      <c r="CG487" s="136" t="str">
        <f t="shared" si="330"/>
        <v/>
      </c>
      <c r="CH487" s="136" t="str">
        <f t="shared" si="331"/>
        <v/>
      </c>
      <c r="CI487" s="136" t="str">
        <f t="shared" si="332"/>
        <v/>
      </c>
      <c r="CJ487" s="136" t="str">
        <f t="shared" si="333"/>
        <v/>
      </c>
      <c r="CK487" s="137" t="str">
        <f t="shared" si="334"/>
        <v/>
      </c>
      <c r="CL487" s="135" t="str">
        <f t="shared" si="335"/>
        <v/>
      </c>
      <c r="CM487" s="136" t="str">
        <f t="shared" si="336"/>
        <v/>
      </c>
      <c r="CN487" s="136" t="str">
        <f t="shared" si="337"/>
        <v/>
      </c>
      <c r="CO487" s="137" t="str">
        <f t="shared" si="338"/>
        <v/>
      </c>
      <c r="CP487" s="120"/>
      <c r="CQ487" s="120"/>
      <c r="CR487" s="120"/>
      <c r="CS487" s="120"/>
      <c r="CT487" s="120"/>
      <c r="CU487" s="120"/>
      <c r="CV487" s="120"/>
      <c r="CW487" s="120"/>
      <c r="CX487" s="120"/>
      <c r="CY487" s="120"/>
      <c r="CZ487" s="120"/>
      <c r="DA487" s="120"/>
      <c r="DB487" s="120"/>
    </row>
    <row r="488" spans="1:106" ht="17.399999999999999" thickTop="1" thickBot="1" x14ac:dyDescent="0.45">
      <c r="A488" s="7">
        <v>483</v>
      </c>
      <c r="B488" s="10"/>
      <c r="C488" s="11"/>
      <c r="D488" s="11"/>
      <c r="E488" s="11"/>
      <c r="F488" s="11"/>
      <c r="G488" s="11"/>
      <c r="H488" s="11"/>
      <c r="I488" s="11"/>
      <c r="J488" s="11"/>
      <c r="K488" s="11"/>
      <c r="L488" s="10"/>
      <c r="M488" s="10"/>
      <c r="N488" s="10"/>
      <c r="O488" s="209" t="str">
        <f xml:space="preserve"> IF(ISBLANK(L488),"",VLOOKUP(L488,ComboValue!$E$3:$I$15,5,FALSE))</f>
        <v/>
      </c>
      <c r="P488" s="10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35" t="str">
        <f xml:space="preserve"> IF(ISBLANK(C488),"",VLOOKUP(C488,ComboValue!$B$2:$C$11,2,FALSE) &amp; ",") &amp; IF(ISBLANK(D488),"",VLOOKUP(D488,ComboValue!$B$2:$C$11,2,FALSE) &amp; ",") &amp; IF(ISBLANK(E488),"",VLOOKUP(E488,ComboValue!$B$2:$C$11,2,FALSE) &amp; ",") &amp; IF(ISBLANK(F488),"",VLOOKUP(F488,ComboValue!$B$2:$C$11,2,FALSE) &amp; ",") &amp; IF(ISBLANK(G488),"",VLOOKUP(G488,ComboValue!$B$2:$C$11,2,FALSE) &amp; ",") &amp; IF(ISBLANK(H488),"",VLOOKUP(H488,ComboValue!$B$2:$C$11,2,FALSE) &amp; ",") &amp; IF(ISBLANK(I488),"",VLOOKUP(I488,ComboValue!$B$2:$C$11,2,FALSE) &amp; ",") &amp; IF(ISBLANK(J488),"",VLOOKUP(J488,ComboValue!$B$2:$C$11,2,FALSE) &amp; ",") &amp; IF(ISBLANK(K488),"",VLOOKUP(K488,ComboValue!$B$2:$C$11,2,FALSE) &amp; ",")</f>
        <v/>
      </c>
      <c r="AV488" s="136" t="str">
        <f t="shared" si="297"/>
        <v>Tous_Nl</v>
      </c>
      <c r="AW488" s="136" t="str">
        <f>IF(ISBLANK(L488),"",VLOOKUP(L488,ComboValue!$E$2:$G$15,3,FALSE))</f>
        <v/>
      </c>
      <c r="AX488" s="136" t="str">
        <f>IF(ISBLANK(M488),"",VLOOKUP(M488,ComboValue!$K$2:$L$5,2,FALSE))</f>
        <v/>
      </c>
      <c r="AY488" s="161" t="str">
        <f>IF(ISBLANK(Q488),"",VLOOKUP(Q488,ComboValue!$N$2:$O$68,2,FALSE) &amp; ",") &amp; IF(ISBLANK(R488),"",VLOOKUP(R488,ComboValue!$N$2:$O$68,2,FALSE) &amp; ",") &amp; IF(ISBLANK(S488),"",VLOOKUP(S488,ComboValue!$N$2:$O$68,2,FALSE) &amp; ",") &amp; IF(ISBLANK(T488),"",VLOOKUP(T488,ComboValue!$N$2:$O$68,2,FALSE) &amp; ",") &amp; IF(ISBLANK(U488),"",VLOOKUP(U488,ComboValue!$N$2:$O$68,2,FALSE) &amp; ",") &amp; IF(ISBLANK(V488),"",VLOOKUP(V488,ComboValue!$N$2:$O$68,2,FALSE) &amp; ",") &amp; IF(ISBLANK(W488),"",VLOOKUP(W488,ComboValue!$N$2:$O$68,2,FALSE) &amp; ",") &amp; IF(ISBLANK(X488),"",VLOOKUP(X488,ComboValue!$N$2:$O$68,2,FALSE) &amp; ",") &amp; IF(ISBLANK(Y488),"",VLOOKUP(Y488,ComboValue!$N$2:$O$68,2,FALSE) &amp; ",") &amp; IF(ISBLANK(Z488),"",VLOOKUP(Z488,ComboValue!$N$2:$O$68,2,FALSE) &amp; ",") &amp; IF(ISBLANK(AA488),"",VLOOKUP(AA488,ComboValue!$N$2:$O$68,2,FALSE) &amp; ",") &amp; IF(ISBLANK(AB488),"",VLOOKUP(AB488,ComboValue!$N$2:$O$68,2,FALSE) &amp; ",") &amp; IF(ISBLANK(AC488),"",VLOOKUP(AC488,ComboValue!$N$2:$O$68,2,FALSE) &amp; ",") &amp; IF(ISBLANK(AD488),"",VLOOKUP(AD488,ComboValue!$N$2:$O$68,2,FALSE) &amp; ",") &amp; IF(ISBLANK(AE488),"",VLOOKUP(AE488,ComboValue!$N$2:$O$68,2,FALSE) &amp; ",") &amp; IF(ISBLANK(AF488),"",VLOOKUP(AF488,ComboValue!$N$2:$O$68,2,FALSE) &amp; ",") &amp; IF(ISBLANK(AG488),"",VLOOKUP(AG488,ComboValue!$N$2:$O$68,2,FALSE) &amp; ",") &amp; IF(ISBLANK(AH488),"",VLOOKUP(AH488,ComboValue!$N$2:$O$68,2,FALSE) &amp; ",") &amp; IF(ISBLANK(AI488),"",VLOOKUP(AI488,ComboValue!$N$2:$O$68,2,FALSE) &amp; ",") &amp; IF(ISBLANK(AJ488),"",VLOOKUP(AJ488,ComboValue!$N$2:$O$68,2,FALSE) &amp; ",") &amp; IF(ISBLANK(AK488),"",VLOOKUP(AK488,ComboValue!$N$2:$O$68,2,FALSE) &amp; ",") &amp; IF(ISBLANK(AL488),"",VLOOKUP(AL488,ComboValue!$N$2:$O$68,2,FALSE) &amp; ",") &amp; IF(ISBLANK(AM488),"",VLOOKUP(AM488,ComboValue!$N$2:$O$68,2,FALSE) &amp; ",") &amp; IF(ISBLANK(AN488),"",VLOOKUP(AN488,ComboValue!$N$2:$O$68,2,FALSE) &amp; ",") &amp; IF(ISBLANK(AO488),"",VLOOKUP(AO488,ComboValue!$N$2:$O$68,2,FALSE) &amp; ",") &amp; IF(ISBLANK(AP488),"",VLOOKUP(AP488,ComboValue!$N$2:$O$68,2,FALSE) &amp; ",") &amp; IF(ISBLANK(AQ488),"",VLOOKUP(AQ488,ComboValue!$N$2:$O$68,2,FALSE) &amp; ",") &amp; IF(ISBLANK(AR488),"",VLOOKUP(AR488,ComboValue!$N$2:$O$68,2,FALSE) &amp; ",") &amp; IF(ISBLANK(AS488),"",VLOOKUP(AS488,ComboValue!$N$2:$O$68,2,FALSE) &amp; ",") &amp; IF(ISBLANK(AT488),"",VLOOKUP(AT488,ComboValue!$N$2:$O$68,2,FALSE) &amp; ",")</f>
        <v/>
      </c>
      <c r="AZ488" s="162" t="str">
        <f t="shared" si="298"/>
        <v/>
      </c>
      <c r="BA488" s="120"/>
      <c r="BB488" s="135" t="str">
        <f t="shared" si="299"/>
        <v/>
      </c>
      <c r="BC488" s="136" t="str">
        <f t="shared" si="300"/>
        <v/>
      </c>
      <c r="BD488" s="136" t="str">
        <f t="shared" si="301"/>
        <v/>
      </c>
      <c r="BE488" s="136" t="str">
        <f t="shared" si="302"/>
        <v/>
      </c>
      <c r="BF488" s="136" t="str">
        <f t="shared" si="303"/>
        <v/>
      </c>
      <c r="BG488" s="136" t="str">
        <f t="shared" si="304"/>
        <v/>
      </c>
      <c r="BH488" s="136" t="str">
        <f t="shared" si="305"/>
        <v/>
      </c>
      <c r="BI488" s="136" t="str">
        <f t="shared" si="306"/>
        <v/>
      </c>
      <c r="BJ488" s="136" t="str">
        <f t="shared" si="307"/>
        <v/>
      </c>
      <c r="BK488" s="136" t="str">
        <f t="shared" si="308"/>
        <v/>
      </c>
      <c r="BL488" s="136" t="str">
        <f t="shared" si="309"/>
        <v/>
      </c>
      <c r="BM488" s="136" t="str">
        <f t="shared" si="310"/>
        <v/>
      </c>
      <c r="BN488" s="136" t="str">
        <f t="shared" si="311"/>
        <v/>
      </c>
      <c r="BO488" s="136" t="str">
        <f t="shared" si="312"/>
        <v/>
      </c>
      <c r="BP488" s="136" t="str">
        <f t="shared" si="313"/>
        <v/>
      </c>
      <c r="BQ488" s="136" t="str">
        <f t="shared" si="314"/>
        <v/>
      </c>
      <c r="BR488" s="136" t="str">
        <f t="shared" si="315"/>
        <v/>
      </c>
      <c r="BS488" s="136" t="str">
        <f t="shared" si="316"/>
        <v/>
      </c>
      <c r="BT488" s="136" t="str">
        <f t="shared" si="317"/>
        <v/>
      </c>
      <c r="BU488" s="136" t="str">
        <f t="shared" si="318"/>
        <v/>
      </c>
      <c r="BV488" s="136" t="str">
        <f t="shared" si="319"/>
        <v/>
      </c>
      <c r="BW488" s="136" t="str">
        <f t="shared" si="320"/>
        <v/>
      </c>
      <c r="BX488" s="136" t="str">
        <f t="shared" si="321"/>
        <v/>
      </c>
      <c r="BY488" s="136" t="str">
        <f t="shared" si="322"/>
        <v/>
      </c>
      <c r="BZ488" s="136" t="str">
        <f t="shared" si="323"/>
        <v/>
      </c>
      <c r="CA488" s="137" t="str">
        <f t="shared" si="324"/>
        <v/>
      </c>
      <c r="CB488" s="135" t="str">
        <f t="shared" si="325"/>
        <v/>
      </c>
      <c r="CC488" s="136" t="str">
        <f t="shared" si="326"/>
        <v/>
      </c>
      <c r="CD488" s="136" t="str">
        <f t="shared" si="327"/>
        <v/>
      </c>
      <c r="CE488" s="136" t="str">
        <f t="shared" si="328"/>
        <v/>
      </c>
      <c r="CF488" s="136" t="str">
        <f t="shared" si="329"/>
        <v/>
      </c>
      <c r="CG488" s="136" t="str">
        <f t="shared" si="330"/>
        <v/>
      </c>
      <c r="CH488" s="136" t="str">
        <f t="shared" si="331"/>
        <v/>
      </c>
      <c r="CI488" s="136" t="str">
        <f t="shared" si="332"/>
        <v/>
      </c>
      <c r="CJ488" s="136" t="str">
        <f t="shared" si="333"/>
        <v/>
      </c>
      <c r="CK488" s="137" t="str">
        <f t="shared" si="334"/>
        <v/>
      </c>
      <c r="CL488" s="135" t="str">
        <f t="shared" si="335"/>
        <v/>
      </c>
      <c r="CM488" s="136" t="str">
        <f t="shared" si="336"/>
        <v/>
      </c>
      <c r="CN488" s="136" t="str">
        <f t="shared" si="337"/>
        <v/>
      </c>
      <c r="CO488" s="137" t="str">
        <f t="shared" si="338"/>
        <v/>
      </c>
      <c r="CP488" s="120"/>
      <c r="CQ488" s="120"/>
      <c r="CR488" s="120"/>
      <c r="CS488" s="120"/>
      <c r="CT488" s="120"/>
      <c r="CU488" s="120"/>
      <c r="CV488" s="120"/>
      <c r="CW488" s="120"/>
      <c r="CX488" s="120"/>
      <c r="CY488" s="120"/>
      <c r="CZ488" s="120"/>
      <c r="DA488" s="120"/>
      <c r="DB488" s="120"/>
    </row>
    <row r="489" spans="1:106" ht="17.399999999999999" thickTop="1" thickBot="1" x14ac:dyDescent="0.45">
      <c r="A489" s="7">
        <v>484</v>
      </c>
      <c r="B489" s="10"/>
      <c r="C489" s="11"/>
      <c r="D489" s="11"/>
      <c r="E489" s="11"/>
      <c r="F489" s="11"/>
      <c r="G489" s="11"/>
      <c r="H489" s="11"/>
      <c r="I489" s="11"/>
      <c r="J489" s="11"/>
      <c r="K489" s="11"/>
      <c r="L489" s="10"/>
      <c r="M489" s="10"/>
      <c r="N489" s="10"/>
      <c r="O489" s="209" t="str">
        <f xml:space="preserve"> IF(ISBLANK(L489),"",VLOOKUP(L489,ComboValue!$E$3:$I$15,5,FALSE))</f>
        <v/>
      </c>
      <c r="P489" s="10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35" t="str">
        <f xml:space="preserve"> IF(ISBLANK(C489),"",VLOOKUP(C489,ComboValue!$B$2:$C$11,2,FALSE) &amp; ",") &amp; IF(ISBLANK(D489),"",VLOOKUP(D489,ComboValue!$B$2:$C$11,2,FALSE) &amp; ",") &amp; IF(ISBLANK(E489),"",VLOOKUP(E489,ComboValue!$B$2:$C$11,2,FALSE) &amp; ",") &amp; IF(ISBLANK(F489),"",VLOOKUP(F489,ComboValue!$B$2:$C$11,2,FALSE) &amp; ",") &amp; IF(ISBLANK(G489),"",VLOOKUP(G489,ComboValue!$B$2:$C$11,2,FALSE) &amp; ",") &amp; IF(ISBLANK(H489),"",VLOOKUP(H489,ComboValue!$B$2:$C$11,2,FALSE) &amp; ",") &amp; IF(ISBLANK(I489),"",VLOOKUP(I489,ComboValue!$B$2:$C$11,2,FALSE) &amp; ",") &amp; IF(ISBLANK(J489),"",VLOOKUP(J489,ComboValue!$B$2:$C$11,2,FALSE) &amp; ",") &amp; IF(ISBLANK(K489),"",VLOOKUP(K489,ComboValue!$B$2:$C$11,2,FALSE) &amp; ",")</f>
        <v/>
      </c>
      <c r="AV489" s="136" t="str">
        <f t="shared" si="297"/>
        <v>Tous_Nl</v>
      </c>
      <c r="AW489" s="136" t="str">
        <f>IF(ISBLANK(L489),"",VLOOKUP(L489,ComboValue!$E$2:$G$15,3,FALSE))</f>
        <v/>
      </c>
      <c r="AX489" s="136" t="str">
        <f>IF(ISBLANK(M489),"",VLOOKUP(M489,ComboValue!$K$2:$L$5,2,FALSE))</f>
        <v/>
      </c>
      <c r="AY489" s="161" t="str">
        <f>IF(ISBLANK(Q489),"",VLOOKUP(Q489,ComboValue!$N$2:$O$68,2,FALSE) &amp; ",") &amp; IF(ISBLANK(R489),"",VLOOKUP(R489,ComboValue!$N$2:$O$68,2,FALSE) &amp; ",") &amp; IF(ISBLANK(S489),"",VLOOKUP(S489,ComboValue!$N$2:$O$68,2,FALSE) &amp; ",") &amp; IF(ISBLANK(T489),"",VLOOKUP(T489,ComboValue!$N$2:$O$68,2,FALSE) &amp; ",") &amp; IF(ISBLANK(U489),"",VLOOKUP(U489,ComboValue!$N$2:$O$68,2,FALSE) &amp; ",") &amp; IF(ISBLANK(V489),"",VLOOKUP(V489,ComboValue!$N$2:$O$68,2,FALSE) &amp; ",") &amp; IF(ISBLANK(W489),"",VLOOKUP(W489,ComboValue!$N$2:$O$68,2,FALSE) &amp; ",") &amp; IF(ISBLANK(X489),"",VLOOKUP(X489,ComboValue!$N$2:$O$68,2,FALSE) &amp; ",") &amp; IF(ISBLANK(Y489),"",VLOOKUP(Y489,ComboValue!$N$2:$O$68,2,FALSE) &amp; ",") &amp; IF(ISBLANK(Z489),"",VLOOKUP(Z489,ComboValue!$N$2:$O$68,2,FALSE) &amp; ",") &amp; IF(ISBLANK(AA489),"",VLOOKUP(AA489,ComboValue!$N$2:$O$68,2,FALSE) &amp; ",") &amp; IF(ISBLANK(AB489),"",VLOOKUP(AB489,ComboValue!$N$2:$O$68,2,FALSE) &amp; ",") &amp; IF(ISBLANK(AC489),"",VLOOKUP(AC489,ComboValue!$N$2:$O$68,2,FALSE) &amp; ",") &amp; IF(ISBLANK(AD489),"",VLOOKUP(AD489,ComboValue!$N$2:$O$68,2,FALSE) &amp; ",") &amp; IF(ISBLANK(AE489),"",VLOOKUP(AE489,ComboValue!$N$2:$O$68,2,FALSE) &amp; ",") &amp; IF(ISBLANK(AF489),"",VLOOKUP(AF489,ComboValue!$N$2:$O$68,2,FALSE) &amp; ",") &amp; IF(ISBLANK(AG489),"",VLOOKUP(AG489,ComboValue!$N$2:$O$68,2,FALSE) &amp; ",") &amp; IF(ISBLANK(AH489),"",VLOOKUP(AH489,ComboValue!$N$2:$O$68,2,FALSE) &amp; ",") &amp; IF(ISBLANK(AI489),"",VLOOKUP(AI489,ComboValue!$N$2:$O$68,2,FALSE) &amp; ",") &amp; IF(ISBLANK(AJ489),"",VLOOKUP(AJ489,ComboValue!$N$2:$O$68,2,FALSE) &amp; ",") &amp; IF(ISBLANK(AK489),"",VLOOKUP(AK489,ComboValue!$N$2:$O$68,2,FALSE) &amp; ",") &amp; IF(ISBLANK(AL489),"",VLOOKUP(AL489,ComboValue!$N$2:$O$68,2,FALSE) &amp; ",") &amp; IF(ISBLANK(AM489),"",VLOOKUP(AM489,ComboValue!$N$2:$O$68,2,FALSE) &amp; ",") &amp; IF(ISBLANK(AN489),"",VLOOKUP(AN489,ComboValue!$N$2:$O$68,2,FALSE) &amp; ",") &amp; IF(ISBLANK(AO489),"",VLOOKUP(AO489,ComboValue!$N$2:$O$68,2,FALSE) &amp; ",") &amp; IF(ISBLANK(AP489),"",VLOOKUP(AP489,ComboValue!$N$2:$O$68,2,FALSE) &amp; ",") &amp; IF(ISBLANK(AQ489),"",VLOOKUP(AQ489,ComboValue!$N$2:$O$68,2,FALSE) &amp; ",") &amp; IF(ISBLANK(AR489),"",VLOOKUP(AR489,ComboValue!$N$2:$O$68,2,FALSE) &amp; ",") &amp; IF(ISBLANK(AS489),"",VLOOKUP(AS489,ComboValue!$N$2:$O$68,2,FALSE) &amp; ",") &amp; IF(ISBLANK(AT489),"",VLOOKUP(AT489,ComboValue!$N$2:$O$68,2,FALSE) &amp; ",")</f>
        <v/>
      </c>
      <c r="AZ489" s="162" t="str">
        <f t="shared" si="298"/>
        <v/>
      </c>
      <c r="BA489" s="120"/>
      <c r="BB489" s="135" t="str">
        <f t="shared" si="299"/>
        <v/>
      </c>
      <c r="BC489" s="136" t="str">
        <f t="shared" si="300"/>
        <v/>
      </c>
      <c r="BD489" s="136" t="str">
        <f t="shared" si="301"/>
        <v/>
      </c>
      <c r="BE489" s="136" t="str">
        <f t="shared" si="302"/>
        <v/>
      </c>
      <c r="BF489" s="136" t="str">
        <f t="shared" si="303"/>
        <v/>
      </c>
      <c r="BG489" s="136" t="str">
        <f t="shared" si="304"/>
        <v/>
      </c>
      <c r="BH489" s="136" t="str">
        <f t="shared" si="305"/>
        <v/>
      </c>
      <c r="BI489" s="136" t="str">
        <f t="shared" si="306"/>
        <v/>
      </c>
      <c r="BJ489" s="136" t="str">
        <f t="shared" si="307"/>
        <v/>
      </c>
      <c r="BK489" s="136" t="str">
        <f t="shared" si="308"/>
        <v/>
      </c>
      <c r="BL489" s="136" t="str">
        <f t="shared" si="309"/>
        <v/>
      </c>
      <c r="BM489" s="136" t="str">
        <f t="shared" si="310"/>
        <v/>
      </c>
      <c r="BN489" s="136" t="str">
        <f t="shared" si="311"/>
        <v/>
      </c>
      <c r="BO489" s="136" t="str">
        <f t="shared" si="312"/>
        <v/>
      </c>
      <c r="BP489" s="136" t="str">
        <f t="shared" si="313"/>
        <v/>
      </c>
      <c r="BQ489" s="136" t="str">
        <f t="shared" si="314"/>
        <v/>
      </c>
      <c r="BR489" s="136" t="str">
        <f t="shared" si="315"/>
        <v/>
      </c>
      <c r="BS489" s="136" t="str">
        <f t="shared" si="316"/>
        <v/>
      </c>
      <c r="BT489" s="136" t="str">
        <f t="shared" si="317"/>
        <v/>
      </c>
      <c r="BU489" s="136" t="str">
        <f t="shared" si="318"/>
        <v/>
      </c>
      <c r="BV489" s="136" t="str">
        <f t="shared" si="319"/>
        <v/>
      </c>
      <c r="BW489" s="136" t="str">
        <f t="shared" si="320"/>
        <v/>
      </c>
      <c r="BX489" s="136" t="str">
        <f t="shared" si="321"/>
        <v/>
      </c>
      <c r="BY489" s="136" t="str">
        <f t="shared" si="322"/>
        <v/>
      </c>
      <c r="BZ489" s="136" t="str">
        <f t="shared" si="323"/>
        <v/>
      </c>
      <c r="CA489" s="137" t="str">
        <f t="shared" si="324"/>
        <v/>
      </c>
      <c r="CB489" s="135" t="str">
        <f t="shared" si="325"/>
        <v/>
      </c>
      <c r="CC489" s="136" t="str">
        <f t="shared" si="326"/>
        <v/>
      </c>
      <c r="CD489" s="136" t="str">
        <f t="shared" si="327"/>
        <v/>
      </c>
      <c r="CE489" s="136" t="str">
        <f t="shared" si="328"/>
        <v/>
      </c>
      <c r="CF489" s="136" t="str">
        <f t="shared" si="329"/>
        <v/>
      </c>
      <c r="CG489" s="136" t="str">
        <f t="shared" si="330"/>
        <v/>
      </c>
      <c r="CH489" s="136" t="str">
        <f t="shared" si="331"/>
        <v/>
      </c>
      <c r="CI489" s="136" t="str">
        <f t="shared" si="332"/>
        <v/>
      </c>
      <c r="CJ489" s="136" t="str">
        <f t="shared" si="333"/>
        <v/>
      </c>
      <c r="CK489" s="137" t="str">
        <f t="shared" si="334"/>
        <v/>
      </c>
      <c r="CL489" s="135" t="str">
        <f t="shared" si="335"/>
        <v/>
      </c>
      <c r="CM489" s="136" t="str">
        <f t="shared" si="336"/>
        <v/>
      </c>
      <c r="CN489" s="136" t="str">
        <f t="shared" si="337"/>
        <v/>
      </c>
      <c r="CO489" s="137" t="str">
        <f t="shared" si="338"/>
        <v/>
      </c>
      <c r="CP489" s="120"/>
      <c r="CQ489" s="120"/>
      <c r="CR489" s="120"/>
      <c r="CS489" s="120"/>
      <c r="CT489" s="120"/>
      <c r="CU489" s="120"/>
      <c r="CV489" s="120"/>
      <c r="CW489" s="120"/>
      <c r="CX489" s="120"/>
      <c r="CY489" s="120"/>
      <c r="CZ489" s="120"/>
      <c r="DA489" s="120"/>
      <c r="DB489" s="120"/>
    </row>
    <row r="490" spans="1:106" ht="17.399999999999999" thickTop="1" thickBot="1" x14ac:dyDescent="0.45">
      <c r="A490" s="7">
        <v>485</v>
      </c>
      <c r="B490" s="10"/>
      <c r="C490" s="11"/>
      <c r="D490" s="11"/>
      <c r="E490" s="11"/>
      <c r="F490" s="11"/>
      <c r="G490" s="11"/>
      <c r="H490" s="11"/>
      <c r="I490" s="11"/>
      <c r="J490" s="11"/>
      <c r="K490" s="11"/>
      <c r="L490" s="10"/>
      <c r="M490" s="10"/>
      <c r="N490" s="10"/>
      <c r="O490" s="209" t="str">
        <f xml:space="preserve"> IF(ISBLANK(L490),"",VLOOKUP(L490,ComboValue!$E$3:$I$15,5,FALSE))</f>
        <v/>
      </c>
      <c r="P490" s="10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35" t="str">
        <f xml:space="preserve"> IF(ISBLANK(C490),"",VLOOKUP(C490,ComboValue!$B$2:$C$11,2,FALSE) &amp; ",") &amp; IF(ISBLANK(D490),"",VLOOKUP(D490,ComboValue!$B$2:$C$11,2,FALSE) &amp; ",") &amp; IF(ISBLANK(E490),"",VLOOKUP(E490,ComboValue!$B$2:$C$11,2,FALSE) &amp; ",") &amp; IF(ISBLANK(F490),"",VLOOKUP(F490,ComboValue!$B$2:$C$11,2,FALSE) &amp; ",") &amp; IF(ISBLANK(G490),"",VLOOKUP(G490,ComboValue!$B$2:$C$11,2,FALSE) &amp; ",") &amp; IF(ISBLANK(H490),"",VLOOKUP(H490,ComboValue!$B$2:$C$11,2,FALSE) &amp; ",") &amp; IF(ISBLANK(I490),"",VLOOKUP(I490,ComboValue!$B$2:$C$11,2,FALSE) &amp; ",") &amp; IF(ISBLANK(J490),"",VLOOKUP(J490,ComboValue!$B$2:$C$11,2,FALSE) &amp; ",") &amp; IF(ISBLANK(K490),"",VLOOKUP(K490,ComboValue!$B$2:$C$11,2,FALSE) &amp; ",")</f>
        <v/>
      </c>
      <c r="AV490" s="136" t="str">
        <f t="shared" si="297"/>
        <v>Tous_Nl</v>
      </c>
      <c r="AW490" s="136" t="str">
        <f>IF(ISBLANK(L490),"",VLOOKUP(L490,ComboValue!$E$2:$G$15,3,FALSE))</f>
        <v/>
      </c>
      <c r="AX490" s="136" t="str">
        <f>IF(ISBLANK(M490),"",VLOOKUP(M490,ComboValue!$K$2:$L$5,2,FALSE))</f>
        <v/>
      </c>
      <c r="AY490" s="161" t="str">
        <f>IF(ISBLANK(Q490),"",VLOOKUP(Q490,ComboValue!$N$2:$O$68,2,FALSE) &amp; ",") &amp; IF(ISBLANK(R490),"",VLOOKUP(R490,ComboValue!$N$2:$O$68,2,FALSE) &amp; ",") &amp; IF(ISBLANK(S490),"",VLOOKUP(S490,ComboValue!$N$2:$O$68,2,FALSE) &amp; ",") &amp; IF(ISBLANK(T490),"",VLOOKUP(T490,ComboValue!$N$2:$O$68,2,FALSE) &amp; ",") &amp; IF(ISBLANK(U490),"",VLOOKUP(U490,ComboValue!$N$2:$O$68,2,FALSE) &amp; ",") &amp; IF(ISBLANK(V490),"",VLOOKUP(V490,ComboValue!$N$2:$O$68,2,FALSE) &amp; ",") &amp; IF(ISBLANK(W490),"",VLOOKUP(W490,ComboValue!$N$2:$O$68,2,FALSE) &amp; ",") &amp; IF(ISBLANK(X490),"",VLOOKUP(X490,ComboValue!$N$2:$O$68,2,FALSE) &amp; ",") &amp; IF(ISBLANK(Y490),"",VLOOKUP(Y490,ComboValue!$N$2:$O$68,2,FALSE) &amp; ",") &amp; IF(ISBLANK(Z490),"",VLOOKUP(Z490,ComboValue!$N$2:$O$68,2,FALSE) &amp; ",") &amp; IF(ISBLANK(AA490),"",VLOOKUP(AA490,ComboValue!$N$2:$O$68,2,FALSE) &amp; ",") &amp; IF(ISBLANK(AB490),"",VLOOKUP(AB490,ComboValue!$N$2:$O$68,2,FALSE) &amp; ",") &amp; IF(ISBLANK(AC490),"",VLOOKUP(AC490,ComboValue!$N$2:$O$68,2,FALSE) &amp; ",") &amp; IF(ISBLANK(AD490),"",VLOOKUP(AD490,ComboValue!$N$2:$O$68,2,FALSE) &amp; ",") &amp; IF(ISBLANK(AE490),"",VLOOKUP(AE490,ComboValue!$N$2:$O$68,2,FALSE) &amp; ",") &amp; IF(ISBLANK(AF490),"",VLOOKUP(AF490,ComboValue!$N$2:$O$68,2,FALSE) &amp; ",") &amp; IF(ISBLANK(AG490),"",VLOOKUP(AG490,ComboValue!$N$2:$O$68,2,FALSE) &amp; ",") &amp; IF(ISBLANK(AH490),"",VLOOKUP(AH490,ComboValue!$N$2:$O$68,2,FALSE) &amp; ",") &amp; IF(ISBLANK(AI490),"",VLOOKUP(AI490,ComboValue!$N$2:$O$68,2,FALSE) &amp; ",") &amp; IF(ISBLANK(AJ490),"",VLOOKUP(AJ490,ComboValue!$N$2:$O$68,2,FALSE) &amp; ",") &amp; IF(ISBLANK(AK490),"",VLOOKUP(AK490,ComboValue!$N$2:$O$68,2,FALSE) &amp; ",") &amp; IF(ISBLANK(AL490),"",VLOOKUP(AL490,ComboValue!$N$2:$O$68,2,FALSE) &amp; ",") &amp; IF(ISBLANK(AM490),"",VLOOKUP(AM490,ComboValue!$N$2:$O$68,2,FALSE) &amp; ",") &amp; IF(ISBLANK(AN490),"",VLOOKUP(AN490,ComboValue!$N$2:$O$68,2,FALSE) &amp; ",") &amp; IF(ISBLANK(AO490),"",VLOOKUP(AO490,ComboValue!$N$2:$O$68,2,FALSE) &amp; ",") &amp; IF(ISBLANK(AP490),"",VLOOKUP(AP490,ComboValue!$N$2:$O$68,2,FALSE) &amp; ",") &amp; IF(ISBLANK(AQ490),"",VLOOKUP(AQ490,ComboValue!$N$2:$O$68,2,FALSE) &amp; ",") &amp; IF(ISBLANK(AR490),"",VLOOKUP(AR490,ComboValue!$N$2:$O$68,2,FALSE) &amp; ",") &amp; IF(ISBLANK(AS490),"",VLOOKUP(AS490,ComboValue!$N$2:$O$68,2,FALSE) &amp; ",") &amp; IF(ISBLANK(AT490),"",VLOOKUP(AT490,ComboValue!$N$2:$O$68,2,FALSE) &amp; ",")</f>
        <v/>
      </c>
      <c r="AZ490" s="162" t="str">
        <f t="shared" si="298"/>
        <v/>
      </c>
      <c r="BA490" s="120"/>
      <c r="BB490" s="135" t="str">
        <f t="shared" si="299"/>
        <v/>
      </c>
      <c r="BC490" s="136" t="str">
        <f t="shared" si="300"/>
        <v/>
      </c>
      <c r="BD490" s="136" t="str">
        <f t="shared" si="301"/>
        <v/>
      </c>
      <c r="BE490" s="136" t="str">
        <f t="shared" si="302"/>
        <v/>
      </c>
      <c r="BF490" s="136" t="str">
        <f t="shared" si="303"/>
        <v/>
      </c>
      <c r="BG490" s="136" t="str">
        <f t="shared" si="304"/>
        <v/>
      </c>
      <c r="BH490" s="136" t="str">
        <f t="shared" si="305"/>
        <v/>
      </c>
      <c r="BI490" s="136" t="str">
        <f t="shared" si="306"/>
        <v/>
      </c>
      <c r="BJ490" s="136" t="str">
        <f t="shared" si="307"/>
        <v/>
      </c>
      <c r="BK490" s="136" t="str">
        <f t="shared" si="308"/>
        <v/>
      </c>
      <c r="BL490" s="136" t="str">
        <f t="shared" si="309"/>
        <v/>
      </c>
      <c r="BM490" s="136" t="str">
        <f t="shared" si="310"/>
        <v/>
      </c>
      <c r="BN490" s="136" t="str">
        <f t="shared" si="311"/>
        <v/>
      </c>
      <c r="BO490" s="136" t="str">
        <f t="shared" si="312"/>
        <v/>
      </c>
      <c r="BP490" s="136" t="str">
        <f t="shared" si="313"/>
        <v/>
      </c>
      <c r="BQ490" s="136" t="str">
        <f t="shared" si="314"/>
        <v/>
      </c>
      <c r="BR490" s="136" t="str">
        <f t="shared" si="315"/>
        <v/>
      </c>
      <c r="BS490" s="136" t="str">
        <f t="shared" si="316"/>
        <v/>
      </c>
      <c r="BT490" s="136" t="str">
        <f t="shared" si="317"/>
        <v/>
      </c>
      <c r="BU490" s="136" t="str">
        <f t="shared" si="318"/>
        <v/>
      </c>
      <c r="BV490" s="136" t="str">
        <f t="shared" si="319"/>
        <v/>
      </c>
      <c r="BW490" s="136" t="str">
        <f t="shared" si="320"/>
        <v/>
      </c>
      <c r="BX490" s="136" t="str">
        <f t="shared" si="321"/>
        <v/>
      </c>
      <c r="BY490" s="136" t="str">
        <f t="shared" si="322"/>
        <v/>
      </c>
      <c r="BZ490" s="136" t="str">
        <f t="shared" si="323"/>
        <v/>
      </c>
      <c r="CA490" s="137" t="str">
        <f t="shared" si="324"/>
        <v/>
      </c>
      <c r="CB490" s="135" t="str">
        <f t="shared" si="325"/>
        <v/>
      </c>
      <c r="CC490" s="136" t="str">
        <f t="shared" si="326"/>
        <v/>
      </c>
      <c r="CD490" s="136" t="str">
        <f t="shared" si="327"/>
        <v/>
      </c>
      <c r="CE490" s="136" t="str">
        <f t="shared" si="328"/>
        <v/>
      </c>
      <c r="CF490" s="136" t="str">
        <f t="shared" si="329"/>
        <v/>
      </c>
      <c r="CG490" s="136" t="str">
        <f t="shared" si="330"/>
        <v/>
      </c>
      <c r="CH490" s="136" t="str">
        <f t="shared" si="331"/>
        <v/>
      </c>
      <c r="CI490" s="136" t="str">
        <f t="shared" si="332"/>
        <v/>
      </c>
      <c r="CJ490" s="136" t="str">
        <f t="shared" si="333"/>
        <v/>
      </c>
      <c r="CK490" s="137" t="str">
        <f t="shared" si="334"/>
        <v/>
      </c>
      <c r="CL490" s="135" t="str">
        <f t="shared" si="335"/>
        <v/>
      </c>
      <c r="CM490" s="136" t="str">
        <f t="shared" si="336"/>
        <v/>
      </c>
      <c r="CN490" s="136" t="str">
        <f t="shared" si="337"/>
        <v/>
      </c>
      <c r="CO490" s="137" t="str">
        <f t="shared" si="338"/>
        <v/>
      </c>
      <c r="CP490" s="120"/>
      <c r="CQ490" s="120"/>
      <c r="CR490" s="120"/>
      <c r="CS490" s="120"/>
      <c r="CT490" s="120"/>
      <c r="CU490" s="120"/>
      <c r="CV490" s="120"/>
      <c r="CW490" s="120"/>
      <c r="CX490" s="120"/>
      <c r="CY490" s="120"/>
      <c r="CZ490" s="120"/>
      <c r="DA490" s="120"/>
      <c r="DB490" s="120"/>
    </row>
    <row r="491" spans="1:106" ht="17.399999999999999" thickTop="1" thickBot="1" x14ac:dyDescent="0.45">
      <c r="A491" s="7">
        <v>486</v>
      </c>
      <c r="B491" s="10"/>
      <c r="C491" s="11"/>
      <c r="D491" s="11"/>
      <c r="E491" s="11"/>
      <c r="F491" s="11"/>
      <c r="G491" s="11"/>
      <c r="H491" s="11"/>
      <c r="I491" s="11"/>
      <c r="J491" s="11"/>
      <c r="K491" s="11"/>
      <c r="L491" s="10"/>
      <c r="M491" s="10"/>
      <c r="N491" s="10"/>
      <c r="O491" s="209" t="str">
        <f xml:space="preserve"> IF(ISBLANK(L491),"",VLOOKUP(L491,ComboValue!$E$3:$I$15,5,FALSE))</f>
        <v/>
      </c>
      <c r="P491" s="10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35" t="str">
        <f xml:space="preserve"> IF(ISBLANK(C491),"",VLOOKUP(C491,ComboValue!$B$2:$C$11,2,FALSE) &amp; ",") &amp; IF(ISBLANK(D491),"",VLOOKUP(D491,ComboValue!$B$2:$C$11,2,FALSE) &amp; ",") &amp; IF(ISBLANK(E491),"",VLOOKUP(E491,ComboValue!$B$2:$C$11,2,FALSE) &amp; ",") &amp; IF(ISBLANK(F491),"",VLOOKUP(F491,ComboValue!$B$2:$C$11,2,FALSE) &amp; ",") &amp; IF(ISBLANK(G491),"",VLOOKUP(G491,ComboValue!$B$2:$C$11,2,FALSE) &amp; ",") &amp; IF(ISBLANK(H491),"",VLOOKUP(H491,ComboValue!$B$2:$C$11,2,FALSE) &amp; ",") &amp; IF(ISBLANK(I491),"",VLOOKUP(I491,ComboValue!$B$2:$C$11,2,FALSE) &amp; ",") &amp; IF(ISBLANK(J491),"",VLOOKUP(J491,ComboValue!$B$2:$C$11,2,FALSE) &amp; ",") &amp; IF(ISBLANK(K491),"",VLOOKUP(K491,ComboValue!$B$2:$C$11,2,FALSE) &amp; ",")</f>
        <v/>
      </c>
      <c r="AV491" s="136" t="str">
        <f t="shared" si="297"/>
        <v>Tous_Nl</v>
      </c>
      <c r="AW491" s="136" t="str">
        <f>IF(ISBLANK(L491),"",VLOOKUP(L491,ComboValue!$E$2:$G$15,3,FALSE))</f>
        <v/>
      </c>
      <c r="AX491" s="136" t="str">
        <f>IF(ISBLANK(M491),"",VLOOKUP(M491,ComboValue!$K$2:$L$5,2,FALSE))</f>
        <v/>
      </c>
      <c r="AY491" s="161" t="str">
        <f>IF(ISBLANK(Q491),"",VLOOKUP(Q491,ComboValue!$N$2:$O$68,2,FALSE) &amp; ",") &amp; IF(ISBLANK(R491),"",VLOOKUP(R491,ComboValue!$N$2:$O$68,2,FALSE) &amp; ",") &amp; IF(ISBLANK(S491),"",VLOOKUP(S491,ComboValue!$N$2:$O$68,2,FALSE) &amp; ",") &amp; IF(ISBLANK(T491),"",VLOOKUP(T491,ComboValue!$N$2:$O$68,2,FALSE) &amp; ",") &amp; IF(ISBLANK(U491),"",VLOOKUP(U491,ComboValue!$N$2:$O$68,2,FALSE) &amp; ",") &amp; IF(ISBLANK(V491),"",VLOOKUP(V491,ComboValue!$N$2:$O$68,2,FALSE) &amp; ",") &amp; IF(ISBLANK(W491),"",VLOOKUP(W491,ComboValue!$N$2:$O$68,2,FALSE) &amp; ",") &amp; IF(ISBLANK(X491),"",VLOOKUP(X491,ComboValue!$N$2:$O$68,2,FALSE) &amp; ",") &amp; IF(ISBLANK(Y491),"",VLOOKUP(Y491,ComboValue!$N$2:$O$68,2,FALSE) &amp; ",") &amp; IF(ISBLANK(Z491),"",VLOOKUP(Z491,ComboValue!$N$2:$O$68,2,FALSE) &amp; ",") &amp; IF(ISBLANK(AA491),"",VLOOKUP(AA491,ComboValue!$N$2:$O$68,2,FALSE) &amp; ",") &amp; IF(ISBLANK(AB491),"",VLOOKUP(AB491,ComboValue!$N$2:$O$68,2,FALSE) &amp; ",") &amp; IF(ISBLANK(AC491),"",VLOOKUP(AC491,ComboValue!$N$2:$O$68,2,FALSE) &amp; ",") &amp; IF(ISBLANK(AD491),"",VLOOKUP(AD491,ComboValue!$N$2:$O$68,2,FALSE) &amp; ",") &amp; IF(ISBLANK(AE491),"",VLOOKUP(AE491,ComboValue!$N$2:$O$68,2,FALSE) &amp; ",") &amp; IF(ISBLANK(AF491),"",VLOOKUP(AF491,ComboValue!$N$2:$O$68,2,FALSE) &amp; ",") &amp; IF(ISBLANK(AG491),"",VLOOKUP(AG491,ComboValue!$N$2:$O$68,2,FALSE) &amp; ",") &amp; IF(ISBLANK(AH491),"",VLOOKUP(AH491,ComboValue!$N$2:$O$68,2,FALSE) &amp; ",") &amp; IF(ISBLANK(AI491),"",VLOOKUP(AI491,ComboValue!$N$2:$O$68,2,FALSE) &amp; ",") &amp; IF(ISBLANK(AJ491),"",VLOOKUP(AJ491,ComboValue!$N$2:$O$68,2,FALSE) &amp; ",") &amp; IF(ISBLANK(AK491),"",VLOOKUP(AK491,ComboValue!$N$2:$O$68,2,FALSE) &amp; ",") &amp; IF(ISBLANK(AL491),"",VLOOKUP(AL491,ComboValue!$N$2:$O$68,2,FALSE) &amp; ",") &amp; IF(ISBLANK(AM491),"",VLOOKUP(AM491,ComboValue!$N$2:$O$68,2,FALSE) &amp; ",") &amp; IF(ISBLANK(AN491),"",VLOOKUP(AN491,ComboValue!$N$2:$O$68,2,FALSE) &amp; ",") &amp; IF(ISBLANK(AO491),"",VLOOKUP(AO491,ComboValue!$N$2:$O$68,2,FALSE) &amp; ",") &amp; IF(ISBLANK(AP491),"",VLOOKUP(AP491,ComboValue!$N$2:$O$68,2,FALSE) &amp; ",") &amp; IF(ISBLANK(AQ491),"",VLOOKUP(AQ491,ComboValue!$N$2:$O$68,2,FALSE) &amp; ",") &amp; IF(ISBLANK(AR491),"",VLOOKUP(AR491,ComboValue!$N$2:$O$68,2,FALSE) &amp; ",") &amp; IF(ISBLANK(AS491),"",VLOOKUP(AS491,ComboValue!$N$2:$O$68,2,FALSE) &amp; ",") &amp; IF(ISBLANK(AT491),"",VLOOKUP(AT491,ComboValue!$N$2:$O$68,2,FALSE) &amp; ",")</f>
        <v/>
      </c>
      <c r="AZ491" s="162" t="str">
        <f t="shared" si="298"/>
        <v/>
      </c>
      <c r="BA491" s="120"/>
      <c r="BB491" s="135" t="str">
        <f t="shared" si="299"/>
        <v/>
      </c>
      <c r="BC491" s="136" t="str">
        <f t="shared" si="300"/>
        <v/>
      </c>
      <c r="BD491" s="136" t="str">
        <f t="shared" si="301"/>
        <v/>
      </c>
      <c r="BE491" s="136" t="str">
        <f t="shared" si="302"/>
        <v/>
      </c>
      <c r="BF491" s="136" t="str">
        <f t="shared" si="303"/>
        <v/>
      </c>
      <c r="BG491" s="136" t="str">
        <f t="shared" si="304"/>
        <v/>
      </c>
      <c r="BH491" s="136" t="str">
        <f t="shared" si="305"/>
        <v/>
      </c>
      <c r="BI491" s="136" t="str">
        <f t="shared" si="306"/>
        <v/>
      </c>
      <c r="BJ491" s="136" t="str">
        <f t="shared" si="307"/>
        <v/>
      </c>
      <c r="BK491" s="136" t="str">
        <f t="shared" si="308"/>
        <v/>
      </c>
      <c r="BL491" s="136" t="str">
        <f t="shared" si="309"/>
        <v/>
      </c>
      <c r="BM491" s="136" t="str">
        <f t="shared" si="310"/>
        <v/>
      </c>
      <c r="BN491" s="136" t="str">
        <f t="shared" si="311"/>
        <v/>
      </c>
      <c r="BO491" s="136" t="str">
        <f t="shared" si="312"/>
        <v/>
      </c>
      <c r="BP491" s="136" t="str">
        <f t="shared" si="313"/>
        <v/>
      </c>
      <c r="BQ491" s="136" t="str">
        <f t="shared" si="314"/>
        <v/>
      </c>
      <c r="BR491" s="136" t="str">
        <f t="shared" si="315"/>
        <v/>
      </c>
      <c r="BS491" s="136" t="str">
        <f t="shared" si="316"/>
        <v/>
      </c>
      <c r="BT491" s="136" t="str">
        <f t="shared" si="317"/>
        <v/>
      </c>
      <c r="BU491" s="136" t="str">
        <f t="shared" si="318"/>
        <v/>
      </c>
      <c r="BV491" s="136" t="str">
        <f t="shared" si="319"/>
        <v/>
      </c>
      <c r="BW491" s="136" t="str">
        <f t="shared" si="320"/>
        <v/>
      </c>
      <c r="BX491" s="136" t="str">
        <f t="shared" si="321"/>
        <v/>
      </c>
      <c r="BY491" s="136" t="str">
        <f t="shared" si="322"/>
        <v/>
      </c>
      <c r="BZ491" s="136" t="str">
        <f t="shared" si="323"/>
        <v/>
      </c>
      <c r="CA491" s="137" t="str">
        <f t="shared" si="324"/>
        <v/>
      </c>
      <c r="CB491" s="135" t="str">
        <f t="shared" si="325"/>
        <v/>
      </c>
      <c r="CC491" s="136" t="str">
        <f t="shared" si="326"/>
        <v/>
      </c>
      <c r="CD491" s="136" t="str">
        <f t="shared" si="327"/>
        <v/>
      </c>
      <c r="CE491" s="136" t="str">
        <f t="shared" si="328"/>
        <v/>
      </c>
      <c r="CF491" s="136" t="str">
        <f t="shared" si="329"/>
        <v/>
      </c>
      <c r="CG491" s="136" t="str">
        <f t="shared" si="330"/>
        <v/>
      </c>
      <c r="CH491" s="136" t="str">
        <f t="shared" si="331"/>
        <v/>
      </c>
      <c r="CI491" s="136" t="str">
        <f t="shared" si="332"/>
        <v/>
      </c>
      <c r="CJ491" s="136" t="str">
        <f t="shared" si="333"/>
        <v/>
      </c>
      <c r="CK491" s="137" t="str">
        <f t="shared" si="334"/>
        <v/>
      </c>
      <c r="CL491" s="135" t="str">
        <f t="shared" si="335"/>
        <v/>
      </c>
      <c r="CM491" s="136" t="str">
        <f t="shared" si="336"/>
        <v/>
      </c>
      <c r="CN491" s="136" t="str">
        <f t="shared" si="337"/>
        <v/>
      </c>
      <c r="CO491" s="137" t="str">
        <f t="shared" si="338"/>
        <v/>
      </c>
      <c r="CP491" s="120"/>
      <c r="CQ491" s="120"/>
      <c r="CR491" s="120"/>
      <c r="CS491" s="120"/>
      <c r="CT491" s="120"/>
      <c r="CU491" s="120"/>
      <c r="CV491" s="120"/>
      <c r="CW491" s="120"/>
      <c r="CX491" s="120"/>
      <c r="CY491" s="120"/>
      <c r="CZ491" s="120"/>
      <c r="DA491" s="120"/>
      <c r="DB491" s="120"/>
    </row>
    <row r="492" spans="1:106" ht="17.399999999999999" thickTop="1" thickBot="1" x14ac:dyDescent="0.45">
      <c r="A492" s="7">
        <v>487</v>
      </c>
      <c r="B492" s="10"/>
      <c r="C492" s="11"/>
      <c r="D492" s="11"/>
      <c r="E492" s="11"/>
      <c r="F492" s="11"/>
      <c r="G492" s="11"/>
      <c r="H492" s="11"/>
      <c r="I492" s="11"/>
      <c r="J492" s="11"/>
      <c r="K492" s="11"/>
      <c r="L492" s="10"/>
      <c r="M492" s="10"/>
      <c r="N492" s="10"/>
      <c r="O492" s="209" t="str">
        <f xml:space="preserve"> IF(ISBLANK(L492),"",VLOOKUP(L492,ComboValue!$E$3:$I$15,5,FALSE))</f>
        <v/>
      </c>
      <c r="P492" s="10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35" t="str">
        <f xml:space="preserve"> IF(ISBLANK(C492),"",VLOOKUP(C492,ComboValue!$B$2:$C$11,2,FALSE) &amp; ",") &amp; IF(ISBLANK(D492),"",VLOOKUP(D492,ComboValue!$B$2:$C$11,2,FALSE) &amp; ",") &amp; IF(ISBLANK(E492),"",VLOOKUP(E492,ComboValue!$B$2:$C$11,2,FALSE) &amp; ",") &amp; IF(ISBLANK(F492),"",VLOOKUP(F492,ComboValue!$B$2:$C$11,2,FALSE) &amp; ",") &amp; IF(ISBLANK(G492),"",VLOOKUP(G492,ComboValue!$B$2:$C$11,2,FALSE) &amp; ",") &amp; IF(ISBLANK(H492),"",VLOOKUP(H492,ComboValue!$B$2:$C$11,2,FALSE) &amp; ",") &amp; IF(ISBLANK(I492),"",VLOOKUP(I492,ComboValue!$B$2:$C$11,2,FALSE) &amp; ",") &amp; IF(ISBLANK(J492),"",VLOOKUP(J492,ComboValue!$B$2:$C$11,2,FALSE) &amp; ",") &amp; IF(ISBLANK(K492),"",VLOOKUP(K492,ComboValue!$B$2:$C$11,2,FALSE) &amp; ",")</f>
        <v/>
      </c>
      <c r="AV492" s="136" t="str">
        <f t="shared" si="297"/>
        <v>Tous_Nl</v>
      </c>
      <c r="AW492" s="136" t="str">
        <f>IF(ISBLANK(L492),"",VLOOKUP(L492,ComboValue!$E$2:$G$15,3,FALSE))</f>
        <v/>
      </c>
      <c r="AX492" s="136" t="str">
        <f>IF(ISBLANK(M492),"",VLOOKUP(M492,ComboValue!$K$2:$L$5,2,FALSE))</f>
        <v/>
      </c>
      <c r="AY492" s="161" t="str">
        <f>IF(ISBLANK(Q492),"",VLOOKUP(Q492,ComboValue!$N$2:$O$68,2,FALSE) &amp; ",") &amp; IF(ISBLANK(R492),"",VLOOKUP(R492,ComboValue!$N$2:$O$68,2,FALSE) &amp; ",") &amp; IF(ISBLANK(S492),"",VLOOKUP(S492,ComboValue!$N$2:$O$68,2,FALSE) &amp; ",") &amp; IF(ISBLANK(T492),"",VLOOKUP(T492,ComboValue!$N$2:$O$68,2,FALSE) &amp; ",") &amp; IF(ISBLANK(U492),"",VLOOKUP(U492,ComboValue!$N$2:$O$68,2,FALSE) &amp; ",") &amp; IF(ISBLANK(V492),"",VLOOKUP(V492,ComboValue!$N$2:$O$68,2,FALSE) &amp; ",") &amp; IF(ISBLANK(W492),"",VLOOKUP(W492,ComboValue!$N$2:$O$68,2,FALSE) &amp; ",") &amp; IF(ISBLANK(X492),"",VLOOKUP(X492,ComboValue!$N$2:$O$68,2,FALSE) &amp; ",") &amp; IF(ISBLANK(Y492),"",VLOOKUP(Y492,ComboValue!$N$2:$O$68,2,FALSE) &amp; ",") &amp; IF(ISBLANK(Z492),"",VLOOKUP(Z492,ComboValue!$N$2:$O$68,2,FALSE) &amp; ",") &amp; IF(ISBLANK(AA492),"",VLOOKUP(AA492,ComboValue!$N$2:$O$68,2,FALSE) &amp; ",") &amp; IF(ISBLANK(AB492),"",VLOOKUP(AB492,ComboValue!$N$2:$O$68,2,FALSE) &amp; ",") &amp; IF(ISBLANK(AC492),"",VLOOKUP(AC492,ComboValue!$N$2:$O$68,2,FALSE) &amp; ",") &amp; IF(ISBLANK(AD492),"",VLOOKUP(AD492,ComboValue!$N$2:$O$68,2,FALSE) &amp; ",") &amp; IF(ISBLANK(AE492),"",VLOOKUP(AE492,ComboValue!$N$2:$O$68,2,FALSE) &amp; ",") &amp; IF(ISBLANK(AF492),"",VLOOKUP(AF492,ComboValue!$N$2:$O$68,2,FALSE) &amp; ",") &amp; IF(ISBLANK(AG492),"",VLOOKUP(AG492,ComboValue!$N$2:$O$68,2,FALSE) &amp; ",") &amp; IF(ISBLANK(AH492),"",VLOOKUP(AH492,ComboValue!$N$2:$O$68,2,FALSE) &amp; ",") &amp; IF(ISBLANK(AI492),"",VLOOKUP(AI492,ComboValue!$N$2:$O$68,2,FALSE) &amp; ",") &amp; IF(ISBLANK(AJ492),"",VLOOKUP(AJ492,ComboValue!$N$2:$O$68,2,FALSE) &amp; ",") &amp; IF(ISBLANK(AK492),"",VLOOKUP(AK492,ComboValue!$N$2:$O$68,2,FALSE) &amp; ",") &amp; IF(ISBLANK(AL492),"",VLOOKUP(AL492,ComboValue!$N$2:$O$68,2,FALSE) &amp; ",") &amp; IF(ISBLANK(AM492),"",VLOOKUP(AM492,ComboValue!$N$2:$O$68,2,FALSE) &amp; ",") &amp; IF(ISBLANK(AN492),"",VLOOKUP(AN492,ComboValue!$N$2:$O$68,2,FALSE) &amp; ",") &amp; IF(ISBLANK(AO492),"",VLOOKUP(AO492,ComboValue!$N$2:$O$68,2,FALSE) &amp; ",") &amp; IF(ISBLANK(AP492),"",VLOOKUP(AP492,ComboValue!$N$2:$O$68,2,FALSE) &amp; ",") &amp; IF(ISBLANK(AQ492),"",VLOOKUP(AQ492,ComboValue!$N$2:$O$68,2,FALSE) &amp; ",") &amp; IF(ISBLANK(AR492),"",VLOOKUP(AR492,ComboValue!$N$2:$O$68,2,FALSE) &amp; ",") &amp; IF(ISBLANK(AS492),"",VLOOKUP(AS492,ComboValue!$N$2:$O$68,2,FALSE) &amp; ",") &amp; IF(ISBLANK(AT492),"",VLOOKUP(AT492,ComboValue!$N$2:$O$68,2,FALSE) &amp; ",")</f>
        <v/>
      </c>
      <c r="AZ492" s="162" t="str">
        <f t="shared" si="298"/>
        <v/>
      </c>
      <c r="BA492" s="120"/>
      <c r="BB492" s="135" t="str">
        <f t="shared" si="299"/>
        <v/>
      </c>
      <c r="BC492" s="136" t="str">
        <f t="shared" si="300"/>
        <v/>
      </c>
      <c r="BD492" s="136" t="str">
        <f t="shared" si="301"/>
        <v/>
      </c>
      <c r="BE492" s="136" t="str">
        <f t="shared" si="302"/>
        <v/>
      </c>
      <c r="BF492" s="136" t="str">
        <f t="shared" si="303"/>
        <v/>
      </c>
      <c r="BG492" s="136" t="str">
        <f t="shared" si="304"/>
        <v/>
      </c>
      <c r="BH492" s="136" t="str">
        <f t="shared" si="305"/>
        <v/>
      </c>
      <c r="BI492" s="136" t="str">
        <f t="shared" si="306"/>
        <v/>
      </c>
      <c r="BJ492" s="136" t="str">
        <f t="shared" si="307"/>
        <v/>
      </c>
      <c r="BK492" s="136" t="str">
        <f t="shared" si="308"/>
        <v/>
      </c>
      <c r="BL492" s="136" t="str">
        <f t="shared" si="309"/>
        <v/>
      </c>
      <c r="BM492" s="136" t="str">
        <f t="shared" si="310"/>
        <v/>
      </c>
      <c r="BN492" s="136" t="str">
        <f t="shared" si="311"/>
        <v/>
      </c>
      <c r="BO492" s="136" t="str">
        <f t="shared" si="312"/>
        <v/>
      </c>
      <c r="BP492" s="136" t="str">
        <f t="shared" si="313"/>
        <v/>
      </c>
      <c r="BQ492" s="136" t="str">
        <f t="shared" si="314"/>
        <v/>
      </c>
      <c r="BR492" s="136" t="str">
        <f t="shared" si="315"/>
        <v/>
      </c>
      <c r="BS492" s="136" t="str">
        <f t="shared" si="316"/>
        <v/>
      </c>
      <c r="BT492" s="136" t="str">
        <f t="shared" si="317"/>
        <v/>
      </c>
      <c r="BU492" s="136" t="str">
        <f t="shared" si="318"/>
        <v/>
      </c>
      <c r="BV492" s="136" t="str">
        <f t="shared" si="319"/>
        <v/>
      </c>
      <c r="BW492" s="136" t="str">
        <f t="shared" si="320"/>
        <v/>
      </c>
      <c r="BX492" s="136" t="str">
        <f t="shared" si="321"/>
        <v/>
      </c>
      <c r="BY492" s="136" t="str">
        <f t="shared" si="322"/>
        <v/>
      </c>
      <c r="BZ492" s="136" t="str">
        <f t="shared" si="323"/>
        <v/>
      </c>
      <c r="CA492" s="137" t="str">
        <f t="shared" si="324"/>
        <v/>
      </c>
      <c r="CB492" s="135" t="str">
        <f t="shared" si="325"/>
        <v/>
      </c>
      <c r="CC492" s="136" t="str">
        <f t="shared" si="326"/>
        <v/>
      </c>
      <c r="CD492" s="136" t="str">
        <f t="shared" si="327"/>
        <v/>
      </c>
      <c r="CE492" s="136" t="str">
        <f t="shared" si="328"/>
        <v/>
      </c>
      <c r="CF492" s="136" t="str">
        <f t="shared" si="329"/>
        <v/>
      </c>
      <c r="CG492" s="136" t="str">
        <f t="shared" si="330"/>
        <v/>
      </c>
      <c r="CH492" s="136" t="str">
        <f t="shared" si="331"/>
        <v/>
      </c>
      <c r="CI492" s="136" t="str">
        <f t="shared" si="332"/>
        <v/>
      </c>
      <c r="CJ492" s="136" t="str">
        <f t="shared" si="333"/>
        <v/>
      </c>
      <c r="CK492" s="137" t="str">
        <f t="shared" si="334"/>
        <v/>
      </c>
      <c r="CL492" s="135" t="str">
        <f t="shared" si="335"/>
        <v/>
      </c>
      <c r="CM492" s="136" t="str">
        <f t="shared" si="336"/>
        <v/>
      </c>
      <c r="CN492" s="136" t="str">
        <f t="shared" si="337"/>
        <v/>
      </c>
      <c r="CO492" s="137" t="str">
        <f t="shared" si="338"/>
        <v/>
      </c>
      <c r="CP492" s="120"/>
      <c r="CQ492" s="120"/>
      <c r="CR492" s="120"/>
      <c r="CS492" s="120"/>
      <c r="CT492" s="120"/>
      <c r="CU492" s="120"/>
      <c r="CV492" s="120"/>
      <c r="CW492" s="120"/>
      <c r="CX492" s="120"/>
      <c r="CY492" s="120"/>
      <c r="CZ492" s="120"/>
      <c r="DA492" s="120"/>
      <c r="DB492" s="120"/>
    </row>
    <row r="493" spans="1:106" ht="17.399999999999999" thickTop="1" thickBot="1" x14ac:dyDescent="0.45">
      <c r="A493" s="7">
        <v>488</v>
      </c>
      <c r="B493" s="10"/>
      <c r="C493" s="11"/>
      <c r="D493" s="11"/>
      <c r="E493" s="11"/>
      <c r="F493" s="11"/>
      <c r="G493" s="11"/>
      <c r="H493" s="11"/>
      <c r="I493" s="11"/>
      <c r="J493" s="11"/>
      <c r="K493" s="11"/>
      <c r="L493" s="10"/>
      <c r="M493" s="10"/>
      <c r="N493" s="10"/>
      <c r="O493" s="209" t="str">
        <f xml:space="preserve"> IF(ISBLANK(L493),"",VLOOKUP(L493,ComboValue!$E$3:$I$15,5,FALSE))</f>
        <v/>
      </c>
      <c r="P493" s="10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35" t="str">
        <f xml:space="preserve"> IF(ISBLANK(C493),"",VLOOKUP(C493,ComboValue!$B$2:$C$11,2,FALSE) &amp; ",") &amp; IF(ISBLANK(D493),"",VLOOKUP(D493,ComboValue!$B$2:$C$11,2,FALSE) &amp; ",") &amp; IF(ISBLANK(E493),"",VLOOKUP(E493,ComboValue!$B$2:$C$11,2,FALSE) &amp; ",") &amp; IF(ISBLANK(F493),"",VLOOKUP(F493,ComboValue!$B$2:$C$11,2,FALSE) &amp; ",") &amp; IF(ISBLANK(G493),"",VLOOKUP(G493,ComboValue!$B$2:$C$11,2,FALSE) &amp; ",") &amp; IF(ISBLANK(H493),"",VLOOKUP(H493,ComboValue!$B$2:$C$11,2,FALSE) &amp; ",") &amp; IF(ISBLANK(I493),"",VLOOKUP(I493,ComboValue!$B$2:$C$11,2,FALSE) &amp; ",") &amp; IF(ISBLANK(J493),"",VLOOKUP(J493,ComboValue!$B$2:$C$11,2,FALSE) &amp; ",") &amp; IF(ISBLANK(K493),"",VLOOKUP(K493,ComboValue!$B$2:$C$11,2,FALSE) &amp; ",")</f>
        <v/>
      </c>
      <c r="AV493" s="136" t="str">
        <f t="shared" si="297"/>
        <v>Tous_Nl</v>
      </c>
      <c r="AW493" s="136" t="str">
        <f>IF(ISBLANK(L493),"",VLOOKUP(L493,ComboValue!$E$2:$G$15,3,FALSE))</f>
        <v/>
      </c>
      <c r="AX493" s="136" t="str">
        <f>IF(ISBLANK(M493),"",VLOOKUP(M493,ComboValue!$K$2:$L$5,2,FALSE))</f>
        <v/>
      </c>
      <c r="AY493" s="161" t="str">
        <f>IF(ISBLANK(Q493),"",VLOOKUP(Q493,ComboValue!$N$2:$O$68,2,FALSE) &amp; ",") &amp; IF(ISBLANK(R493),"",VLOOKUP(R493,ComboValue!$N$2:$O$68,2,FALSE) &amp; ",") &amp; IF(ISBLANK(S493),"",VLOOKUP(S493,ComboValue!$N$2:$O$68,2,FALSE) &amp; ",") &amp; IF(ISBLANK(T493),"",VLOOKUP(T493,ComboValue!$N$2:$O$68,2,FALSE) &amp; ",") &amp; IF(ISBLANK(U493),"",VLOOKUP(U493,ComboValue!$N$2:$O$68,2,FALSE) &amp; ",") &amp; IF(ISBLANK(V493),"",VLOOKUP(V493,ComboValue!$N$2:$O$68,2,FALSE) &amp; ",") &amp; IF(ISBLANK(W493),"",VLOOKUP(W493,ComboValue!$N$2:$O$68,2,FALSE) &amp; ",") &amp; IF(ISBLANK(X493),"",VLOOKUP(X493,ComboValue!$N$2:$O$68,2,FALSE) &amp; ",") &amp; IF(ISBLANK(Y493),"",VLOOKUP(Y493,ComboValue!$N$2:$O$68,2,FALSE) &amp; ",") &amp; IF(ISBLANK(Z493),"",VLOOKUP(Z493,ComboValue!$N$2:$O$68,2,FALSE) &amp; ",") &amp; IF(ISBLANK(AA493),"",VLOOKUP(AA493,ComboValue!$N$2:$O$68,2,FALSE) &amp; ",") &amp; IF(ISBLANK(AB493),"",VLOOKUP(AB493,ComboValue!$N$2:$O$68,2,FALSE) &amp; ",") &amp; IF(ISBLANK(AC493),"",VLOOKUP(AC493,ComboValue!$N$2:$O$68,2,FALSE) &amp; ",") &amp; IF(ISBLANK(AD493),"",VLOOKUP(AD493,ComboValue!$N$2:$O$68,2,FALSE) &amp; ",") &amp; IF(ISBLANK(AE493),"",VLOOKUP(AE493,ComboValue!$N$2:$O$68,2,FALSE) &amp; ",") &amp; IF(ISBLANK(AF493),"",VLOOKUP(AF493,ComboValue!$N$2:$O$68,2,FALSE) &amp; ",") &amp; IF(ISBLANK(AG493),"",VLOOKUP(AG493,ComboValue!$N$2:$O$68,2,FALSE) &amp; ",") &amp; IF(ISBLANK(AH493),"",VLOOKUP(AH493,ComboValue!$N$2:$O$68,2,FALSE) &amp; ",") &amp; IF(ISBLANK(AI493),"",VLOOKUP(AI493,ComboValue!$N$2:$O$68,2,FALSE) &amp; ",") &amp; IF(ISBLANK(AJ493),"",VLOOKUP(AJ493,ComboValue!$N$2:$O$68,2,FALSE) &amp; ",") &amp; IF(ISBLANK(AK493),"",VLOOKUP(AK493,ComboValue!$N$2:$O$68,2,FALSE) &amp; ",") &amp; IF(ISBLANK(AL493),"",VLOOKUP(AL493,ComboValue!$N$2:$O$68,2,FALSE) &amp; ",") &amp; IF(ISBLANK(AM493),"",VLOOKUP(AM493,ComboValue!$N$2:$O$68,2,FALSE) &amp; ",") &amp; IF(ISBLANK(AN493),"",VLOOKUP(AN493,ComboValue!$N$2:$O$68,2,FALSE) &amp; ",") &amp; IF(ISBLANK(AO493),"",VLOOKUP(AO493,ComboValue!$N$2:$O$68,2,FALSE) &amp; ",") &amp; IF(ISBLANK(AP493),"",VLOOKUP(AP493,ComboValue!$N$2:$O$68,2,FALSE) &amp; ",") &amp; IF(ISBLANK(AQ493),"",VLOOKUP(AQ493,ComboValue!$N$2:$O$68,2,FALSE) &amp; ",") &amp; IF(ISBLANK(AR493),"",VLOOKUP(AR493,ComboValue!$N$2:$O$68,2,FALSE) &amp; ",") &amp; IF(ISBLANK(AS493),"",VLOOKUP(AS493,ComboValue!$N$2:$O$68,2,FALSE) &amp; ",") &amp; IF(ISBLANK(AT493),"",VLOOKUP(AT493,ComboValue!$N$2:$O$68,2,FALSE) &amp; ",")</f>
        <v/>
      </c>
      <c r="AZ493" s="162" t="str">
        <f t="shared" si="298"/>
        <v/>
      </c>
      <c r="BA493" s="120"/>
      <c r="BB493" s="135" t="str">
        <f t="shared" si="299"/>
        <v/>
      </c>
      <c r="BC493" s="136" t="str">
        <f t="shared" si="300"/>
        <v/>
      </c>
      <c r="BD493" s="136" t="str">
        <f t="shared" si="301"/>
        <v/>
      </c>
      <c r="BE493" s="136" t="str">
        <f t="shared" si="302"/>
        <v/>
      </c>
      <c r="BF493" s="136" t="str">
        <f t="shared" si="303"/>
        <v/>
      </c>
      <c r="BG493" s="136" t="str">
        <f t="shared" si="304"/>
        <v/>
      </c>
      <c r="BH493" s="136" t="str">
        <f t="shared" si="305"/>
        <v/>
      </c>
      <c r="BI493" s="136" t="str">
        <f t="shared" si="306"/>
        <v/>
      </c>
      <c r="BJ493" s="136" t="str">
        <f t="shared" si="307"/>
        <v/>
      </c>
      <c r="BK493" s="136" t="str">
        <f t="shared" si="308"/>
        <v/>
      </c>
      <c r="BL493" s="136" t="str">
        <f t="shared" si="309"/>
        <v/>
      </c>
      <c r="BM493" s="136" t="str">
        <f t="shared" si="310"/>
        <v/>
      </c>
      <c r="BN493" s="136" t="str">
        <f t="shared" si="311"/>
        <v/>
      </c>
      <c r="BO493" s="136" t="str">
        <f t="shared" si="312"/>
        <v/>
      </c>
      <c r="BP493" s="136" t="str">
        <f t="shared" si="313"/>
        <v/>
      </c>
      <c r="BQ493" s="136" t="str">
        <f t="shared" si="314"/>
        <v/>
      </c>
      <c r="BR493" s="136" t="str">
        <f t="shared" si="315"/>
        <v/>
      </c>
      <c r="BS493" s="136" t="str">
        <f t="shared" si="316"/>
        <v/>
      </c>
      <c r="BT493" s="136" t="str">
        <f t="shared" si="317"/>
        <v/>
      </c>
      <c r="BU493" s="136" t="str">
        <f t="shared" si="318"/>
        <v/>
      </c>
      <c r="BV493" s="136" t="str">
        <f t="shared" si="319"/>
        <v/>
      </c>
      <c r="BW493" s="136" t="str">
        <f t="shared" si="320"/>
        <v/>
      </c>
      <c r="BX493" s="136" t="str">
        <f t="shared" si="321"/>
        <v/>
      </c>
      <c r="BY493" s="136" t="str">
        <f t="shared" si="322"/>
        <v/>
      </c>
      <c r="BZ493" s="136" t="str">
        <f t="shared" si="323"/>
        <v/>
      </c>
      <c r="CA493" s="137" t="str">
        <f t="shared" si="324"/>
        <v/>
      </c>
      <c r="CB493" s="135" t="str">
        <f t="shared" si="325"/>
        <v/>
      </c>
      <c r="CC493" s="136" t="str">
        <f t="shared" si="326"/>
        <v/>
      </c>
      <c r="CD493" s="136" t="str">
        <f t="shared" si="327"/>
        <v/>
      </c>
      <c r="CE493" s="136" t="str">
        <f t="shared" si="328"/>
        <v/>
      </c>
      <c r="CF493" s="136" t="str">
        <f t="shared" si="329"/>
        <v/>
      </c>
      <c r="CG493" s="136" t="str">
        <f t="shared" si="330"/>
        <v/>
      </c>
      <c r="CH493" s="136" t="str">
        <f t="shared" si="331"/>
        <v/>
      </c>
      <c r="CI493" s="136" t="str">
        <f t="shared" si="332"/>
        <v/>
      </c>
      <c r="CJ493" s="136" t="str">
        <f t="shared" si="333"/>
        <v/>
      </c>
      <c r="CK493" s="137" t="str">
        <f t="shared" si="334"/>
        <v/>
      </c>
      <c r="CL493" s="135" t="str">
        <f t="shared" si="335"/>
        <v/>
      </c>
      <c r="CM493" s="136" t="str">
        <f t="shared" si="336"/>
        <v/>
      </c>
      <c r="CN493" s="136" t="str">
        <f t="shared" si="337"/>
        <v/>
      </c>
      <c r="CO493" s="137" t="str">
        <f t="shared" si="338"/>
        <v/>
      </c>
      <c r="CP493" s="120"/>
      <c r="CQ493" s="120"/>
      <c r="CR493" s="120"/>
      <c r="CS493" s="120"/>
      <c r="CT493" s="120"/>
      <c r="CU493" s="120"/>
      <c r="CV493" s="120"/>
      <c r="CW493" s="120"/>
      <c r="CX493" s="120"/>
      <c r="CY493" s="120"/>
      <c r="CZ493" s="120"/>
      <c r="DA493" s="120"/>
      <c r="DB493" s="120"/>
    </row>
    <row r="494" spans="1:106" ht="17.399999999999999" thickTop="1" thickBot="1" x14ac:dyDescent="0.45">
      <c r="A494" s="7">
        <v>489</v>
      </c>
      <c r="B494" s="10"/>
      <c r="C494" s="11"/>
      <c r="D494" s="11"/>
      <c r="E494" s="11"/>
      <c r="F494" s="11"/>
      <c r="G494" s="11"/>
      <c r="H494" s="11"/>
      <c r="I494" s="11"/>
      <c r="J494" s="11"/>
      <c r="K494" s="11"/>
      <c r="L494" s="10"/>
      <c r="M494" s="10"/>
      <c r="N494" s="10"/>
      <c r="O494" s="209" t="str">
        <f xml:space="preserve"> IF(ISBLANK(L494),"",VLOOKUP(L494,ComboValue!$E$3:$I$15,5,FALSE))</f>
        <v/>
      </c>
      <c r="P494" s="10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35" t="str">
        <f xml:space="preserve"> IF(ISBLANK(C494),"",VLOOKUP(C494,ComboValue!$B$2:$C$11,2,FALSE) &amp; ",") &amp; IF(ISBLANK(D494),"",VLOOKUP(D494,ComboValue!$B$2:$C$11,2,FALSE) &amp; ",") &amp; IF(ISBLANK(E494),"",VLOOKUP(E494,ComboValue!$B$2:$C$11,2,FALSE) &amp; ",") &amp; IF(ISBLANK(F494),"",VLOOKUP(F494,ComboValue!$B$2:$C$11,2,FALSE) &amp; ",") &amp; IF(ISBLANK(G494),"",VLOOKUP(G494,ComboValue!$B$2:$C$11,2,FALSE) &amp; ",") &amp; IF(ISBLANK(H494),"",VLOOKUP(H494,ComboValue!$B$2:$C$11,2,FALSE) &amp; ",") &amp; IF(ISBLANK(I494),"",VLOOKUP(I494,ComboValue!$B$2:$C$11,2,FALSE) &amp; ",") &amp; IF(ISBLANK(J494),"",VLOOKUP(J494,ComboValue!$B$2:$C$11,2,FALSE) &amp; ",") &amp; IF(ISBLANK(K494),"",VLOOKUP(K494,ComboValue!$B$2:$C$11,2,FALSE) &amp; ",")</f>
        <v/>
      </c>
      <c r="AV494" s="136" t="str">
        <f t="shared" si="297"/>
        <v>Tous_Nl</v>
      </c>
      <c r="AW494" s="136" t="str">
        <f>IF(ISBLANK(L494),"",VLOOKUP(L494,ComboValue!$E$2:$G$15,3,FALSE))</f>
        <v/>
      </c>
      <c r="AX494" s="136" t="str">
        <f>IF(ISBLANK(M494),"",VLOOKUP(M494,ComboValue!$K$2:$L$5,2,FALSE))</f>
        <v/>
      </c>
      <c r="AY494" s="161" t="str">
        <f>IF(ISBLANK(Q494),"",VLOOKUP(Q494,ComboValue!$N$2:$O$68,2,FALSE) &amp; ",") &amp; IF(ISBLANK(R494),"",VLOOKUP(R494,ComboValue!$N$2:$O$68,2,FALSE) &amp; ",") &amp; IF(ISBLANK(S494),"",VLOOKUP(S494,ComboValue!$N$2:$O$68,2,FALSE) &amp; ",") &amp; IF(ISBLANK(T494),"",VLOOKUP(T494,ComboValue!$N$2:$O$68,2,FALSE) &amp; ",") &amp; IF(ISBLANK(U494),"",VLOOKUP(U494,ComboValue!$N$2:$O$68,2,FALSE) &amp; ",") &amp; IF(ISBLANK(V494),"",VLOOKUP(V494,ComboValue!$N$2:$O$68,2,FALSE) &amp; ",") &amp; IF(ISBLANK(W494),"",VLOOKUP(W494,ComboValue!$N$2:$O$68,2,FALSE) &amp; ",") &amp; IF(ISBLANK(X494),"",VLOOKUP(X494,ComboValue!$N$2:$O$68,2,FALSE) &amp; ",") &amp; IF(ISBLANK(Y494),"",VLOOKUP(Y494,ComboValue!$N$2:$O$68,2,FALSE) &amp; ",") &amp; IF(ISBLANK(Z494),"",VLOOKUP(Z494,ComboValue!$N$2:$O$68,2,FALSE) &amp; ",") &amp; IF(ISBLANK(AA494),"",VLOOKUP(AA494,ComboValue!$N$2:$O$68,2,FALSE) &amp; ",") &amp; IF(ISBLANK(AB494),"",VLOOKUP(AB494,ComboValue!$N$2:$O$68,2,FALSE) &amp; ",") &amp; IF(ISBLANK(AC494),"",VLOOKUP(AC494,ComboValue!$N$2:$O$68,2,FALSE) &amp; ",") &amp; IF(ISBLANK(AD494),"",VLOOKUP(AD494,ComboValue!$N$2:$O$68,2,FALSE) &amp; ",") &amp; IF(ISBLANK(AE494),"",VLOOKUP(AE494,ComboValue!$N$2:$O$68,2,FALSE) &amp; ",") &amp; IF(ISBLANK(AF494),"",VLOOKUP(AF494,ComboValue!$N$2:$O$68,2,FALSE) &amp; ",") &amp; IF(ISBLANK(AG494),"",VLOOKUP(AG494,ComboValue!$N$2:$O$68,2,FALSE) &amp; ",") &amp; IF(ISBLANK(AH494),"",VLOOKUP(AH494,ComboValue!$N$2:$O$68,2,FALSE) &amp; ",") &amp; IF(ISBLANK(AI494),"",VLOOKUP(AI494,ComboValue!$N$2:$O$68,2,FALSE) &amp; ",") &amp; IF(ISBLANK(AJ494),"",VLOOKUP(AJ494,ComboValue!$N$2:$O$68,2,FALSE) &amp; ",") &amp; IF(ISBLANK(AK494),"",VLOOKUP(AK494,ComboValue!$N$2:$O$68,2,FALSE) &amp; ",") &amp; IF(ISBLANK(AL494),"",VLOOKUP(AL494,ComboValue!$N$2:$O$68,2,FALSE) &amp; ",") &amp; IF(ISBLANK(AM494),"",VLOOKUP(AM494,ComboValue!$N$2:$O$68,2,FALSE) &amp; ",") &amp; IF(ISBLANK(AN494),"",VLOOKUP(AN494,ComboValue!$N$2:$O$68,2,FALSE) &amp; ",") &amp; IF(ISBLANK(AO494),"",VLOOKUP(AO494,ComboValue!$N$2:$O$68,2,FALSE) &amp; ",") &amp; IF(ISBLANK(AP494),"",VLOOKUP(AP494,ComboValue!$N$2:$O$68,2,FALSE) &amp; ",") &amp; IF(ISBLANK(AQ494),"",VLOOKUP(AQ494,ComboValue!$N$2:$O$68,2,FALSE) &amp; ",") &amp; IF(ISBLANK(AR494),"",VLOOKUP(AR494,ComboValue!$N$2:$O$68,2,FALSE) &amp; ",") &amp; IF(ISBLANK(AS494),"",VLOOKUP(AS494,ComboValue!$N$2:$O$68,2,FALSE) &amp; ",") &amp; IF(ISBLANK(AT494),"",VLOOKUP(AT494,ComboValue!$N$2:$O$68,2,FALSE) &amp; ",")</f>
        <v/>
      </c>
      <c r="AZ494" s="162" t="str">
        <f t="shared" si="298"/>
        <v/>
      </c>
      <c r="BA494" s="120"/>
      <c r="BB494" s="135" t="str">
        <f t="shared" si="299"/>
        <v/>
      </c>
      <c r="BC494" s="136" t="str">
        <f t="shared" si="300"/>
        <v/>
      </c>
      <c r="BD494" s="136" t="str">
        <f t="shared" si="301"/>
        <v/>
      </c>
      <c r="BE494" s="136" t="str">
        <f t="shared" si="302"/>
        <v/>
      </c>
      <c r="BF494" s="136" t="str">
        <f t="shared" si="303"/>
        <v/>
      </c>
      <c r="BG494" s="136" t="str">
        <f t="shared" si="304"/>
        <v/>
      </c>
      <c r="BH494" s="136" t="str">
        <f t="shared" si="305"/>
        <v/>
      </c>
      <c r="BI494" s="136" t="str">
        <f t="shared" si="306"/>
        <v/>
      </c>
      <c r="BJ494" s="136" t="str">
        <f t="shared" si="307"/>
        <v/>
      </c>
      <c r="BK494" s="136" t="str">
        <f t="shared" si="308"/>
        <v/>
      </c>
      <c r="BL494" s="136" t="str">
        <f t="shared" si="309"/>
        <v/>
      </c>
      <c r="BM494" s="136" t="str">
        <f t="shared" si="310"/>
        <v/>
      </c>
      <c r="BN494" s="136" t="str">
        <f t="shared" si="311"/>
        <v/>
      </c>
      <c r="BO494" s="136" t="str">
        <f t="shared" si="312"/>
        <v/>
      </c>
      <c r="BP494" s="136" t="str">
        <f t="shared" si="313"/>
        <v/>
      </c>
      <c r="BQ494" s="136" t="str">
        <f t="shared" si="314"/>
        <v/>
      </c>
      <c r="BR494" s="136" t="str">
        <f t="shared" si="315"/>
        <v/>
      </c>
      <c r="BS494" s="136" t="str">
        <f t="shared" si="316"/>
        <v/>
      </c>
      <c r="BT494" s="136" t="str">
        <f t="shared" si="317"/>
        <v/>
      </c>
      <c r="BU494" s="136" t="str">
        <f t="shared" si="318"/>
        <v/>
      </c>
      <c r="BV494" s="136" t="str">
        <f t="shared" si="319"/>
        <v/>
      </c>
      <c r="BW494" s="136" t="str">
        <f t="shared" si="320"/>
        <v/>
      </c>
      <c r="BX494" s="136" t="str">
        <f t="shared" si="321"/>
        <v/>
      </c>
      <c r="BY494" s="136" t="str">
        <f t="shared" si="322"/>
        <v/>
      </c>
      <c r="BZ494" s="136" t="str">
        <f t="shared" si="323"/>
        <v/>
      </c>
      <c r="CA494" s="137" t="str">
        <f t="shared" si="324"/>
        <v/>
      </c>
      <c r="CB494" s="135" t="str">
        <f t="shared" si="325"/>
        <v/>
      </c>
      <c r="CC494" s="136" t="str">
        <f t="shared" si="326"/>
        <v/>
      </c>
      <c r="CD494" s="136" t="str">
        <f t="shared" si="327"/>
        <v/>
      </c>
      <c r="CE494" s="136" t="str">
        <f t="shared" si="328"/>
        <v/>
      </c>
      <c r="CF494" s="136" t="str">
        <f t="shared" si="329"/>
        <v/>
      </c>
      <c r="CG494" s="136" t="str">
        <f t="shared" si="330"/>
        <v/>
      </c>
      <c r="CH494" s="136" t="str">
        <f t="shared" si="331"/>
        <v/>
      </c>
      <c r="CI494" s="136" t="str">
        <f t="shared" si="332"/>
        <v/>
      </c>
      <c r="CJ494" s="136" t="str">
        <f t="shared" si="333"/>
        <v/>
      </c>
      <c r="CK494" s="137" t="str">
        <f t="shared" si="334"/>
        <v/>
      </c>
      <c r="CL494" s="135" t="str">
        <f t="shared" si="335"/>
        <v/>
      </c>
      <c r="CM494" s="136" t="str">
        <f t="shared" si="336"/>
        <v/>
      </c>
      <c r="CN494" s="136" t="str">
        <f t="shared" si="337"/>
        <v/>
      </c>
      <c r="CO494" s="137" t="str">
        <f t="shared" si="338"/>
        <v/>
      </c>
      <c r="CP494" s="120"/>
      <c r="CQ494" s="120"/>
      <c r="CR494" s="120"/>
      <c r="CS494" s="120"/>
      <c r="CT494" s="120"/>
      <c r="CU494" s="120"/>
      <c r="CV494" s="120"/>
      <c r="CW494" s="120"/>
      <c r="CX494" s="120"/>
      <c r="CY494" s="120"/>
      <c r="CZ494" s="120"/>
      <c r="DA494" s="120"/>
      <c r="DB494" s="120"/>
    </row>
    <row r="495" spans="1:106" ht="17.399999999999999" thickTop="1" thickBot="1" x14ac:dyDescent="0.45">
      <c r="A495" s="7">
        <v>490</v>
      </c>
      <c r="B495" s="10"/>
      <c r="C495" s="11"/>
      <c r="D495" s="11"/>
      <c r="E495" s="11"/>
      <c r="F495" s="11"/>
      <c r="G495" s="11"/>
      <c r="H495" s="11"/>
      <c r="I495" s="11"/>
      <c r="J495" s="11"/>
      <c r="K495" s="11"/>
      <c r="L495" s="10"/>
      <c r="M495" s="10"/>
      <c r="N495" s="10"/>
      <c r="O495" s="209" t="str">
        <f xml:space="preserve"> IF(ISBLANK(L495),"",VLOOKUP(L495,ComboValue!$E$3:$I$15,5,FALSE))</f>
        <v/>
      </c>
      <c r="P495" s="10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35" t="str">
        <f xml:space="preserve"> IF(ISBLANK(C495),"",VLOOKUP(C495,ComboValue!$B$2:$C$11,2,FALSE) &amp; ",") &amp; IF(ISBLANK(D495),"",VLOOKUP(D495,ComboValue!$B$2:$C$11,2,FALSE) &amp; ",") &amp; IF(ISBLANK(E495),"",VLOOKUP(E495,ComboValue!$B$2:$C$11,2,FALSE) &amp; ",") &amp; IF(ISBLANK(F495),"",VLOOKUP(F495,ComboValue!$B$2:$C$11,2,FALSE) &amp; ",") &amp; IF(ISBLANK(G495),"",VLOOKUP(G495,ComboValue!$B$2:$C$11,2,FALSE) &amp; ",") &amp; IF(ISBLANK(H495),"",VLOOKUP(H495,ComboValue!$B$2:$C$11,2,FALSE) &amp; ",") &amp; IF(ISBLANK(I495),"",VLOOKUP(I495,ComboValue!$B$2:$C$11,2,FALSE) &amp; ",") &amp; IF(ISBLANK(J495),"",VLOOKUP(J495,ComboValue!$B$2:$C$11,2,FALSE) &amp; ",") &amp; IF(ISBLANK(K495),"",VLOOKUP(K495,ComboValue!$B$2:$C$11,2,FALSE) &amp; ",")</f>
        <v/>
      </c>
      <c r="AV495" s="136" t="str">
        <f t="shared" si="297"/>
        <v>Tous_Nl</v>
      </c>
      <c r="AW495" s="136" t="str">
        <f>IF(ISBLANK(L495),"",VLOOKUP(L495,ComboValue!$E$2:$G$15,3,FALSE))</f>
        <v/>
      </c>
      <c r="AX495" s="136" t="str">
        <f>IF(ISBLANK(M495),"",VLOOKUP(M495,ComboValue!$K$2:$L$5,2,FALSE))</f>
        <v/>
      </c>
      <c r="AY495" s="161" t="str">
        <f>IF(ISBLANK(Q495),"",VLOOKUP(Q495,ComboValue!$N$2:$O$68,2,FALSE) &amp; ",") &amp; IF(ISBLANK(R495),"",VLOOKUP(R495,ComboValue!$N$2:$O$68,2,FALSE) &amp; ",") &amp; IF(ISBLANK(S495),"",VLOOKUP(S495,ComboValue!$N$2:$O$68,2,FALSE) &amp; ",") &amp; IF(ISBLANK(T495),"",VLOOKUP(T495,ComboValue!$N$2:$O$68,2,FALSE) &amp; ",") &amp; IF(ISBLANK(U495),"",VLOOKUP(U495,ComboValue!$N$2:$O$68,2,FALSE) &amp; ",") &amp; IF(ISBLANK(V495),"",VLOOKUP(V495,ComboValue!$N$2:$O$68,2,FALSE) &amp; ",") &amp; IF(ISBLANK(W495),"",VLOOKUP(W495,ComboValue!$N$2:$O$68,2,FALSE) &amp; ",") &amp; IF(ISBLANK(X495),"",VLOOKUP(X495,ComboValue!$N$2:$O$68,2,FALSE) &amp; ",") &amp; IF(ISBLANK(Y495),"",VLOOKUP(Y495,ComboValue!$N$2:$O$68,2,FALSE) &amp; ",") &amp; IF(ISBLANK(Z495),"",VLOOKUP(Z495,ComboValue!$N$2:$O$68,2,FALSE) &amp; ",") &amp; IF(ISBLANK(AA495),"",VLOOKUP(AA495,ComboValue!$N$2:$O$68,2,FALSE) &amp; ",") &amp; IF(ISBLANK(AB495),"",VLOOKUP(AB495,ComboValue!$N$2:$O$68,2,FALSE) &amp; ",") &amp; IF(ISBLANK(AC495),"",VLOOKUP(AC495,ComboValue!$N$2:$O$68,2,FALSE) &amp; ",") &amp; IF(ISBLANK(AD495),"",VLOOKUP(AD495,ComboValue!$N$2:$O$68,2,FALSE) &amp; ",") &amp; IF(ISBLANK(AE495),"",VLOOKUP(AE495,ComboValue!$N$2:$O$68,2,FALSE) &amp; ",") &amp; IF(ISBLANK(AF495),"",VLOOKUP(AF495,ComboValue!$N$2:$O$68,2,FALSE) &amp; ",") &amp; IF(ISBLANK(AG495),"",VLOOKUP(AG495,ComboValue!$N$2:$O$68,2,FALSE) &amp; ",") &amp; IF(ISBLANK(AH495),"",VLOOKUP(AH495,ComboValue!$N$2:$O$68,2,FALSE) &amp; ",") &amp; IF(ISBLANK(AI495),"",VLOOKUP(AI495,ComboValue!$N$2:$O$68,2,FALSE) &amp; ",") &amp; IF(ISBLANK(AJ495),"",VLOOKUP(AJ495,ComboValue!$N$2:$O$68,2,FALSE) &amp; ",") &amp; IF(ISBLANK(AK495),"",VLOOKUP(AK495,ComboValue!$N$2:$O$68,2,FALSE) &amp; ",") &amp; IF(ISBLANK(AL495),"",VLOOKUP(AL495,ComboValue!$N$2:$O$68,2,FALSE) &amp; ",") &amp; IF(ISBLANK(AM495),"",VLOOKUP(AM495,ComboValue!$N$2:$O$68,2,FALSE) &amp; ",") &amp; IF(ISBLANK(AN495),"",VLOOKUP(AN495,ComboValue!$N$2:$O$68,2,FALSE) &amp; ",") &amp; IF(ISBLANK(AO495),"",VLOOKUP(AO495,ComboValue!$N$2:$O$68,2,FALSE) &amp; ",") &amp; IF(ISBLANK(AP495),"",VLOOKUP(AP495,ComboValue!$N$2:$O$68,2,FALSE) &amp; ",") &amp; IF(ISBLANK(AQ495),"",VLOOKUP(AQ495,ComboValue!$N$2:$O$68,2,FALSE) &amp; ",") &amp; IF(ISBLANK(AR495),"",VLOOKUP(AR495,ComboValue!$N$2:$O$68,2,FALSE) &amp; ",") &amp; IF(ISBLANK(AS495),"",VLOOKUP(AS495,ComboValue!$N$2:$O$68,2,FALSE) &amp; ",") &amp; IF(ISBLANK(AT495),"",VLOOKUP(AT495,ComboValue!$N$2:$O$68,2,FALSE) &amp; ",")</f>
        <v/>
      </c>
      <c r="AZ495" s="162" t="str">
        <f t="shared" si="298"/>
        <v/>
      </c>
      <c r="BA495" s="120"/>
      <c r="BB495" s="135" t="str">
        <f t="shared" si="299"/>
        <v/>
      </c>
      <c r="BC495" s="136" t="str">
        <f t="shared" si="300"/>
        <v/>
      </c>
      <c r="BD495" s="136" t="str">
        <f t="shared" si="301"/>
        <v/>
      </c>
      <c r="BE495" s="136" t="str">
        <f t="shared" si="302"/>
        <v/>
      </c>
      <c r="BF495" s="136" t="str">
        <f t="shared" si="303"/>
        <v/>
      </c>
      <c r="BG495" s="136" t="str">
        <f t="shared" si="304"/>
        <v/>
      </c>
      <c r="BH495" s="136" t="str">
        <f t="shared" si="305"/>
        <v/>
      </c>
      <c r="BI495" s="136" t="str">
        <f t="shared" si="306"/>
        <v/>
      </c>
      <c r="BJ495" s="136" t="str">
        <f t="shared" si="307"/>
        <v/>
      </c>
      <c r="BK495" s="136" t="str">
        <f t="shared" si="308"/>
        <v/>
      </c>
      <c r="BL495" s="136" t="str">
        <f t="shared" si="309"/>
        <v/>
      </c>
      <c r="BM495" s="136" t="str">
        <f t="shared" si="310"/>
        <v/>
      </c>
      <c r="BN495" s="136" t="str">
        <f t="shared" si="311"/>
        <v/>
      </c>
      <c r="BO495" s="136" t="str">
        <f t="shared" si="312"/>
        <v/>
      </c>
      <c r="BP495" s="136" t="str">
        <f t="shared" si="313"/>
        <v/>
      </c>
      <c r="BQ495" s="136" t="str">
        <f t="shared" si="314"/>
        <v/>
      </c>
      <c r="BR495" s="136" t="str">
        <f t="shared" si="315"/>
        <v/>
      </c>
      <c r="BS495" s="136" t="str">
        <f t="shared" si="316"/>
        <v/>
      </c>
      <c r="BT495" s="136" t="str">
        <f t="shared" si="317"/>
        <v/>
      </c>
      <c r="BU495" s="136" t="str">
        <f t="shared" si="318"/>
        <v/>
      </c>
      <c r="BV495" s="136" t="str">
        <f t="shared" si="319"/>
        <v/>
      </c>
      <c r="BW495" s="136" t="str">
        <f t="shared" si="320"/>
        <v/>
      </c>
      <c r="BX495" s="136" t="str">
        <f t="shared" si="321"/>
        <v/>
      </c>
      <c r="BY495" s="136" t="str">
        <f t="shared" si="322"/>
        <v/>
      </c>
      <c r="BZ495" s="136" t="str">
        <f t="shared" si="323"/>
        <v/>
      </c>
      <c r="CA495" s="137" t="str">
        <f t="shared" si="324"/>
        <v/>
      </c>
      <c r="CB495" s="135" t="str">
        <f t="shared" si="325"/>
        <v/>
      </c>
      <c r="CC495" s="136" t="str">
        <f t="shared" si="326"/>
        <v/>
      </c>
      <c r="CD495" s="136" t="str">
        <f t="shared" si="327"/>
        <v/>
      </c>
      <c r="CE495" s="136" t="str">
        <f t="shared" si="328"/>
        <v/>
      </c>
      <c r="CF495" s="136" t="str">
        <f t="shared" si="329"/>
        <v/>
      </c>
      <c r="CG495" s="136" t="str">
        <f t="shared" si="330"/>
        <v/>
      </c>
      <c r="CH495" s="136" t="str">
        <f t="shared" si="331"/>
        <v/>
      </c>
      <c r="CI495" s="136" t="str">
        <f t="shared" si="332"/>
        <v/>
      </c>
      <c r="CJ495" s="136" t="str">
        <f t="shared" si="333"/>
        <v/>
      </c>
      <c r="CK495" s="137" t="str">
        <f t="shared" si="334"/>
        <v/>
      </c>
      <c r="CL495" s="135" t="str">
        <f t="shared" si="335"/>
        <v/>
      </c>
      <c r="CM495" s="136" t="str">
        <f t="shared" si="336"/>
        <v/>
      </c>
      <c r="CN495" s="136" t="str">
        <f t="shared" si="337"/>
        <v/>
      </c>
      <c r="CO495" s="137" t="str">
        <f t="shared" si="338"/>
        <v/>
      </c>
      <c r="CP495" s="120"/>
      <c r="CQ495" s="120"/>
      <c r="CR495" s="120"/>
      <c r="CS495" s="120"/>
      <c r="CT495" s="120"/>
      <c r="CU495" s="120"/>
      <c r="CV495" s="120"/>
      <c r="CW495" s="120"/>
      <c r="CX495" s="120"/>
      <c r="CY495" s="120"/>
      <c r="CZ495" s="120"/>
      <c r="DA495" s="120"/>
      <c r="DB495" s="120"/>
    </row>
    <row r="496" spans="1:106" ht="17.399999999999999" thickTop="1" thickBot="1" x14ac:dyDescent="0.45">
      <c r="A496" s="7">
        <v>491</v>
      </c>
      <c r="B496" s="10"/>
      <c r="C496" s="11"/>
      <c r="D496" s="11"/>
      <c r="E496" s="11"/>
      <c r="F496" s="11"/>
      <c r="G496" s="11"/>
      <c r="H496" s="11"/>
      <c r="I496" s="11"/>
      <c r="J496" s="11"/>
      <c r="K496" s="11"/>
      <c r="L496" s="10"/>
      <c r="M496" s="10"/>
      <c r="N496" s="10"/>
      <c r="O496" s="209" t="str">
        <f xml:space="preserve"> IF(ISBLANK(L496),"",VLOOKUP(L496,ComboValue!$E$3:$I$15,5,FALSE))</f>
        <v/>
      </c>
      <c r="P496" s="10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35" t="str">
        <f xml:space="preserve"> IF(ISBLANK(C496),"",VLOOKUP(C496,ComboValue!$B$2:$C$11,2,FALSE) &amp; ",") &amp; IF(ISBLANK(D496),"",VLOOKUP(D496,ComboValue!$B$2:$C$11,2,FALSE) &amp; ",") &amp; IF(ISBLANK(E496),"",VLOOKUP(E496,ComboValue!$B$2:$C$11,2,FALSE) &amp; ",") &amp; IF(ISBLANK(F496),"",VLOOKUP(F496,ComboValue!$B$2:$C$11,2,FALSE) &amp; ",") &amp; IF(ISBLANK(G496),"",VLOOKUP(G496,ComboValue!$B$2:$C$11,2,FALSE) &amp; ",") &amp; IF(ISBLANK(H496),"",VLOOKUP(H496,ComboValue!$B$2:$C$11,2,FALSE) &amp; ",") &amp; IF(ISBLANK(I496),"",VLOOKUP(I496,ComboValue!$B$2:$C$11,2,FALSE) &amp; ",") &amp; IF(ISBLANK(J496),"",VLOOKUP(J496,ComboValue!$B$2:$C$11,2,FALSE) &amp; ",") &amp; IF(ISBLANK(K496),"",VLOOKUP(K496,ComboValue!$B$2:$C$11,2,FALSE) &amp; ",")</f>
        <v/>
      </c>
      <c r="AV496" s="136" t="str">
        <f t="shared" si="297"/>
        <v>Tous_Nl</v>
      </c>
      <c r="AW496" s="136" t="str">
        <f>IF(ISBLANK(L496),"",VLOOKUP(L496,ComboValue!$E$2:$G$15,3,FALSE))</f>
        <v/>
      </c>
      <c r="AX496" s="136" t="str">
        <f>IF(ISBLANK(M496),"",VLOOKUP(M496,ComboValue!$K$2:$L$5,2,FALSE))</f>
        <v/>
      </c>
      <c r="AY496" s="161" t="str">
        <f>IF(ISBLANK(Q496),"",VLOOKUP(Q496,ComboValue!$N$2:$O$68,2,FALSE) &amp; ",") &amp; IF(ISBLANK(R496),"",VLOOKUP(R496,ComboValue!$N$2:$O$68,2,FALSE) &amp; ",") &amp; IF(ISBLANK(S496),"",VLOOKUP(S496,ComboValue!$N$2:$O$68,2,FALSE) &amp; ",") &amp; IF(ISBLANK(T496),"",VLOOKUP(T496,ComboValue!$N$2:$O$68,2,FALSE) &amp; ",") &amp; IF(ISBLANK(U496),"",VLOOKUP(U496,ComboValue!$N$2:$O$68,2,FALSE) &amp; ",") &amp; IF(ISBLANK(V496),"",VLOOKUP(V496,ComboValue!$N$2:$O$68,2,FALSE) &amp; ",") &amp; IF(ISBLANK(W496),"",VLOOKUP(W496,ComboValue!$N$2:$O$68,2,FALSE) &amp; ",") &amp; IF(ISBLANK(X496),"",VLOOKUP(X496,ComboValue!$N$2:$O$68,2,FALSE) &amp; ",") &amp; IF(ISBLANK(Y496),"",VLOOKUP(Y496,ComboValue!$N$2:$O$68,2,FALSE) &amp; ",") &amp; IF(ISBLANK(Z496),"",VLOOKUP(Z496,ComboValue!$N$2:$O$68,2,FALSE) &amp; ",") &amp; IF(ISBLANK(AA496),"",VLOOKUP(AA496,ComboValue!$N$2:$O$68,2,FALSE) &amp; ",") &amp; IF(ISBLANK(AB496),"",VLOOKUP(AB496,ComboValue!$N$2:$O$68,2,FALSE) &amp; ",") &amp; IF(ISBLANK(AC496),"",VLOOKUP(AC496,ComboValue!$N$2:$O$68,2,FALSE) &amp; ",") &amp; IF(ISBLANK(AD496),"",VLOOKUP(AD496,ComboValue!$N$2:$O$68,2,FALSE) &amp; ",") &amp; IF(ISBLANK(AE496),"",VLOOKUP(AE496,ComboValue!$N$2:$O$68,2,FALSE) &amp; ",") &amp; IF(ISBLANK(AF496),"",VLOOKUP(AF496,ComboValue!$N$2:$O$68,2,FALSE) &amp; ",") &amp; IF(ISBLANK(AG496),"",VLOOKUP(AG496,ComboValue!$N$2:$O$68,2,FALSE) &amp; ",") &amp; IF(ISBLANK(AH496),"",VLOOKUP(AH496,ComboValue!$N$2:$O$68,2,FALSE) &amp; ",") &amp; IF(ISBLANK(AI496),"",VLOOKUP(AI496,ComboValue!$N$2:$O$68,2,FALSE) &amp; ",") &amp; IF(ISBLANK(AJ496),"",VLOOKUP(AJ496,ComboValue!$N$2:$O$68,2,FALSE) &amp; ",") &amp; IF(ISBLANK(AK496),"",VLOOKUP(AK496,ComboValue!$N$2:$O$68,2,FALSE) &amp; ",") &amp; IF(ISBLANK(AL496),"",VLOOKUP(AL496,ComboValue!$N$2:$O$68,2,FALSE) &amp; ",") &amp; IF(ISBLANK(AM496),"",VLOOKUP(AM496,ComboValue!$N$2:$O$68,2,FALSE) &amp; ",") &amp; IF(ISBLANK(AN496),"",VLOOKUP(AN496,ComboValue!$N$2:$O$68,2,FALSE) &amp; ",") &amp; IF(ISBLANK(AO496),"",VLOOKUP(AO496,ComboValue!$N$2:$O$68,2,FALSE) &amp; ",") &amp; IF(ISBLANK(AP496),"",VLOOKUP(AP496,ComboValue!$N$2:$O$68,2,FALSE) &amp; ",") &amp; IF(ISBLANK(AQ496),"",VLOOKUP(AQ496,ComboValue!$N$2:$O$68,2,FALSE) &amp; ",") &amp; IF(ISBLANK(AR496),"",VLOOKUP(AR496,ComboValue!$N$2:$O$68,2,FALSE) &amp; ",") &amp; IF(ISBLANK(AS496),"",VLOOKUP(AS496,ComboValue!$N$2:$O$68,2,FALSE) &amp; ",") &amp; IF(ISBLANK(AT496),"",VLOOKUP(AT496,ComboValue!$N$2:$O$68,2,FALSE) &amp; ",")</f>
        <v/>
      </c>
      <c r="AZ496" s="162" t="str">
        <f t="shared" si="298"/>
        <v/>
      </c>
      <c r="BA496" s="120"/>
      <c r="BB496" s="135" t="str">
        <f t="shared" si="299"/>
        <v/>
      </c>
      <c r="BC496" s="136" t="str">
        <f t="shared" si="300"/>
        <v/>
      </c>
      <c r="BD496" s="136" t="str">
        <f t="shared" si="301"/>
        <v/>
      </c>
      <c r="BE496" s="136" t="str">
        <f t="shared" si="302"/>
        <v/>
      </c>
      <c r="BF496" s="136" t="str">
        <f t="shared" si="303"/>
        <v/>
      </c>
      <c r="BG496" s="136" t="str">
        <f t="shared" si="304"/>
        <v/>
      </c>
      <c r="BH496" s="136" t="str">
        <f t="shared" si="305"/>
        <v/>
      </c>
      <c r="BI496" s="136" t="str">
        <f t="shared" si="306"/>
        <v/>
      </c>
      <c r="BJ496" s="136" t="str">
        <f t="shared" si="307"/>
        <v/>
      </c>
      <c r="BK496" s="136" t="str">
        <f t="shared" si="308"/>
        <v/>
      </c>
      <c r="BL496" s="136" t="str">
        <f t="shared" si="309"/>
        <v/>
      </c>
      <c r="BM496" s="136" t="str">
        <f t="shared" si="310"/>
        <v/>
      </c>
      <c r="BN496" s="136" t="str">
        <f t="shared" si="311"/>
        <v/>
      </c>
      <c r="BO496" s="136" t="str">
        <f t="shared" si="312"/>
        <v/>
      </c>
      <c r="BP496" s="136" t="str">
        <f t="shared" si="313"/>
        <v/>
      </c>
      <c r="BQ496" s="136" t="str">
        <f t="shared" si="314"/>
        <v/>
      </c>
      <c r="BR496" s="136" t="str">
        <f t="shared" si="315"/>
        <v/>
      </c>
      <c r="BS496" s="136" t="str">
        <f t="shared" si="316"/>
        <v/>
      </c>
      <c r="BT496" s="136" t="str">
        <f t="shared" si="317"/>
        <v/>
      </c>
      <c r="BU496" s="136" t="str">
        <f t="shared" si="318"/>
        <v/>
      </c>
      <c r="BV496" s="136" t="str">
        <f t="shared" si="319"/>
        <v/>
      </c>
      <c r="BW496" s="136" t="str">
        <f t="shared" si="320"/>
        <v/>
      </c>
      <c r="BX496" s="136" t="str">
        <f t="shared" si="321"/>
        <v/>
      </c>
      <c r="BY496" s="136" t="str">
        <f t="shared" si="322"/>
        <v/>
      </c>
      <c r="BZ496" s="136" t="str">
        <f t="shared" si="323"/>
        <v/>
      </c>
      <c r="CA496" s="137" t="str">
        <f t="shared" si="324"/>
        <v/>
      </c>
      <c r="CB496" s="135" t="str">
        <f t="shared" si="325"/>
        <v/>
      </c>
      <c r="CC496" s="136" t="str">
        <f t="shared" si="326"/>
        <v/>
      </c>
      <c r="CD496" s="136" t="str">
        <f t="shared" si="327"/>
        <v/>
      </c>
      <c r="CE496" s="136" t="str">
        <f t="shared" si="328"/>
        <v/>
      </c>
      <c r="CF496" s="136" t="str">
        <f t="shared" si="329"/>
        <v/>
      </c>
      <c r="CG496" s="136" t="str">
        <f t="shared" si="330"/>
        <v/>
      </c>
      <c r="CH496" s="136" t="str">
        <f t="shared" si="331"/>
        <v/>
      </c>
      <c r="CI496" s="136" t="str">
        <f t="shared" si="332"/>
        <v/>
      </c>
      <c r="CJ496" s="136" t="str">
        <f t="shared" si="333"/>
        <v/>
      </c>
      <c r="CK496" s="137" t="str">
        <f t="shared" si="334"/>
        <v/>
      </c>
      <c r="CL496" s="135" t="str">
        <f t="shared" si="335"/>
        <v/>
      </c>
      <c r="CM496" s="136" t="str">
        <f t="shared" si="336"/>
        <v/>
      </c>
      <c r="CN496" s="136" t="str">
        <f t="shared" si="337"/>
        <v/>
      </c>
      <c r="CO496" s="137" t="str">
        <f t="shared" si="338"/>
        <v/>
      </c>
      <c r="CP496" s="120"/>
      <c r="CQ496" s="120"/>
      <c r="CR496" s="120"/>
      <c r="CS496" s="120"/>
      <c r="CT496" s="120"/>
      <c r="CU496" s="120"/>
      <c r="CV496" s="120"/>
      <c r="CW496" s="120"/>
      <c r="CX496" s="120"/>
      <c r="CY496" s="120"/>
      <c r="CZ496" s="120"/>
      <c r="DA496" s="120"/>
      <c r="DB496" s="120"/>
    </row>
    <row r="497" spans="1:106" ht="17.399999999999999" thickTop="1" thickBot="1" x14ac:dyDescent="0.45">
      <c r="A497" s="7">
        <v>492</v>
      </c>
      <c r="B497" s="10"/>
      <c r="C497" s="11"/>
      <c r="D497" s="11"/>
      <c r="E497" s="11"/>
      <c r="F497" s="11"/>
      <c r="G497" s="11"/>
      <c r="H497" s="11"/>
      <c r="I497" s="11"/>
      <c r="J497" s="11"/>
      <c r="K497" s="11"/>
      <c r="L497" s="10"/>
      <c r="M497" s="10"/>
      <c r="N497" s="10"/>
      <c r="O497" s="209" t="str">
        <f xml:space="preserve"> IF(ISBLANK(L497),"",VLOOKUP(L497,ComboValue!$E$3:$I$15,5,FALSE))</f>
        <v/>
      </c>
      <c r="P497" s="10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35" t="str">
        <f xml:space="preserve"> IF(ISBLANK(C497),"",VLOOKUP(C497,ComboValue!$B$2:$C$11,2,FALSE) &amp; ",") &amp; IF(ISBLANK(D497),"",VLOOKUP(D497,ComboValue!$B$2:$C$11,2,FALSE) &amp; ",") &amp; IF(ISBLANK(E497),"",VLOOKUP(E497,ComboValue!$B$2:$C$11,2,FALSE) &amp; ",") &amp; IF(ISBLANK(F497),"",VLOOKUP(F497,ComboValue!$B$2:$C$11,2,FALSE) &amp; ",") &amp; IF(ISBLANK(G497),"",VLOOKUP(G497,ComboValue!$B$2:$C$11,2,FALSE) &amp; ",") &amp; IF(ISBLANK(H497),"",VLOOKUP(H497,ComboValue!$B$2:$C$11,2,FALSE) &amp; ",") &amp; IF(ISBLANK(I497),"",VLOOKUP(I497,ComboValue!$B$2:$C$11,2,FALSE) &amp; ",") &amp; IF(ISBLANK(J497),"",VLOOKUP(J497,ComboValue!$B$2:$C$11,2,FALSE) &amp; ",") &amp; IF(ISBLANK(K497),"",VLOOKUP(K497,ComboValue!$B$2:$C$11,2,FALSE) &amp; ",")</f>
        <v/>
      </c>
      <c r="AV497" s="136" t="str">
        <f t="shared" si="297"/>
        <v>Tous_Nl</v>
      </c>
      <c r="AW497" s="136" t="str">
        <f>IF(ISBLANK(L497),"",VLOOKUP(L497,ComboValue!$E$2:$G$15,3,FALSE))</f>
        <v/>
      </c>
      <c r="AX497" s="136" t="str">
        <f>IF(ISBLANK(M497),"",VLOOKUP(M497,ComboValue!$K$2:$L$5,2,FALSE))</f>
        <v/>
      </c>
      <c r="AY497" s="161" t="str">
        <f>IF(ISBLANK(Q497),"",VLOOKUP(Q497,ComboValue!$N$2:$O$68,2,FALSE) &amp; ",") &amp; IF(ISBLANK(R497),"",VLOOKUP(R497,ComboValue!$N$2:$O$68,2,FALSE) &amp; ",") &amp; IF(ISBLANK(S497),"",VLOOKUP(S497,ComboValue!$N$2:$O$68,2,FALSE) &amp; ",") &amp; IF(ISBLANK(T497),"",VLOOKUP(T497,ComboValue!$N$2:$O$68,2,FALSE) &amp; ",") &amp; IF(ISBLANK(U497),"",VLOOKUP(U497,ComboValue!$N$2:$O$68,2,FALSE) &amp; ",") &amp; IF(ISBLANK(V497),"",VLOOKUP(V497,ComboValue!$N$2:$O$68,2,FALSE) &amp; ",") &amp; IF(ISBLANK(W497),"",VLOOKUP(W497,ComboValue!$N$2:$O$68,2,FALSE) &amp; ",") &amp; IF(ISBLANK(X497),"",VLOOKUP(X497,ComboValue!$N$2:$O$68,2,FALSE) &amp; ",") &amp; IF(ISBLANK(Y497),"",VLOOKUP(Y497,ComboValue!$N$2:$O$68,2,FALSE) &amp; ",") &amp; IF(ISBLANK(Z497),"",VLOOKUP(Z497,ComboValue!$N$2:$O$68,2,FALSE) &amp; ",") &amp; IF(ISBLANK(AA497),"",VLOOKUP(AA497,ComboValue!$N$2:$O$68,2,FALSE) &amp; ",") &amp; IF(ISBLANK(AB497),"",VLOOKUP(AB497,ComboValue!$N$2:$O$68,2,FALSE) &amp; ",") &amp; IF(ISBLANK(AC497),"",VLOOKUP(AC497,ComboValue!$N$2:$O$68,2,FALSE) &amp; ",") &amp; IF(ISBLANK(AD497),"",VLOOKUP(AD497,ComboValue!$N$2:$O$68,2,FALSE) &amp; ",") &amp; IF(ISBLANK(AE497),"",VLOOKUP(AE497,ComboValue!$N$2:$O$68,2,FALSE) &amp; ",") &amp; IF(ISBLANK(AF497),"",VLOOKUP(AF497,ComboValue!$N$2:$O$68,2,FALSE) &amp; ",") &amp; IF(ISBLANK(AG497),"",VLOOKUP(AG497,ComboValue!$N$2:$O$68,2,FALSE) &amp; ",") &amp; IF(ISBLANK(AH497),"",VLOOKUP(AH497,ComboValue!$N$2:$O$68,2,FALSE) &amp; ",") &amp; IF(ISBLANK(AI497),"",VLOOKUP(AI497,ComboValue!$N$2:$O$68,2,FALSE) &amp; ",") &amp; IF(ISBLANK(AJ497),"",VLOOKUP(AJ497,ComboValue!$N$2:$O$68,2,FALSE) &amp; ",") &amp; IF(ISBLANK(AK497),"",VLOOKUP(AK497,ComboValue!$N$2:$O$68,2,FALSE) &amp; ",") &amp; IF(ISBLANK(AL497),"",VLOOKUP(AL497,ComboValue!$N$2:$O$68,2,FALSE) &amp; ",") &amp; IF(ISBLANK(AM497),"",VLOOKUP(AM497,ComboValue!$N$2:$O$68,2,FALSE) &amp; ",") &amp; IF(ISBLANK(AN497),"",VLOOKUP(AN497,ComboValue!$N$2:$O$68,2,FALSE) &amp; ",") &amp; IF(ISBLANK(AO497),"",VLOOKUP(AO497,ComboValue!$N$2:$O$68,2,FALSE) &amp; ",") &amp; IF(ISBLANK(AP497),"",VLOOKUP(AP497,ComboValue!$N$2:$O$68,2,FALSE) &amp; ",") &amp; IF(ISBLANK(AQ497),"",VLOOKUP(AQ497,ComboValue!$N$2:$O$68,2,FALSE) &amp; ",") &amp; IF(ISBLANK(AR497),"",VLOOKUP(AR497,ComboValue!$N$2:$O$68,2,FALSE) &amp; ",") &amp; IF(ISBLANK(AS497),"",VLOOKUP(AS497,ComboValue!$N$2:$O$68,2,FALSE) &amp; ",") &amp; IF(ISBLANK(AT497),"",VLOOKUP(AT497,ComboValue!$N$2:$O$68,2,FALSE) &amp; ",")</f>
        <v/>
      </c>
      <c r="AZ497" s="162" t="str">
        <f t="shared" si="298"/>
        <v/>
      </c>
      <c r="BA497" s="120"/>
      <c r="BB497" s="135" t="str">
        <f t="shared" si="299"/>
        <v/>
      </c>
      <c r="BC497" s="136" t="str">
        <f t="shared" si="300"/>
        <v/>
      </c>
      <c r="BD497" s="136" t="str">
        <f t="shared" si="301"/>
        <v/>
      </c>
      <c r="BE497" s="136" t="str">
        <f t="shared" si="302"/>
        <v/>
      </c>
      <c r="BF497" s="136" t="str">
        <f t="shared" si="303"/>
        <v/>
      </c>
      <c r="BG497" s="136" t="str">
        <f t="shared" si="304"/>
        <v/>
      </c>
      <c r="BH497" s="136" t="str">
        <f t="shared" si="305"/>
        <v/>
      </c>
      <c r="BI497" s="136" t="str">
        <f t="shared" si="306"/>
        <v/>
      </c>
      <c r="BJ497" s="136" t="str">
        <f t="shared" si="307"/>
        <v/>
      </c>
      <c r="BK497" s="136" t="str">
        <f t="shared" si="308"/>
        <v/>
      </c>
      <c r="BL497" s="136" t="str">
        <f t="shared" si="309"/>
        <v/>
      </c>
      <c r="BM497" s="136" t="str">
        <f t="shared" si="310"/>
        <v/>
      </c>
      <c r="BN497" s="136" t="str">
        <f t="shared" si="311"/>
        <v/>
      </c>
      <c r="BO497" s="136" t="str">
        <f t="shared" si="312"/>
        <v/>
      </c>
      <c r="BP497" s="136" t="str">
        <f t="shared" si="313"/>
        <v/>
      </c>
      <c r="BQ497" s="136" t="str">
        <f t="shared" si="314"/>
        <v/>
      </c>
      <c r="BR497" s="136" t="str">
        <f t="shared" si="315"/>
        <v/>
      </c>
      <c r="BS497" s="136" t="str">
        <f t="shared" si="316"/>
        <v/>
      </c>
      <c r="BT497" s="136" t="str">
        <f t="shared" si="317"/>
        <v/>
      </c>
      <c r="BU497" s="136" t="str">
        <f t="shared" si="318"/>
        <v/>
      </c>
      <c r="BV497" s="136" t="str">
        <f t="shared" si="319"/>
        <v/>
      </c>
      <c r="BW497" s="136" t="str">
        <f t="shared" si="320"/>
        <v/>
      </c>
      <c r="BX497" s="136" t="str">
        <f t="shared" si="321"/>
        <v/>
      </c>
      <c r="BY497" s="136" t="str">
        <f t="shared" si="322"/>
        <v/>
      </c>
      <c r="BZ497" s="136" t="str">
        <f t="shared" si="323"/>
        <v/>
      </c>
      <c r="CA497" s="137" t="str">
        <f t="shared" si="324"/>
        <v/>
      </c>
      <c r="CB497" s="135" t="str">
        <f t="shared" si="325"/>
        <v/>
      </c>
      <c r="CC497" s="136" t="str">
        <f t="shared" si="326"/>
        <v/>
      </c>
      <c r="CD497" s="136" t="str">
        <f t="shared" si="327"/>
        <v/>
      </c>
      <c r="CE497" s="136" t="str">
        <f t="shared" si="328"/>
        <v/>
      </c>
      <c r="CF497" s="136" t="str">
        <f t="shared" si="329"/>
        <v/>
      </c>
      <c r="CG497" s="136" t="str">
        <f t="shared" si="330"/>
        <v/>
      </c>
      <c r="CH497" s="136" t="str">
        <f t="shared" si="331"/>
        <v/>
      </c>
      <c r="CI497" s="136" t="str">
        <f t="shared" si="332"/>
        <v/>
      </c>
      <c r="CJ497" s="136" t="str">
        <f t="shared" si="333"/>
        <v/>
      </c>
      <c r="CK497" s="137" t="str">
        <f t="shared" si="334"/>
        <v/>
      </c>
      <c r="CL497" s="135" t="str">
        <f t="shared" si="335"/>
        <v/>
      </c>
      <c r="CM497" s="136" t="str">
        <f t="shared" si="336"/>
        <v/>
      </c>
      <c r="CN497" s="136" t="str">
        <f t="shared" si="337"/>
        <v/>
      </c>
      <c r="CO497" s="137" t="str">
        <f t="shared" si="338"/>
        <v/>
      </c>
      <c r="CP497" s="120"/>
      <c r="CQ497" s="120"/>
      <c r="CR497" s="120"/>
      <c r="CS497" s="120"/>
      <c r="CT497" s="120"/>
      <c r="CU497" s="120"/>
      <c r="CV497" s="120"/>
      <c r="CW497" s="120"/>
      <c r="CX497" s="120"/>
      <c r="CY497" s="120"/>
      <c r="CZ497" s="120"/>
      <c r="DA497" s="120"/>
      <c r="DB497" s="120"/>
    </row>
    <row r="498" spans="1:106" ht="17.399999999999999" thickTop="1" thickBot="1" x14ac:dyDescent="0.45">
      <c r="A498" s="7">
        <v>493</v>
      </c>
      <c r="B498" s="10"/>
      <c r="C498" s="11"/>
      <c r="D498" s="11"/>
      <c r="E498" s="11"/>
      <c r="F498" s="11"/>
      <c r="G498" s="11"/>
      <c r="H498" s="11"/>
      <c r="I498" s="11"/>
      <c r="J498" s="11"/>
      <c r="K498" s="11"/>
      <c r="L498" s="10"/>
      <c r="M498" s="10"/>
      <c r="N498" s="10"/>
      <c r="O498" s="209" t="str">
        <f xml:space="preserve"> IF(ISBLANK(L498),"",VLOOKUP(L498,ComboValue!$E$3:$I$15,5,FALSE))</f>
        <v/>
      </c>
      <c r="P498" s="10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35" t="str">
        <f xml:space="preserve"> IF(ISBLANK(C498),"",VLOOKUP(C498,ComboValue!$B$2:$C$11,2,FALSE) &amp; ",") &amp; IF(ISBLANK(D498),"",VLOOKUP(D498,ComboValue!$B$2:$C$11,2,FALSE) &amp; ",") &amp; IF(ISBLANK(E498),"",VLOOKUP(E498,ComboValue!$B$2:$C$11,2,FALSE) &amp; ",") &amp; IF(ISBLANK(F498),"",VLOOKUP(F498,ComboValue!$B$2:$C$11,2,FALSE) &amp; ",") &amp; IF(ISBLANK(G498),"",VLOOKUP(G498,ComboValue!$B$2:$C$11,2,FALSE) &amp; ",") &amp; IF(ISBLANK(H498),"",VLOOKUP(H498,ComboValue!$B$2:$C$11,2,FALSE) &amp; ",") &amp; IF(ISBLANK(I498),"",VLOOKUP(I498,ComboValue!$B$2:$C$11,2,FALSE) &amp; ",") &amp; IF(ISBLANK(J498),"",VLOOKUP(J498,ComboValue!$B$2:$C$11,2,FALSE) &amp; ",") &amp; IF(ISBLANK(K498),"",VLOOKUP(K498,ComboValue!$B$2:$C$11,2,FALSE) &amp; ",")</f>
        <v/>
      </c>
      <c r="AV498" s="136" t="str">
        <f t="shared" si="297"/>
        <v>Tous_Nl</v>
      </c>
      <c r="AW498" s="136" t="str">
        <f>IF(ISBLANK(L498),"",VLOOKUP(L498,ComboValue!$E$2:$G$15,3,FALSE))</f>
        <v/>
      </c>
      <c r="AX498" s="136" t="str">
        <f>IF(ISBLANK(M498),"",VLOOKUP(M498,ComboValue!$K$2:$L$5,2,FALSE))</f>
        <v/>
      </c>
      <c r="AY498" s="161" t="str">
        <f>IF(ISBLANK(Q498),"",VLOOKUP(Q498,ComboValue!$N$2:$O$68,2,FALSE) &amp; ",") &amp; IF(ISBLANK(R498),"",VLOOKUP(R498,ComboValue!$N$2:$O$68,2,FALSE) &amp; ",") &amp; IF(ISBLANK(S498),"",VLOOKUP(S498,ComboValue!$N$2:$O$68,2,FALSE) &amp; ",") &amp; IF(ISBLANK(T498),"",VLOOKUP(T498,ComboValue!$N$2:$O$68,2,FALSE) &amp; ",") &amp; IF(ISBLANK(U498),"",VLOOKUP(U498,ComboValue!$N$2:$O$68,2,FALSE) &amp; ",") &amp; IF(ISBLANK(V498),"",VLOOKUP(V498,ComboValue!$N$2:$O$68,2,FALSE) &amp; ",") &amp; IF(ISBLANK(W498),"",VLOOKUP(W498,ComboValue!$N$2:$O$68,2,FALSE) &amp; ",") &amp; IF(ISBLANK(X498),"",VLOOKUP(X498,ComboValue!$N$2:$O$68,2,FALSE) &amp; ",") &amp; IF(ISBLANK(Y498),"",VLOOKUP(Y498,ComboValue!$N$2:$O$68,2,FALSE) &amp; ",") &amp; IF(ISBLANK(Z498),"",VLOOKUP(Z498,ComboValue!$N$2:$O$68,2,FALSE) &amp; ",") &amp; IF(ISBLANK(AA498),"",VLOOKUP(AA498,ComboValue!$N$2:$O$68,2,FALSE) &amp; ",") &amp; IF(ISBLANK(AB498),"",VLOOKUP(AB498,ComboValue!$N$2:$O$68,2,FALSE) &amp; ",") &amp; IF(ISBLANK(AC498),"",VLOOKUP(AC498,ComboValue!$N$2:$O$68,2,FALSE) &amp; ",") &amp; IF(ISBLANK(AD498),"",VLOOKUP(AD498,ComboValue!$N$2:$O$68,2,FALSE) &amp; ",") &amp; IF(ISBLANK(AE498),"",VLOOKUP(AE498,ComboValue!$N$2:$O$68,2,FALSE) &amp; ",") &amp; IF(ISBLANK(AF498),"",VLOOKUP(AF498,ComboValue!$N$2:$O$68,2,FALSE) &amp; ",") &amp; IF(ISBLANK(AG498),"",VLOOKUP(AG498,ComboValue!$N$2:$O$68,2,FALSE) &amp; ",") &amp; IF(ISBLANK(AH498),"",VLOOKUP(AH498,ComboValue!$N$2:$O$68,2,FALSE) &amp; ",") &amp; IF(ISBLANK(AI498),"",VLOOKUP(AI498,ComboValue!$N$2:$O$68,2,FALSE) &amp; ",") &amp; IF(ISBLANK(AJ498),"",VLOOKUP(AJ498,ComboValue!$N$2:$O$68,2,FALSE) &amp; ",") &amp; IF(ISBLANK(AK498),"",VLOOKUP(AK498,ComboValue!$N$2:$O$68,2,FALSE) &amp; ",") &amp; IF(ISBLANK(AL498),"",VLOOKUP(AL498,ComboValue!$N$2:$O$68,2,FALSE) &amp; ",") &amp; IF(ISBLANK(AM498),"",VLOOKUP(AM498,ComboValue!$N$2:$O$68,2,FALSE) &amp; ",") &amp; IF(ISBLANK(AN498),"",VLOOKUP(AN498,ComboValue!$N$2:$O$68,2,FALSE) &amp; ",") &amp; IF(ISBLANK(AO498),"",VLOOKUP(AO498,ComboValue!$N$2:$O$68,2,FALSE) &amp; ",") &amp; IF(ISBLANK(AP498),"",VLOOKUP(AP498,ComboValue!$N$2:$O$68,2,FALSE) &amp; ",") &amp; IF(ISBLANK(AQ498),"",VLOOKUP(AQ498,ComboValue!$N$2:$O$68,2,FALSE) &amp; ",") &amp; IF(ISBLANK(AR498),"",VLOOKUP(AR498,ComboValue!$N$2:$O$68,2,FALSE) &amp; ",") &amp; IF(ISBLANK(AS498),"",VLOOKUP(AS498,ComboValue!$N$2:$O$68,2,FALSE) &amp; ",") &amp; IF(ISBLANK(AT498),"",VLOOKUP(AT498,ComboValue!$N$2:$O$68,2,FALSE) &amp; ",")</f>
        <v/>
      </c>
      <c r="AZ498" s="162" t="str">
        <f t="shared" si="298"/>
        <v/>
      </c>
      <c r="BA498" s="120"/>
      <c r="BB498" s="135" t="str">
        <f t="shared" si="299"/>
        <v/>
      </c>
      <c r="BC498" s="136" t="str">
        <f t="shared" si="300"/>
        <v/>
      </c>
      <c r="BD498" s="136" t="str">
        <f t="shared" si="301"/>
        <v/>
      </c>
      <c r="BE498" s="136" t="str">
        <f t="shared" si="302"/>
        <v/>
      </c>
      <c r="BF498" s="136" t="str">
        <f t="shared" si="303"/>
        <v/>
      </c>
      <c r="BG498" s="136" t="str">
        <f t="shared" si="304"/>
        <v/>
      </c>
      <c r="BH498" s="136" t="str">
        <f t="shared" si="305"/>
        <v/>
      </c>
      <c r="BI498" s="136" t="str">
        <f t="shared" si="306"/>
        <v/>
      </c>
      <c r="BJ498" s="136" t="str">
        <f t="shared" si="307"/>
        <v/>
      </c>
      <c r="BK498" s="136" t="str">
        <f t="shared" si="308"/>
        <v/>
      </c>
      <c r="BL498" s="136" t="str">
        <f t="shared" si="309"/>
        <v/>
      </c>
      <c r="BM498" s="136" t="str">
        <f t="shared" si="310"/>
        <v/>
      </c>
      <c r="BN498" s="136" t="str">
        <f t="shared" si="311"/>
        <v/>
      </c>
      <c r="BO498" s="136" t="str">
        <f t="shared" si="312"/>
        <v/>
      </c>
      <c r="BP498" s="136" t="str">
        <f t="shared" si="313"/>
        <v/>
      </c>
      <c r="BQ498" s="136" t="str">
        <f t="shared" si="314"/>
        <v/>
      </c>
      <c r="BR498" s="136" t="str">
        <f t="shared" si="315"/>
        <v/>
      </c>
      <c r="BS498" s="136" t="str">
        <f t="shared" si="316"/>
        <v/>
      </c>
      <c r="BT498" s="136" t="str">
        <f t="shared" si="317"/>
        <v/>
      </c>
      <c r="BU498" s="136" t="str">
        <f t="shared" si="318"/>
        <v/>
      </c>
      <c r="BV498" s="136" t="str">
        <f t="shared" si="319"/>
        <v/>
      </c>
      <c r="BW498" s="136" t="str">
        <f t="shared" si="320"/>
        <v/>
      </c>
      <c r="BX498" s="136" t="str">
        <f t="shared" si="321"/>
        <v/>
      </c>
      <c r="BY498" s="136" t="str">
        <f t="shared" si="322"/>
        <v/>
      </c>
      <c r="BZ498" s="136" t="str">
        <f t="shared" si="323"/>
        <v/>
      </c>
      <c r="CA498" s="137" t="str">
        <f t="shared" si="324"/>
        <v/>
      </c>
      <c r="CB498" s="135" t="str">
        <f t="shared" si="325"/>
        <v/>
      </c>
      <c r="CC498" s="136" t="str">
        <f t="shared" si="326"/>
        <v/>
      </c>
      <c r="CD498" s="136" t="str">
        <f t="shared" si="327"/>
        <v/>
      </c>
      <c r="CE498" s="136" t="str">
        <f t="shared" si="328"/>
        <v/>
      </c>
      <c r="CF498" s="136" t="str">
        <f t="shared" si="329"/>
        <v/>
      </c>
      <c r="CG498" s="136" t="str">
        <f t="shared" si="330"/>
        <v/>
      </c>
      <c r="CH498" s="136" t="str">
        <f t="shared" si="331"/>
        <v/>
      </c>
      <c r="CI498" s="136" t="str">
        <f t="shared" si="332"/>
        <v/>
      </c>
      <c r="CJ498" s="136" t="str">
        <f t="shared" si="333"/>
        <v/>
      </c>
      <c r="CK498" s="137" t="str">
        <f t="shared" si="334"/>
        <v/>
      </c>
      <c r="CL498" s="135" t="str">
        <f t="shared" si="335"/>
        <v/>
      </c>
      <c r="CM498" s="136" t="str">
        <f t="shared" si="336"/>
        <v/>
      </c>
      <c r="CN498" s="136" t="str">
        <f t="shared" si="337"/>
        <v/>
      </c>
      <c r="CO498" s="137" t="str">
        <f t="shared" si="338"/>
        <v/>
      </c>
      <c r="CP498" s="120"/>
      <c r="CQ498" s="120"/>
      <c r="CR498" s="120"/>
      <c r="CS498" s="120"/>
      <c r="CT498" s="120"/>
      <c r="CU498" s="120"/>
      <c r="CV498" s="120"/>
      <c r="CW498" s="120"/>
      <c r="CX498" s="120"/>
      <c r="CY498" s="120"/>
      <c r="CZ498" s="120"/>
      <c r="DA498" s="120"/>
      <c r="DB498" s="120"/>
    </row>
    <row r="499" spans="1:106" ht="17.399999999999999" thickTop="1" thickBot="1" x14ac:dyDescent="0.45">
      <c r="A499" s="7">
        <v>494</v>
      </c>
      <c r="B499" s="10"/>
      <c r="C499" s="11"/>
      <c r="D499" s="11"/>
      <c r="E499" s="11"/>
      <c r="F499" s="11"/>
      <c r="G499" s="11"/>
      <c r="H499" s="11"/>
      <c r="I499" s="11"/>
      <c r="J499" s="11"/>
      <c r="K499" s="11"/>
      <c r="L499" s="10"/>
      <c r="M499" s="10"/>
      <c r="N499" s="10"/>
      <c r="O499" s="209" t="str">
        <f xml:space="preserve"> IF(ISBLANK(L499),"",VLOOKUP(L499,ComboValue!$E$3:$I$15,5,FALSE))</f>
        <v/>
      </c>
      <c r="P499" s="10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35" t="str">
        <f xml:space="preserve"> IF(ISBLANK(C499),"",VLOOKUP(C499,ComboValue!$B$2:$C$11,2,FALSE) &amp; ",") &amp; IF(ISBLANK(D499),"",VLOOKUP(D499,ComboValue!$B$2:$C$11,2,FALSE) &amp; ",") &amp; IF(ISBLANK(E499),"",VLOOKUP(E499,ComboValue!$B$2:$C$11,2,FALSE) &amp; ",") &amp; IF(ISBLANK(F499),"",VLOOKUP(F499,ComboValue!$B$2:$C$11,2,FALSE) &amp; ",") &amp; IF(ISBLANK(G499),"",VLOOKUP(G499,ComboValue!$B$2:$C$11,2,FALSE) &amp; ",") &amp; IF(ISBLANK(H499),"",VLOOKUP(H499,ComboValue!$B$2:$C$11,2,FALSE) &amp; ",") &amp; IF(ISBLANK(I499),"",VLOOKUP(I499,ComboValue!$B$2:$C$11,2,FALSE) &amp; ",") &amp; IF(ISBLANK(J499),"",VLOOKUP(J499,ComboValue!$B$2:$C$11,2,FALSE) &amp; ",") &amp; IF(ISBLANK(K499),"",VLOOKUP(K499,ComboValue!$B$2:$C$11,2,FALSE) &amp; ",")</f>
        <v/>
      </c>
      <c r="AV499" s="136" t="str">
        <f t="shared" si="297"/>
        <v>Tous_Nl</v>
      </c>
      <c r="AW499" s="136" t="str">
        <f>IF(ISBLANK(L499),"",VLOOKUP(L499,ComboValue!$E$2:$G$15,3,FALSE))</f>
        <v/>
      </c>
      <c r="AX499" s="136" t="str">
        <f>IF(ISBLANK(M499),"",VLOOKUP(M499,ComboValue!$K$2:$L$5,2,FALSE))</f>
        <v/>
      </c>
      <c r="AY499" s="161" t="str">
        <f>IF(ISBLANK(Q499),"",VLOOKUP(Q499,ComboValue!$N$2:$O$68,2,FALSE) &amp; ",") &amp; IF(ISBLANK(R499),"",VLOOKUP(R499,ComboValue!$N$2:$O$68,2,FALSE) &amp; ",") &amp; IF(ISBLANK(S499),"",VLOOKUP(S499,ComboValue!$N$2:$O$68,2,FALSE) &amp; ",") &amp; IF(ISBLANK(T499),"",VLOOKUP(T499,ComboValue!$N$2:$O$68,2,FALSE) &amp; ",") &amp; IF(ISBLANK(U499),"",VLOOKUP(U499,ComboValue!$N$2:$O$68,2,FALSE) &amp; ",") &amp; IF(ISBLANK(V499),"",VLOOKUP(V499,ComboValue!$N$2:$O$68,2,FALSE) &amp; ",") &amp; IF(ISBLANK(W499),"",VLOOKUP(W499,ComboValue!$N$2:$O$68,2,FALSE) &amp; ",") &amp; IF(ISBLANK(X499),"",VLOOKUP(X499,ComboValue!$N$2:$O$68,2,FALSE) &amp; ",") &amp; IF(ISBLANK(Y499),"",VLOOKUP(Y499,ComboValue!$N$2:$O$68,2,FALSE) &amp; ",") &amp; IF(ISBLANK(Z499),"",VLOOKUP(Z499,ComboValue!$N$2:$O$68,2,FALSE) &amp; ",") &amp; IF(ISBLANK(AA499),"",VLOOKUP(AA499,ComboValue!$N$2:$O$68,2,FALSE) &amp; ",") &amp; IF(ISBLANK(AB499),"",VLOOKUP(AB499,ComboValue!$N$2:$O$68,2,FALSE) &amp; ",") &amp; IF(ISBLANK(AC499),"",VLOOKUP(AC499,ComboValue!$N$2:$O$68,2,FALSE) &amp; ",") &amp; IF(ISBLANK(AD499),"",VLOOKUP(AD499,ComboValue!$N$2:$O$68,2,FALSE) &amp; ",") &amp; IF(ISBLANK(AE499),"",VLOOKUP(AE499,ComboValue!$N$2:$O$68,2,FALSE) &amp; ",") &amp; IF(ISBLANK(AF499),"",VLOOKUP(AF499,ComboValue!$N$2:$O$68,2,FALSE) &amp; ",") &amp; IF(ISBLANK(AG499),"",VLOOKUP(AG499,ComboValue!$N$2:$O$68,2,FALSE) &amp; ",") &amp; IF(ISBLANK(AH499),"",VLOOKUP(AH499,ComboValue!$N$2:$O$68,2,FALSE) &amp; ",") &amp; IF(ISBLANK(AI499),"",VLOOKUP(AI499,ComboValue!$N$2:$O$68,2,FALSE) &amp; ",") &amp; IF(ISBLANK(AJ499),"",VLOOKUP(AJ499,ComboValue!$N$2:$O$68,2,FALSE) &amp; ",") &amp; IF(ISBLANK(AK499),"",VLOOKUP(AK499,ComboValue!$N$2:$O$68,2,FALSE) &amp; ",") &amp; IF(ISBLANK(AL499),"",VLOOKUP(AL499,ComboValue!$N$2:$O$68,2,FALSE) &amp; ",") &amp; IF(ISBLANK(AM499),"",VLOOKUP(AM499,ComboValue!$N$2:$O$68,2,FALSE) &amp; ",") &amp; IF(ISBLANK(AN499),"",VLOOKUP(AN499,ComboValue!$N$2:$O$68,2,FALSE) &amp; ",") &amp; IF(ISBLANK(AO499),"",VLOOKUP(AO499,ComboValue!$N$2:$O$68,2,FALSE) &amp; ",") &amp; IF(ISBLANK(AP499),"",VLOOKUP(AP499,ComboValue!$N$2:$O$68,2,FALSE) &amp; ",") &amp; IF(ISBLANK(AQ499),"",VLOOKUP(AQ499,ComboValue!$N$2:$O$68,2,FALSE) &amp; ",") &amp; IF(ISBLANK(AR499),"",VLOOKUP(AR499,ComboValue!$N$2:$O$68,2,FALSE) &amp; ",") &amp; IF(ISBLANK(AS499),"",VLOOKUP(AS499,ComboValue!$N$2:$O$68,2,FALSE) &amp; ",") &amp; IF(ISBLANK(AT499),"",VLOOKUP(AT499,ComboValue!$N$2:$O$68,2,FALSE) &amp; ",")</f>
        <v/>
      </c>
      <c r="AZ499" s="162" t="str">
        <f t="shared" si="298"/>
        <v/>
      </c>
      <c r="BA499" s="120"/>
      <c r="BB499" s="135" t="str">
        <f t="shared" si="299"/>
        <v/>
      </c>
      <c r="BC499" s="136" t="str">
        <f t="shared" si="300"/>
        <v/>
      </c>
      <c r="BD499" s="136" t="str">
        <f t="shared" si="301"/>
        <v/>
      </c>
      <c r="BE499" s="136" t="str">
        <f t="shared" si="302"/>
        <v/>
      </c>
      <c r="BF499" s="136" t="str">
        <f t="shared" si="303"/>
        <v/>
      </c>
      <c r="BG499" s="136" t="str">
        <f t="shared" si="304"/>
        <v/>
      </c>
      <c r="BH499" s="136" t="str">
        <f t="shared" si="305"/>
        <v/>
      </c>
      <c r="BI499" s="136" t="str">
        <f t="shared" si="306"/>
        <v/>
      </c>
      <c r="BJ499" s="136" t="str">
        <f t="shared" si="307"/>
        <v/>
      </c>
      <c r="BK499" s="136" t="str">
        <f t="shared" si="308"/>
        <v/>
      </c>
      <c r="BL499" s="136" t="str">
        <f t="shared" si="309"/>
        <v/>
      </c>
      <c r="BM499" s="136" t="str">
        <f t="shared" si="310"/>
        <v/>
      </c>
      <c r="BN499" s="136" t="str">
        <f t="shared" si="311"/>
        <v/>
      </c>
      <c r="BO499" s="136" t="str">
        <f t="shared" si="312"/>
        <v/>
      </c>
      <c r="BP499" s="136" t="str">
        <f t="shared" si="313"/>
        <v/>
      </c>
      <c r="BQ499" s="136" t="str">
        <f t="shared" si="314"/>
        <v/>
      </c>
      <c r="BR499" s="136" t="str">
        <f t="shared" si="315"/>
        <v/>
      </c>
      <c r="BS499" s="136" t="str">
        <f t="shared" si="316"/>
        <v/>
      </c>
      <c r="BT499" s="136" t="str">
        <f t="shared" si="317"/>
        <v/>
      </c>
      <c r="BU499" s="136" t="str">
        <f t="shared" si="318"/>
        <v/>
      </c>
      <c r="BV499" s="136" t="str">
        <f t="shared" si="319"/>
        <v/>
      </c>
      <c r="BW499" s="136" t="str">
        <f t="shared" si="320"/>
        <v/>
      </c>
      <c r="BX499" s="136" t="str">
        <f t="shared" si="321"/>
        <v/>
      </c>
      <c r="BY499" s="136" t="str">
        <f t="shared" si="322"/>
        <v/>
      </c>
      <c r="BZ499" s="136" t="str">
        <f t="shared" si="323"/>
        <v/>
      </c>
      <c r="CA499" s="137" t="str">
        <f t="shared" si="324"/>
        <v/>
      </c>
      <c r="CB499" s="135" t="str">
        <f t="shared" si="325"/>
        <v/>
      </c>
      <c r="CC499" s="136" t="str">
        <f t="shared" si="326"/>
        <v/>
      </c>
      <c r="CD499" s="136" t="str">
        <f t="shared" si="327"/>
        <v/>
      </c>
      <c r="CE499" s="136" t="str">
        <f t="shared" si="328"/>
        <v/>
      </c>
      <c r="CF499" s="136" t="str">
        <f t="shared" si="329"/>
        <v/>
      </c>
      <c r="CG499" s="136" t="str">
        <f t="shared" si="330"/>
        <v/>
      </c>
      <c r="CH499" s="136" t="str">
        <f t="shared" si="331"/>
        <v/>
      </c>
      <c r="CI499" s="136" t="str">
        <f t="shared" si="332"/>
        <v/>
      </c>
      <c r="CJ499" s="136" t="str">
        <f t="shared" si="333"/>
        <v/>
      </c>
      <c r="CK499" s="137" t="str">
        <f t="shared" si="334"/>
        <v/>
      </c>
      <c r="CL499" s="135" t="str">
        <f t="shared" si="335"/>
        <v/>
      </c>
      <c r="CM499" s="136" t="str">
        <f t="shared" si="336"/>
        <v/>
      </c>
      <c r="CN499" s="136" t="str">
        <f t="shared" si="337"/>
        <v/>
      </c>
      <c r="CO499" s="137" t="str">
        <f t="shared" si="338"/>
        <v/>
      </c>
      <c r="CP499" s="120"/>
      <c r="CQ499" s="120"/>
      <c r="CR499" s="120"/>
      <c r="CS499" s="120"/>
      <c r="CT499" s="120"/>
      <c r="CU499" s="120"/>
      <c r="CV499" s="120"/>
      <c r="CW499" s="120"/>
      <c r="CX499" s="120"/>
      <c r="CY499" s="120"/>
      <c r="CZ499" s="120"/>
      <c r="DA499" s="120"/>
      <c r="DB499" s="120"/>
    </row>
    <row r="500" spans="1:106" ht="17.399999999999999" thickTop="1" thickBot="1" x14ac:dyDescent="0.45">
      <c r="A500" s="7">
        <v>495</v>
      </c>
      <c r="B500" s="10"/>
      <c r="C500" s="11"/>
      <c r="D500" s="11"/>
      <c r="E500" s="11"/>
      <c r="F500" s="11"/>
      <c r="G500" s="11"/>
      <c r="H500" s="11"/>
      <c r="I500" s="11"/>
      <c r="J500" s="11"/>
      <c r="K500" s="11"/>
      <c r="L500" s="10"/>
      <c r="M500" s="10"/>
      <c r="N500" s="10"/>
      <c r="O500" s="209" t="str">
        <f xml:space="preserve"> IF(ISBLANK(L500),"",VLOOKUP(L500,ComboValue!$E$3:$I$15,5,FALSE))</f>
        <v/>
      </c>
      <c r="P500" s="10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35" t="str">
        <f xml:space="preserve"> IF(ISBLANK(C500),"",VLOOKUP(C500,ComboValue!$B$2:$C$11,2,FALSE) &amp; ",") &amp; IF(ISBLANK(D500),"",VLOOKUP(D500,ComboValue!$B$2:$C$11,2,FALSE) &amp; ",") &amp; IF(ISBLANK(E500),"",VLOOKUP(E500,ComboValue!$B$2:$C$11,2,FALSE) &amp; ",") &amp; IF(ISBLANK(F500),"",VLOOKUP(F500,ComboValue!$B$2:$C$11,2,FALSE) &amp; ",") &amp; IF(ISBLANK(G500),"",VLOOKUP(G500,ComboValue!$B$2:$C$11,2,FALSE) &amp; ",") &amp; IF(ISBLANK(H500),"",VLOOKUP(H500,ComboValue!$B$2:$C$11,2,FALSE) &amp; ",") &amp; IF(ISBLANK(I500),"",VLOOKUP(I500,ComboValue!$B$2:$C$11,2,FALSE) &amp; ",") &amp; IF(ISBLANK(J500),"",VLOOKUP(J500,ComboValue!$B$2:$C$11,2,FALSE) &amp; ",") &amp; IF(ISBLANK(K500),"",VLOOKUP(K500,ComboValue!$B$2:$C$11,2,FALSE) &amp; ",")</f>
        <v/>
      </c>
      <c r="AV500" s="136" t="str">
        <f t="shared" si="297"/>
        <v>Tous_Nl</v>
      </c>
      <c r="AW500" s="136" t="str">
        <f>IF(ISBLANK(L500),"",VLOOKUP(L500,ComboValue!$E$2:$G$15,3,FALSE))</f>
        <v/>
      </c>
      <c r="AX500" s="136" t="str">
        <f>IF(ISBLANK(M500),"",VLOOKUP(M500,ComboValue!$K$2:$L$5,2,FALSE))</f>
        <v/>
      </c>
      <c r="AY500" s="161" t="str">
        <f>IF(ISBLANK(Q500),"",VLOOKUP(Q500,ComboValue!$N$2:$O$68,2,FALSE) &amp; ",") &amp; IF(ISBLANK(R500),"",VLOOKUP(R500,ComboValue!$N$2:$O$68,2,FALSE) &amp; ",") &amp; IF(ISBLANK(S500),"",VLOOKUP(S500,ComboValue!$N$2:$O$68,2,FALSE) &amp; ",") &amp; IF(ISBLANK(T500),"",VLOOKUP(T500,ComboValue!$N$2:$O$68,2,FALSE) &amp; ",") &amp; IF(ISBLANK(U500),"",VLOOKUP(U500,ComboValue!$N$2:$O$68,2,FALSE) &amp; ",") &amp; IF(ISBLANK(V500),"",VLOOKUP(V500,ComboValue!$N$2:$O$68,2,FALSE) &amp; ",") &amp; IF(ISBLANK(W500),"",VLOOKUP(W500,ComboValue!$N$2:$O$68,2,FALSE) &amp; ",") &amp; IF(ISBLANK(X500),"",VLOOKUP(X500,ComboValue!$N$2:$O$68,2,FALSE) &amp; ",") &amp; IF(ISBLANK(Y500),"",VLOOKUP(Y500,ComboValue!$N$2:$O$68,2,FALSE) &amp; ",") &amp; IF(ISBLANK(Z500),"",VLOOKUP(Z500,ComboValue!$N$2:$O$68,2,FALSE) &amp; ",") &amp; IF(ISBLANK(AA500),"",VLOOKUP(AA500,ComboValue!$N$2:$O$68,2,FALSE) &amp; ",") &amp; IF(ISBLANK(AB500),"",VLOOKUP(AB500,ComboValue!$N$2:$O$68,2,FALSE) &amp; ",") &amp; IF(ISBLANK(AC500),"",VLOOKUP(AC500,ComboValue!$N$2:$O$68,2,FALSE) &amp; ",") &amp; IF(ISBLANK(AD500),"",VLOOKUP(AD500,ComboValue!$N$2:$O$68,2,FALSE) &amp; ",") &amp; IF(ISBLANK(AE500),"",VLOOKUP(AE500,ComboValue!$N$2:$O$68,2,FALSE) &amp; ",") &amp; IF(ISBLANK(AF500),"",VLOOKUP(AF500,ComboValue!$N$2:$O$68,2,FALSE) &amp; ",") &amp; IF(ISBLANK(AG500),"",VLOOKUP(AG500,ComboValue!$N$2:$O$68,2,FALSE) &amp; ",") &amp; IF(ISBLANK(AH500),"",VLOOKUP(AH500,ComboValue!$N$2:$O$68,2,FALSE) &amp; ",") &amp; IF(ISBLANK(AI500),"",VLOOKUP(AI500,ComboValue!$N$2:$O$68,2,FALSE) &amp; ",") &amp; IF(ISBLANK(AJ500),"",VLOOKUP(AJ500,ComboValue!$N$2:$O$68,2,FALSE) &amp; ",") &amp; IF(ISBLANK(AK500),"",VLOOKUP(AK500,ComboValue!$N$2:$O$68,2,FALSE) &amp; ",") &amp; IF(ISBLANK(AL500),"",VLOOKUP(AL500,ComboValue!$N$2:$O$68,2,FALSE) &amp; ",") &amp; IF(ISBLANK(AM500),"",VLOOKUP(AM500,ComboValue!$N$2:$O$68,2,FALSE) &amp; ",") &amp; IF(ISBLANK(AN500),"",VLOOKUP(AN500,ComboValue!$N$2:$O$68,2,FALSE) &amp; ",") &amp; IF(ISBLANK(AO500),"",VLOOKUP(AO500,ComboValue!$N$2:$O$68,2,FALSE) &amp; ",") &amp; IF(ISBLANK(AP500),"",VLOOKUP(AP500,ComboValue!$N$2:$O$68,2,FALSE) &amp; ",") &amp; IF(ISBLANK(AQ500),"",VLOOKUP(AQ500,ComboValue!$N$2:$O$68,2,FALSE) &amp; ",") &amp; IF(ISBLANK(AR500),"",VLOOKUP(AR500,ComboValue!$N$2:$O$68,2,FALSE) &amp; ",") &amp; IF(ISBLANK(AS500),"",VLOOKUP(AS500,ComboValue!$N$2:$O$68,2,FALSE) &amp; ",") &amp; IF(ISBLANK(AT500),"",VLOOKUP(AT500,ComboValue!$N$2:$O$68,2,FALSE) &amp; ",")</f>
        <v/>
      </c>
      <c r="AZ500" s="162" t="str">
        <f t="shared" si="298"/>
        <v/>
      </c>
      <c r="BA500" s="120"/>
      <c r="BB500" s="135" t="str">
        <f t="shared" si="299"/>
        <v/>
      </c>
      <c r="BC500" s="136" t="str">
        <f t="shared" si="300"/>
        <v/>
      </c>
      <c r="BD500" s="136" t="str">
        <f t="shared" si="301"/>
        <v/>
      </c>
      <c r="BE500" s="136" t="str">
        <f t="shared" si="302"/>
        <v/>
      </c>
      <c r="BF500" s="136" t="str">
        <f t="shared" si="303"/>
        <v/>
      </c>
      <c r="BG500" s="136" t="str">
        <f t="shared" si="304"/>
        <v/>
      </c>
      <c r="BH500" s="136" t="str">
        <f t="shared" si="305"/>
        <v/>
      </c>
      <c r="BI500" s="136" t="str">
        <f t="shared" si="306"/>
        <v/>
      </c>
      <c r="BJ500" s="136" t="str">
        <f t="shared" si="307"/>
        <v/>
      </c>
      <c r="BK500" s="136" t="str">
        <f t="shared" si="308"/>
        <v/>
      </c>
      <c r="BL500" s="136" t="str">
        <f t="shared" si="309"/>
        <v/>
      </c>
      <c r="BM500" s="136" t="str">
        <f t="shared" si="310"/>
        <v/>
      </c>
      <c r="BN500" s="136" t="str">
        <f t="shared" si="311"/>
        <v/>
      </c>
      <c r="BO500" s="136" t="str">
        <f t="shared" si="312"/>
        <v/>
      </c>
      <c r="BP500" s="136" t="str">
        <f t="shared" si="313"/>
        <v/>
      </c>
      <c r="BQ500" s="136" t="str">
        <f t="shared" si="314"/>
        <v/>
      </c>
      <c r="BR500" s="136" t="str">
        <f t="shared" si="315"/>
        <v/>
      </c>
      <c r="BS500" s="136" t="str">
        <f t="shared" si="316"/>
        <v/>
      </c>
      <c r="BT500" s="136" t="str">
        <f t="shared" si="317"/>
        <v/>
      </c>
      <c r="BU500" s="136" t="str">
        <f t="shared" si="318"/>
        <v/>
      </c>
      <c r="BV500" s="136" t="str">
        <f t="shared" si="319"/>
        <v/>
      </c>
      <c r="BW500" s="136" t="str">
        <f t="shared" si="320"/>
        <v/>
      </c>
      <c r="BX500" s="136" t="str">
        <f t="shared" si="321"/>
        <v/>
      </c>
      <c r="BY500" s="136" t="str">
        <f t="shared" si="322"/>
        <v/>
      </c>
      <c r="BZ500" s="136" t="str">
        <f t="shared" si="323"/>
        <v/>
      </c>
      <c r="CA500" s="137" t="str">
        <f t="shared" si="324"/>
        <v/>
      </c>
      <c r="CB500" s="135" t="str">
        <f t="shared" si="325"/>
        <v/>
      </c>
      <c r="CC500" s="136" t="str">
        <f t="shared" si="326"/>
        <v/>
      </c>
      <c r="CD500" s="136" t="str">
        <f t="shared" si="327"/>
        <v/>
      </c>
      <c r="CE500" s="136" t="str">
        <f t="shared" si="328"/>
        <v/>
      </c>
      <c r="CF500" s="136" t="str">
        <f t="shared" si="329"/>
        <v/>
      </c>
      <c r="CG500" s="136" t="str">
        <f t="shared" si="330"/>
        <v/>
      </c>
      <c r="CH500" s="136" t="str">
        <f t="shared" si="331"/>
        <v/>
      </c>
      <c r="CI500" s="136" t="str">
        <f t="shared" si="332"/>
        <v/>
      </c>
      <c r="CJ500" s="136" t="str">
        <f t="shared" si="333"/>
        <v/>
      </c>
      <c r="CK500" s="137" t="str">
        <f t="shared" si="334"/>
        <v/>
      </c>
      <c r="CL500" s="135" t="str">
        <f t="shared" si="335"/>
        <v/>
      </c>
      <c r="CM500" s="136" t="str">
        <f t="shared" si="336"/>
        <v/>
      </c>
      <c r="CN500" s="136" t="str">
        <f t="shared" si="337"/>
        <v/>
      </c>
      <c r="CO500" s="137" t="str">
        <f t="shared" si="338"/>
        <v/>
      </c>
      <c r="CP500" s="120"/>
      <c r="CQ500" s="120"/>
      <c r="CR500" s="120"/>
      <c r="CS500" s="120"/>
      <c r="CT500" s="120"/>
      <c r="CU500" s="120"/>
      <c r="CV500" s="120"/>
      <c r="CW500" s="120"/>
      <c r="CX500" s="120"/>
      <c r="CY500" s="120"/>
      <c r="CZ500" s="120"/>
      <c r="DA500" s="120"/>
      <c r="DB500" s="120"/>
    </row>
    <row r="501" spans="1:106" ht="17.399999999999999" thickTop="1" thickBot="1" x14ac:dyDescent="0.45">
      <c r="A501" s="7">
        <v>496</v>
      </c>
      <c r="B501" s="10"/>
      <c r="C501" s="11"/>
      <c r="D501" s="11"/>
      <c r="E501" s="11"/>
      <c r="F501" s="11"/>
      <c r="G501" s="11"/>
      <c r="H501" s="11"/>
      <c r="I501" s="11"/>
      <c r="J501" s="11"/>
      <c r="K501" s="11"/>
      <c r="L501" s="10"/>
      <c r="M501" s="10"/>
      <c r="N501" s="10"/>
      <c r="O501" s="209" t="str">
        <f xml:space="preserve"> IF(ISBLANK(L501),"",VLOOKUP(L501,ComboValue!$E$3:$I$15,5,FALSE))</f>
        <v/>
      </c>
      <c r="P501" s="10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35" t="str">
        <f xml:space="preserve"> IF(ISBLANK(C501),"",VLOOKUP(C501,ComboValue!$B$2:$C$11,2,FALSE) &amp; ",") &amp; IF(ISBLANK(D501),"",VLOOKUP(D501,ComboValue!$B$2:$C$11,2,FALSE) &amp; ",") &amp; IF(ISBLANK(E501),"",VLOOKUP(E501,ComboValue!$B$2:$C$11,2,FALSE) &amp; ",") &amp; IF(ISBLANK(F501),"",VLOOKUP(F501,ComboValue!$B$2:$C$11,2,FALSE) &amp; ",") &amp; IF(ISBLANK(G501),"",VLOOKUP(G501,ComboValue!$B$2:$C$11,2,FALSE) &amp; ",") &amp; IF(ISBLANK(H501),"",VLOOKUP(H501,ComboValue!$B$2:$C$11,2,FALSE) &amp; ",") &amp; IF(ISBLANK(I501),"",VLOOKUP(I501,ComboValue!$B$2:$C$11,2,FALSE) &amp; ",") &amp; IF(ISBLANK(J501),"",VLOOKUP(J501,ComboValue!$B$2:$C$11,2,FALSE) &amp; ",") &amp; IF(ISBLANK(K501),"",VLOOKUP(K501,ComboValue!$B$2:$C$11,2,FALSE) &amp; ",")</f>
        <v/>
      </c>
      <c r="AV501" s="136" t="str">
        <f t="shared" si="297"/>
        <v>Tous_Nl</v>
      </c>
      <c r="AW501" s="136" t="str">
        <f>IF(ISBLANK(L501),"",VLOOKUP(L501,ComboValue!$E$2:$G$15,3,FALSE))</f>
        <v/>
      </c>
      <c r="AX501" s="136" t="str">
        <f>IF(ISBLANK(M501),"",VLOOKUP(M501,ComboValue!$K$2:$L$5,2,FALSE))</f>
        <v/>
      </c>
      <c r="AY501" s="161" t="str">
        <f>IF(ISBLANK(Q501),"",VLOOKUP(Q501,ComboValue!$N$2:$O$68,2,FALSE) &amp; ",") &amp; IF(ISBLANK(R501),"",VLOOKUP(R501,ComboValue!$N$2:$O$68,2,FALSE) &amp; ",") &amp; IF(ISBLANK(S501),"",VLOOKUP(S501,ComboValue!$N$2:$O$68,2,FALSE) &amp; ",") &amp; IF(ISBLANK(T501),"",VLOOKUP(T501,ComboValue!$N$2:$O$68,2,FALSE) &amp; ",") &amp; IF(ISBLANK(U501),"",VLOOKUP(U501,ComboValue!$N$2:$O$68,2,FALSE) &amp; ",") &amp; IF(ISBLANK(V501),"",VLOOKUP(V501,ComboValue!$N$2:$O$68,2,FALSE) &amp; ",") &amp; IF(ISBLANK(W501),"",VLOOKUP(W501,ComboValue!$N$2:$O$68,2,FALSE) &amp; ",") &amp; IF(ISBLANK(X501),"",VLOOKUP(X501,ComboValue!$N$2:$O$68,2,FALSE) &amp; ",") &amp; IF(ISBLANK(Y501),"",VLOOKUP(Y501,ComboValue!$N$2:$O$68,2,FALSE) &amp; ",") &amp; IF(ISBLANK(Z501),"",VLOOKUP(Z501,ComboValue!$N$2:$O$68,2,FALSE) &amp; ",") &amp; IF(ISBLANK(AA501),"",VLOOKUP(AA501,ComboValue!$N$2:$O$68,2,FALSE) &amp; ",") &amp; IF(ISBLANK(AB501),"",VLOOKUP(AB501,ComboValue!$N$2:$O$68,2,FALSE) &amp; ",") &amp; IF(ISBLANK(AC501),"",VLOOKUP(AC501,ComboValue!$N$2:$O$68,2,FALSE) &amp; ",") &amp; IF(ISBLANK(AD501),"",VLOOKUP(AD501,ComboValue!$N$2:$O$68,2,FALSE) &amp; ",") &amp; IF(ISBLANK(AE501),"",VLOOKUP(AE501,ComboValue!$N$2:$O$68,2,FALSE) &amp; ",") &amp; IF(ISBLANK(AF501),"",VLOOKUP(AF501,ComboValue!$N$2:$O$68,2,FALSE) &amp; ",") &amp; IF(ISBLANK(AG501),"",VLOOKUP(AG501,ComboValue!$N$2:$O$68,2,FALSE) &amp; ",") &amp; IF(ISBLANK(AH501),"",VLOOKUP(AH501,ComboValue!$N$2:$O$68,2,FALSE) &amp; ",") &amp; IF(ISBLANK(AI501),"",VLOOKUP(AI501,ComboValue!$N$2:$O$68,2,FALSE) &amp; ",") &amp; IF(ISBLANK(AJ501),"",VLOOKUP(AJ501,ComboValue!$N$2:$O$68,2,FALSE) &amp; ",") &amp; IF(ISBLANK(AK501),"",VLOOKUP(AK501,ComboValue!$N$2:$O$68,2,FALSE) &amp; ",") &amp; IF(ISBLANK(AL501),"",VLOOKUP(AL501,ComboValue!$N$2:$O$68,2,FALSE) &amp; ",") &amp; IF(ISBLANK(AM501),"",VLOOKUP(AM501,ComboValue!$N$2:$O$68,2,FALSE) &amp; ",") &amp; IF(ISBLANK(AN501),"",VLOOKUP(AN501,ComboValue!$N$2:$O$68,2,FALSE) &amp; ",") &amp; IF(ISBLANK(AO501),"",VLOOKUP(AO501,ComboValue!$N$2:$O$68,2,FALSE) &amp; ",") &amp; IF(ISBLANK(AP501),"",VLOOKUP(AP501,ComboValue!$N$2:$O$68,2,FALSE) &amp; ",") &amp; IF(ISBLANK(AQ501),"",VLOOKUP(AQ501,ComboValue!$N$2:$O$68,2,FALSE) &amp; ",") &amp; IF(ISBLANK(AR501),"",VLOOKUP(AR501,ComboValue!$N$2:$O$68,2,FALSE) &amp; ",") &amp; IF(ISBLANK(AS501),"",VLOOKUP(AS501,ComboValue!$N$2:$O$68,2,FALSE) &amp; ",") &amp; IF(ISBLANK(AT501),"",VLOOKUP(AT501,ComboValue!$N$2:$O$68,2,FALSE) &amp; ",")</f>
        <v/>
      </c>
      <c r="AZ501" s="162" t="str">
        <f t="shared" si="298"/>
        <v/>
      </c>
      <c r="BA501" s="120"/>
      <c r="BB501" s="135" t="str">
        <f t="shared" si="299"/>
        <v/>
      </c>
      <c r="BC501" s="136" t="str">
        <f t="shared" si="300"/>
        <v/>
      </c>
      <c r="BD501" s="136" t="str">
        <f t="shared" si="301"/>
        <v/>
      </c>
      <c r="BE501" s="136" t="str">
        <f t="shared" si="302"/>
        <v/>
      </c>
      <c r="BF501" s="136" t="str">
        <f t="shared" si="303"/>
        <v/>
      </c>
      <c r="BG501" s="136" t="str">
        <f t="shared" si="304"/>
        <v/>
      </c>
      <c r="BH501" s="136" t="str">
        <f t="shared" si="305"/>
        <v/>
      </c>
      <c r="BI501" s="136" t="str">
        <f t="shared" si="306"/>
        <v/>
      </c>
      <c r="BJ501" s="136" t="str">
        <f t="shared" si="307"/>
        <v/>
      </c>
      <c r="BK501" s="136" t="str">
        <f t="shared" si="308"/>
        <v/>
      </c>
      <c r="BL501" s="136" t="str">
        <f t="shared" si="309"/>
        <v/>
      </c>
      <c r="BM501" s="136" t="str">
        <f t="shared" si="310"/>
        <v/>
      </c>
      <c r="BN501" s="136" t="str">
        <f t="shared" si="311"/>
        <v/>
      </c>
      <c r="BO501" s="136" t="str">
        <f t="shared" si="312"/>
        <v/>
      </c>
      <c r="BP501" s="136" t="str">
        <f t="shared" si="313"/>
        <v/>
      </c>
      <c r="BQ501" s="136" t="str">
        <f t="shared" si="314"/>
        <v/>
      </c>
      <c r="BR501" s="136" t="str">
        <f t="shared" si="315"/>
        <v/>
      </c>
      <c r="BS501" s="136" t="str">
        <f t="shared" si="316"/>
        <v/>
      </c>
      <c r="BT501" s="136" t="str">
        <f t="shared" si="317"/>
        <v/>
      </c>
      <c r="BU501" s="136" t="str">
        <f t="shared" si="318"/>
        <v/>
      </c>
      <c r="BV501" s="136" t="str">
        <f t="shared" si="319"/>
        <v/>
      </c>
      <c r="BW501" s="136" t="str">
        <f t="shared" si="320"/>
        <v/>
      </c>
      <c r="BX501" s="136" t="str">
        <f t="shared" si="321"/>
        <v/>
      </c>
      <c r="BY501" s="136" t="str">
        <f t="shared" si="322"/>
        <v/>
      </c>
      <c r="BZ501" s="136" t="str">
        <f t="shared" si="323"/>
        <v/>
      </c>
      <c r="CA501" s="137" t="str">
        <f t="shared" si="324"/>
        <v/>
      </c>
      <c r="CB501" s="135" t="str">
        <f t="shared" si="325"/>
        <v/>
      </c>
      <c r="CC501" s="136" t="str">
        <f t="shared" si="326"/>
        <v/>
      </c>
      <c r="CD501" s="136" t="str">
        <f t="shared" si="327"/>
        <v/>
      </c>
      <c r="CE501" s="136" t="str">
        <f t="shared" si="328"/>
        <v/>
      </c>
      <c r="CF501" s="136" t="str">
        <f t="shared" si="329"/>
        <v/>
      </c>
      <c r="CG501" s="136" t="str">
        <f t="shared" si="330"/>
        <v/>
      </c>
      <c r="CH501" s="136" t="str">
        <f t="shared" si="331"/>
        <v/>
      </c>
      <c r="CI501" s="136" t="str">
        <f t="shared" si="332"/>
        <v/>
      </c>
      <c r="CJ501" s="136" t="str">
        <f t="shared" si="333"/>
        <v/>
      </c>
      <c r="CK501" s="137" t="str">
        <f t="shared" si="334"/>
        <v/>
      </c>
      <c r="CL501" s="135" t="str">
        <f t="shared" si="335"/>
        <v/>
      </c>
      <c r="CM501" s="136" t="str">
        <f t="shared" si="336"/>
        <v/>
      </c>
      <c r="CN501" s="136" t="str">
        <f t="shared" si="337"/>
        <v/>
      </c>
      <c r="CO501" s="137" t="str">
        <f t="shared" si="338"/>
        <v/>
      </c>
      <c r="CP501" s="120"/>
      <c r="CQ501" s="120"/>
      <c r="CR501" s="120"/>
      <c r="CS501" s="120"/>
      <c r="CT501" s="120"/>
      <c r="CU501" s="120"/>
      <c r="CV501" s="120"/>
      <c r="CW501" s="120"/>
      <c r="CX501" s="120"/>
      <c r="CY501" s="120"/>
      <c r="CZ501" s="120"/>
      <c r="DA501" s="120"/>
      <c r="DB501" s="120"/>
    </row>
    <row r="502" spans="1:106" ht="17.399999999999999" thickTop="1" thickBot="1" x14ac:dyDescent="0.45">
      <c r="A502" s="7">
        <v>497</v>
      </c>
      <c r="B502" s="10"/>
      <c r="C502" s="11"/>
      <c r="D502" s="11"/>
      <c r="E502" s="11"/>
      <c r="F502" s="11"/>
      <c r="G502" s="11"/>
      <c r="H502" s="11"/>
      <c r="I502" s="11"/>
      <c r="J502" s="11"/>
      <c r="K502" s="11"/>
      <c r="L502" s="10"/>
      <c r="M502" s="10"/>
      <c r="N502" s="10"/>
      <c r="O502" s="209" t="str">
        <f xml:space="preserve"> IF(ISBLANK(L502),"",VLOOKUP(L502,ComboValue!$E$3:$I$15,5,FALSE))</f>
        <v/>
      </c>
      <c r="P502" s="10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35" t="str">
        <f xml:space="preserve"> IF(ISBLANK(C502),"",VLOOKUP(C502,ComboValue!$B$2:$C$11,2,FALSE) &amp; ",") &amp; IF(ISBLANK(D502),"",VLOOKUP(D502,ComboValue!$B$2:$C$11,2,FALSE) &amp; ",") &amp; IF(ISBLANK(E502),"",VLOOKUP(E502,ComboValue!$B$2:$C$11,2,FALSE) &amp; ",") &amp; IF(ISBLANK(F502),"",VLOOKUP(F502,ComboValue!$B$2:$C$11,2,FALSE) &amp; ",") &amp; IF(ISBLANK(G502),"",VLOOKUP(G502,ComboValue!$B$2:$C$11,2,FALSE) &amp; ",") &amp; IF(ISBLANK(H502),"",VLOOKUP(H502,ComboValue!$B$2:$C$11,2,FALSE) &amp; ",") &amp; IF(ISBLANK(I502),"",VLOOKUP(I502,ComboValue!$B$2:$C$11,2,FALSE) &amp; ",") &amp; IF(ISBLANK(J502),"",VLOOKUP(J502,ComboValue!$B$2:$C$11,2,FALSE) &amp; ",") &amp; IF(ISBLANK(K502),"",VLOOKUP(K502,ComboValue!$B$2:$C$11,2,FALSE) &amp; ",")</f>
        <v/>
      </c>
      <c r="AV502" s="136" t="str">
        <f t="shared" si="297"/>
        <v>Tous_Nl</v>
      </c>
      <c r="AW502" s="136" t="str">
        <f>IF(ISBLANK(L502),"",VLOOKUP(L502,ComboValue!$E$2:$G$15,3,FALSE))</f>
        <v/>
      </c>
      <c r="AX502" s="136" t="str">
        <f>IF(ISBLANK(M502),"",VLOOKUP(M502,ComboValue!$K$2:$L$5,2,FALSE))</f>
        <v/>
      </c>
      <c r="AY502" s="161" t="str">
        <f>IF(ISBLANK(Q502),"",VLOOKUP(Q502,ComboValue!$N$2:$O$68,2,FALSE) &amp; ",") &amp; IF(ISBLANK(R502),"",VLOOKUP(R502,ComboValue!$N$2:$O$68,2,FALSE) &amp; ",") &amp; IF(ISBLANK(S502),"",VLOOKUP(S502,ComboValue!$N$2:$O$68,2,FALSE) &amp; ",") &amp; IF(ISBLANK(T502),"",VLOOKUP(T502,ComboValue!$N$2:$O$68,2,FALSE) &amp; ",") &amp; IF(ISBLANK(U502),"",VLOOKUP(U502,ComboValue!$N$2:$O$68,2,FALSE) &amp; ",") &amp; IF(ISBLANK(V502),"",VLOOKUP(V502,ComboValue!$N$2:$O$68,2,FALSE) &amp; ",") &amp; IF(ISBLANK(W502),"",VLOOKUP(W502,ComboValue!$N$2:$O$68,2,FALSE) &amp; ",") &amp; IF(ISBLANK(X502),"",VLOOKUP(X502,ComboValue!$N$2:$O$68,2,FALSE) &amp; ",") &amp; IF(ISBLANK(Y502),"",VLOOKUP(Y502,ComboValue!$N$2:$O$68,2,FALSE) &amp; ",") &amp; IF(ISBLANK(Z502),"",VLOOKUP(Z502,ComboValue!$N$2:$O$68,2,FALSE) &amp; ",") &amp; IF(ISBLANK(AA502),"",VLOOKUP(AA502,ComboValue!$N$2:$O$68,2,FALSE) &amp; ",") &amp; IF(ISBLANK(AB502),"",VLOOKUP(AB502,ComboValue!$N$2:$O$68,2,FALSE) &amp; ",") &amp; IF(ISBLANK(AC502),"",VLOOKUP(AC502,ComboValue!$N$2:$O$68,2,FALSE) &amp; ",") &amp; IF(ISBLANK(AD502),"",VLOOKUP(AD502,ComboValue!$N$2:$O$68,2,FALSE) &amp; ",") &amp; IF(ISBLANK(AE502),"",VLOOKUP(AE502,ComboValue!$N$2:$O$68,2,FALSE) &amp; ",") &amp; IF(ISBLANK(AF502),"",VLOOKUP(AF502,ComboValue!$N$2:$O$68,2,FALSE) &amp; ",") &amp; IF(ISBLANK(AG502),"",VLOOKUP(AG502,ComboValue!$N$2:$O$68,2,FALSE) &amp; ",") &amp; IF(ISBLANK(AH502),"",VLOOKUP(AH502,ComboValue!$N$2:$O$68,2,FALSE) &amp; ",") &amp; IF(ISBLANK(AI502),"",VLOOKUP(AI502,ComboValue!$N$2:$O$68,2,FALSE) &amp; ",") &amp; IF(ISBLANK(AJ502),"",VLOOKUP(AJ502,ComboValue!$N$2:$O$68,2,FALSE) &amp; ",") &amp; IF(ISBLANK(AK502),"",VLOOKUP(AK502,ComboValue!$N$2:$O$68,2,FALSE) &amp; ",") &amp; IF(ISBLANK(AL502),"",VLOOKUP(AL502,ComboValue!$N$2:$O$68,2,FALSE) &amp; ",") &amp; IF(ISBLANK(AM502),"",VLOOKUP(AM502,ComboValue!$N$2:$O$68,2,FALSE) &amp; ",") &amp; IF(ISBLANK(AN502),"",VLOOKUP(AN502,ComboValue!$N$2:$O$68,2,FALSE) &amp; ",") &amp; IF(ISBLANK(AO502),"",VLOOKUP(AO502,ComboValue!$N$2:$O$68,2,FALSE) &amp; ",") &amp; IF(ISBLANK(AP502),"",VLOOKUP(AP502,ComboValue!$N$2:$O$68,2,FALSE) &amp; ",") &amp; IF(ISBLANK(AQ502),"",VLOOKUP(AQ502,ComboValue!$N$2:$O$68,2,FALSE) &amp; ",") &amp; IF(ISBLANK(AR502),"",VLOOKUP(AR502,ComboValue!$N$2:$O$68,2,FALSE) &amp; ",") &amp; IF(ISBLANK(AS502),"",VLOOKUP(AS502,ComboValue!$N$2:$O$68,2,FALSE) &amp; ",") &amp; IF(ISBLANK(AT502),"",VLOOKUP(AT502,ComboValue!$N$2:$O$68,2,FALSE) &amp; ",")</f>
        <v/>
      </c>
      <c r="AZ502" s="162" t="str">
        <f t="shared" si="298"/>
        <v/>
      </c>
      <c r="BA502" s="120"/>
      <c r="BB502" s="135" t="str">
        <f t="shared" si="299"/>
        <v/>
      </c>
      <c r="BC502" s="136" t="str">
        <f t="shared" si="300"/>
        <v/>
      </c>
      <c r="BD502" s="136" t="str">
        <f t="shared" si="301"/>
        <v/>
      </c>
      <c r="BE502" s="136" t="str">
        <f t="shared" si="302"/>
        <v/>
      </c>
      <c r="BF502" s="136" t="str">
        <f t="shared" si="303"/>
        <v/>
      </c>
      <c r="BG502" s="136" t="str">
        <f t="shared" si="304"/>
        <v/>
      </c>
      <c r="BH502" s="136" t="str">
        <f t="shared" si="305"/>
        <v/>
      </c>
      <c r="BI502" s="136" t="str">
        <f t="shared" si="306"/>
        <v/>
      </c>
      <c r="BJ502" s="136" t="str">
        <f t="shared" si="307"/>
        <v/>
      </c>
      <c r="BK502" s="136" t="str">
        <f t="shared" si="308"/>
        <v/>
      </c>
      <c r="BL502" s="136" t="str">
        <f t="shared" si="309"/>
        <v/>
      </c>
      <c r="BM502" s="136" t="str">
        <f t="shared" si="310"/>
        <v/>
      </c>
      <c r="BN502" s="136" t="str">
        <f t="shared" si="311"/>
        <v/>
      </c>
      <c r="BO502" s="136" t="str">
        <f t="shared" si="312"/>
        <v/>
      </c>
      <c r="BP502" s="136" t="str">
        <f t="shared" si="313"/>
        <v/>
      </c>
      <c r="BQ502" s="136" t="str">
        <f t="shared" si="314"/>
        <v/>
      </c>
      <c r="BR502" s="136" t="str">
        <f t="shared" si="315"/>
        <v/>
      </c>
      <c r="BS502" s="136" t="str">
        <f t="shared" si="316"/>
        <v/>
      </c>
      <c r="BT502" s="136" t="str">
        <f t="shared" si="317"/>
        <v/>
      </c>
      <c r="BU502" s="136" t="str">
        <f t="shared" si="318"/>
        <v/>
      </c>
      <c r="BV502" s="136" t="str">
        <f t="shared" si="319"/>
        <v/>
      </c>
      <c r="BW502" s="136" t="str">
        <f t="shared" si="320"/>
        <v/>
      </c>
      <c r="BX502" s="136" t="str">
        <f t="shared" si="321"/>
        <v/>
      </c>
      <c r="BY502" s="136" t="str">
        <f t="shared" si="322"/>
        <v/>
      </c>
      <c r="BZ502" s="136" t="str">
        <f t="shared" si="323"/>
        <v/>
      </c>
      <c r="CA502" s="137" t="str">
        <f t="shared" si="324"/>
        <v/>
      </c>
      <c r="CB502" s="135" t="str">
        <f t="shared" si="325"/>
        <v/>
      </c>
      <c r="CC502" s="136" t="str">
        <f t="shared" si="326"/>
        <v/>
      </c>
      <c r="CD502" s="136" t="str">
        <f t="shared" si="327"/>
        <v/>
      </c>
      <c r="CE502" s="136" t="str">
        <f t="shared" si="328"/>
        <v/>
      </c>
      <c r="CF502" s="136" t="str">
        <f t="shared" si="329"/>
        <v/>
      </c>
      <c r="CG502" s="136" t="str">
        <f t="shared" si="330"/>
        <v/>
      </c>
      <c r="CH502" s="136" t="str">
        <f t="shared" si="331"/>
        <v/>
      </c>
      <c r="CI502" s="136" t="str">
        <f t="shared" si="332"/>
        <v/>
      </c>
      <c r="CJ502" s="136" t="str">
        <f t="shared" si="333"/>
        <v/>
      </c>
      <c r="CK502" s="137" t="str">
        <f t="shared" si="334"/>
        <v/>
      </c>
      <c r="CL502" s="135" t="str">
        <f t="shared" si="335"/>
        <v/>
      </c>
      <c r="CM502" s="136" t="str">
        <f t="shared" si="336"/>
        <v/>
      </c>
      <c r="CN502" s="136" t="str">
        <f t="shared" si="337"/>
        <v/>
      </c>
      <c r="CO502" s="137" t="str">
        <f t="shared" si="338"/>
        <v/>
      </c>
      <c r="CP502" s="120"/>
      <c r="CQ502" s="120"/>
      <c r="CR502" s="120"/>
      <c r="CS502" s="120"/>
      <c r="CT502" s="120"/>
      <c r="CU502" s="120"/>
      <c r="CV502" s="120"/>
      <c r="CW502" s="120"/>
      <c r="CX502" s="120"/>
      <c r="CY502" s="120"/>
      <c r="CZ502" s="120"/>
      <c r="DA502" s="120"/>
      <c r="DB502" s="120"/>
    </row>
    <row r="503" spans="1:106" ht="17.399999999999999" thickTop="1" thickBot="1" x14ac:dyDescent="0.45">
      <c r="A503" s="7">
        <v>498</v>
      </c>
      <c r="B503" s="10"/>
      <c r="C503" s="11"/>
      <c r="D503" s="11"/>
      <c r="E503" s="11"/>
      <c r="F503" s="11"/>
      <c r="G503" s="11"/>
      <c r="H503" s="11"/>
      <c r="I503" s="11"/>
      <c r="J503" s="11"/>
      <c r="K503" s="11"/>
      <c r="L503" s="10"/>
      <c r="M503" s="10"/>
      <c r="N503" s="10"/>
      <c r="O503" s="209" t="str">
        <f xml:space="preserve"> IF(ISBLANK(L503),"",VLOOKUP(L503,ComboValue!$E$3:$I$15,5,FALSE))</f>
        <v/>
      </c>
      <c r="P503" s="10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35" t="str">
        <f xml:space="preserve"> IF(ISBLANK(C503),"",VLOOKUP(C503,ComboValue!$B$2:$C$11,2,FALSE) &amp; ",") &amp; IF(ISBLANK(D503),"",VLOOKUP(D503,ComboValue!$B$2:$C$11,2,FALSE) &amp; ",") &amp; IF(ISBLANK(E503),"",VLOOKUP(E503,ComboValue!$B$2:$C$11,2,FALSE) &amp; ",") &amp; IF(ISBLANK(F503),"",VLOOKUP(F503,ComboValue!$B$2:$C$11,2,FALSE) &amp; ",") &amp; IF(ISBLANK(G503),"",VLOOKUP(G503,ComboValue!$B$2:$C$11,2,FALSE) &amp; ",") &amp; IF(ISBLANK(H503),"",VLOOKUP(H503,ComboValue!$B$2:$C$11,2,FALSE) &amp; ",") &amp; IF(ISBLANK(I503),"",VLOOKUP(I503,ComboValue!$B$2:$C$11,2,FALSE) &amp; ",") &amp; IF(ISBLANK(J503),"",VLOOKUP(J503,ComboValue!$B$2:$C$11,2,FALSE) &amp; ",") &amp; IF(ISBLANK(K503),"",VLOOKUP(K503,ComboValue!$B$2:$C$11,2,FALSE) &amp; ",")</f>
        <v/>
      </c>
      <c r="AV503" s="136" t="str">
        <f t="shared" si="297"/>
        <v>Tous_Nl</v>
      </c>
      <c r="AW503" s="136" t="str">
        <f>IF(ISBLANK(L503),"",VLOOKUP(L503,ComboValue!$E$2:$G$15,3,FALSE))</f>
        <v/>
      </c>
      <c r="AX503" s="136" t="str">
        <f>IF(ISBLANK(M503),"",VLOOKUP(M503,ComboValue!$K$2:$L$5,2,FALSE))</f>
        <v/>
      </c>
      <c r="AY503" s="161" t="str">
        <f>IF(ISBLANK(Q503),"",VLOOKUP(Q503,ComboValue!$N$2:$O$68,2,FALSE) &amp; ",") &amp; IF(ISBLANK(R503),"",VLOOKUP(R503,ComboValue!$N$2:$O$68,2,FALSE) &amp; ",") &amp; IF(ISBLANK(S503),"",VLOOKUP(S503,ComboValue!$N$2:$O$68,2,FALSE) &amp; ",") &amp; IF(ISBLANK(T503),"",VLOOKUP(T503,ComboValue!$N$2:$O$68,2,FALSE) &amp; ",") &amp; IF(ISBLANK(U503),"",VLOOKUP(U503,ComboValue!$N$2:$O$68,2,FALSE) &amp; ",") &amp; IF(ISBLANK(V503),"",VLOOKUP(V503,ComboValue!$N$2:$O$68,2,FALSE) &amp; ",") &amp; IF(ISBLANK(W503),"",VLOOKUP(W503,ComboValue!$N$2:$O$68,2,FALSE) &amp; ",") &amp; IF(ISBLANK(X503),"",VLOOKUP(X503,ComboValue!$N$2:$O$68,2,FALSE) &amp; ",") &amp; IF(ISBLANK(Y503),"",VLOOKUP(Y503,ComboValue!$N$2:$O$68,2,FALSE) &amp; ",") &amp; IF(ISBLANK(Z503),"",VLOOKUP(Z503,ComboValue!$N$2:$O$68,2,FALSE) &amp; ",") &amp; IF(ISBLANK(AA503),"",VLOOKUP(AA503,ComboValue!$N$2:$O$68,2,FALSE) &amp; ",") &amp; IF(ISBLANK(AB503),"",VLOOKUP(AB503,ComboValue!$N$2:$O$68,2,FALSE) &amp; ",") &amp; IF(ISBLANK(AC503),"",VLOOKUP(AC503,ComboValue!$N$2:$O$68,2,FALSE) &amp; ",") &amp; IF(ISBLANK(AD503),"",VLOOKUP(AD503,ComboValue!$N$2:$O$68,2,FALSE) &amp; ",") &amp; IF(ISBLANK(AE503),"",VLOOKUP(AE503,ComboValue!$N$2:$O$68,2,FALSE) &amp; ",") &amp; IF(ISBLANK(AF503),"",VLOOKUP(AF503,ComboValue!$N$2:$O$68,2,FALSE) &amp; ",") &amp; IF(ISBLANK(AG503),"",VLOOKUP(AG503,ComboValue!$N$2:$O$68,2,FALSE) &amp; ",") &amp; IF(ISBLANK(AH503),"",VLOOKUP(AH503,ComboValue!$N$2:$O$68,2,FALSE) &amp; ",") &amp; IF(ISBLANK(AI503),"",VLOOKUP(AI503,ComboValue!$N$2:$O$68,2,FALSE) &amp; ",") &amp; IF(ISBLANK(AJ503),"",VLOOKUP(AJ503,ComboValue!$N$2:$O$68,2,FALSE) &amp; ",") &amp; IF(ISBLANK(AK503),"",VLOOKUP(AK503,ComboValue!$N$2:$O$68,2,FALSE) &amp; ",") &amp; IF(ISBLANK(AL503),"",VLOOKUP(AL503,ComboValue!$N$2:$O$68,2,FALSE) &amp; ",") &amp; IF(ISBLANK(AM503),"",VLOOKUP(AM503,ComboValue!$N$2:$O$68,2,FALSE) &amp; ",") &amp; IF(ISBLANK(AN503),"",VLOOKUP(AN503,ComboValue!$N$2:$O$68,2,FALSE) &amp; ",") &amp; IF(ISBLANK(AO503),"",VLOOKUP(AO503,ComboValue!$N$2:$O$68,2,FALSE) &amp; ",") &amp; IF(ISBLANK(AP503),"",VLOOKUP(AP503,ComboValue!$N$2:$O$68,2,FALSE) &amp; ",") &amp; IF(ISBLANK(AQ503),"",VLOOKUP(AQ503,ComboValue!$N$2:$O$68,2,FALSE) &amp; ",") &amp; IF(ISBLANK(AR503),"",VLOOKUP(AR503,ComboValue!$N$2:$O$68,2,FALSE) &amp; ",") &amp; IF(ISBLANK(AS503),"",VLOOKUP(AS503,ComboValue!$N$2:$O$68,2,FALSE) &amp; ",") &amp; IF(ISBLANK(AT503),"",VLOOKUP(AT503,ComboValue!$N$2:$O$68,2,FALSE) &amp; ",")</f>
        <v/>
      </c>
      <c r="AZ503" s="162" t="str">
        <f t="shared" si="298"/>
        <v/>
      </c>
      <c r="BA503" s="120"/>
      <c r="BB503" s="135" t="str">
        <f t="shared" si="299"/>
        <v/>
      </c>
      <c r="BC503" s="136" t="str">
        <f t="shared" si="300"/>
        <v/>
      </c>
      <c r="BD503" s="136" t="str">
        <f t="shared" si="301"/>
        <v/>
      </c>
      <c r="BE503" s="136" t="str">
        <f t="shared" si="302"/>
        <v/>
      </c>
      <c r="BF503" s="136" t="str">
        <f t="shared" si="303"/>
        <v/>
      </c>
      <c r="BG503" s="136" t="str">
        <f t="shared" si="304"/>
        <v/>
      </c>
      <c r="BH503" s="136" t="str">
        <f t="shared" si="305"/>
        <v/>
      </c>
      <c r="BI503" s="136" t="str">
        <f t="shared" si="306"/>
        <v/>
      </c>
      <c r="BJ503" s="136" t="str">
        <f t="shared" si="307"/>
        <v/>
      </c>
      <c r="BK503" s="136" t="str">
        <f t="shared" si="308"/>
        <v/>
      </c>
      <c r="BL503" s="136" t="str">
        <f t="shared" si="309"/>
        <v/>
      </c>
      <c r="BM503" s="136" t="str">
        <f t="shared" si="310"/>
        <v/>
      </c>
      <c r="BN503" s="136" t="str">
        <f t="shared" si="311"/>
        <v/>
      </c>
      <c r="BO503" s="136" t="str">
        <f t="shared" si="312"/>
        <v/>
      </c>
      <c r="BP503" s="136" t="str">
        <f t="shared" si="313"/>
        <v/>
      </c>
      <c r="BQ503" s="136" t="str">
        <f t="shared" si="314"/>
        <v/>
      </c>
      <c r="BR503" s="136" t="str">
        <f t="shared" si="315"/>
        <v/>
      </c>
      <c r="BS503" s="136" t="str">
        <f t="shared" si="316"/>
        <v/>
      </c>
      <c r="BT503" s="136" t="str">
        <f t="shared" si="317"/>
        <v/>
      </c>
      <c r="BU503" s="136" t="str">
        <f t="shared" si="318"/>
        <v/>
      </c>
      <c r="BV503" s="136" t="str">
        <f t="shared" si="319"/>
        <v/>
      </c>
      <c r="BW503" s="136" t="str">
        <f t="shared" si="320"/>
        <v/>
      </c>
      <c r="BX503" s="136" t="str">
        <f t="shared" si="321"/>
        <v/>
      </c>
      <c r="BY503" s="136" t="str">
        <f t="shared" si="322"/>
        <v/>
      </c>
      <c r="BZ503" s="136" t="str">
        <f t="shared" si="323"/>
        <v/>
      </c>
      <c r="CA503" s="137" t="str">
        <f t="shared" si="324"/>
        <v/>
      </c>
      <c r="CB503" s="135" t="str">
        <f t="shared" si="325"/>
        <v/>
      </c>
      <c r="CC503" s="136" t="str">
        <f t="shared" si="326"/>
        <v/>
      </c>
      <c r="CD503" s="136" t="str">
        <f t="shared" si="327"/>
        <v/>
      </c>
      <c r="CE503" s="136" t="str">
        <f t="shared" si="328"/>
        <v/>
      </c>
      <c r="CF503" s="136" t="str">
        <f t="shared" si="329"/>
        <v/>
      </c>
      <c r="CG503" s="136" t="str">
        <f t="shared" si="330"/>
        <v/>
      </c>
      <c r="CH503" s="136" t="str">
        <f t="shared" si="331"/>
        <v/>
      </c>
      <c r="CI503" s="136" t="str">
        <f t="shared" si="332"/>
        <v/>
      </c>
      <c r="CJ503" s="136" t="str">
        <f t="shared" si="333"/>
        <v/>
      </c>
      <c r="CK503" s="137" t="str">
        <f t="shared" si="334"/>
        <v/>
      </c>
      <c r="CL503" s="135" t="str">
        <f t="shared" si="335"/>
        <v/>
      </c>
      <c r="CM503" s="136" t="str">
        <f t="shared" si="336"/>
        <v/>
      </c>
      <c r="CN503" s="136" t="str">
        <f t="shared" si="337"/>
        <v/>
      </c>
      <c r="CO503" s="137" t="str">
        <f t="shared" si="338"/>
        <v/>
      </c>
      <c r="CP503" s="120"/>
      <c r="CQ503" s="120"/>
      <c r="CR503" s="120"/>
      <c r="CS503" s="120"/>
      <c r="CT503" s="120"/>
      <c r="CU503" s="120"/>
      <c r="CV503" s="120"/>
      <c r="CW503" s="120"/>
      <c r="CX503" s="120"/>
      <c r="CY503" s="120"/>
      <c r="CZ503" s="120"/>
      <c r="DA503" s="120"/>
      <c r="DB503" s="120"/>
    </row>
    <row r="504" spans="1:106" ht="17.399999999999999" thickTop="1" thickBot="1" x14ac:dyDescent="0.45">
      <c r="A504" s="7">
        <v>499</v>
      </c>
      <c r="B504" s="10"/>
      <c r="C504" s="11"/>
      <c r="D504" s="11"/>
      <c r="E504" s="11"/>
      <c r="F504" s="11"/>
      <c r="G504" s="11"/>
      <c r="H504" s="11"/>
      <c r="I504" s="11"/>
      <c r="J504" s="11"/>
      <c r="K504" s="11"/>
      <c r="L504" s="10"/>
      <c r="M504" s="10"/>
      <c r="N504" s="10"/>
      <c r="O504" s="209" t="str">
        <f xml:space="preserve"> IF(ISBLANK(L504),"",VLOOKUP(L504,ComboValue!$E$3:$I$15,5,FALSE))</f>
        <v/>
      </c>
      <c r="P504" s="10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35" t="str">
        <f xml:space="preserve"> IF(ISBLANK(C504),"",VLOOKUP(C504,ComboValue!$B$2:$C$11,2,FALSE) &amp; ",") &amp; IF(ISBLANK(D504),"",VLOOKUP(D504,ComboValue!$B$2:$C$11,2,FALSE) &amp; ",") &amp; IF(ISBLANK(E504),"",VLOOKUP(E504,ComboValue!$B$2:$C$11,2,FALSE) &amp; ",") &amp; IF(ISBLANK(F504),"",VLOOKUP(F504,ComboValue!$B$2:$C$11,2,FALSE) &amp; ",") &amp; IF(ISBLANK(G504),"",VLOOKUP(G504,ComboValue!$B$2:$C$11,2,FALSE) &amp; ",") &amp; IF(ISBLANK(H504),"",VLOOKUP(H504,ComboValue!$B$2:$C$11,2,FALSE) &amp; ",") &amp; IF(ISBLANK(I504),"",VLOOKUP(I504,ComboValue!$B$2:$C$11,2,FALSE) &amp; ",") &amp; IF(ISBLANK(J504),"",VLOOKUP(J504,ComboValue!$B$2:$C$11,2,FALSE) &amp; ",") &amp; IF(ISBLANK(K504),"",VLOOKUP(K504,ComboValue!$B$2:$C$11,2,FALSE) &amp; ",")</f>
        <v/>
      </c>
      <c r="AV504" s="136" t="str">
        <f t="shared" si="297"/>
        <v>Tous_Nl</v>
      </c>
      <c r="AW504" s="136" t="str">
        <f>IF(ISBLANK(L504),"",VLOOKUP(L504,ComboValue!$E$2:$G$15,3,FALSE))</f>
        <v/>
      </c>
      <c r="AX504" s="136" t="str">
        <f>IF(ISBLANK(M504),"",VLOOKUP(M504,ComboValue!$K$2:$L$5,2,FALSE))</f>
        <v/>
      </c>
      <c r="AY504" s="161" t="str">
        <f>IF(ISBLANK(Q504),"",VLOOKUP(Q504,ComboValue!$N$2:$O$68,2,FALSE) &amp; ",") &amp; IF(ISBLANK(R504),"",VLOOKUP(R504,ComboValue!$N$2:$O$68,2,FALSE) &amp; ",") &amp; IF(ISBLANK(S504),"",VLOOKUP(S504,ComboValue!$N$2:$O$68,2,FALSE) &amp; ",") &amp; IF(ISBLANK(T504),"",VLOOKUP(T504,ComboValue!$N$2:$O$68,2,FALSE) &amp; ",") &amp; IF(ISBLANK(U504),"",VLOOKUP(U504,ComboValue!$N$2:$O$68,2,FALSE) &amp; ",") &amp; IF(ISBLANK(V504),"",VLOOKUP(V504,ComboValue!$N$2:$O$68,2,FALSE) &amp; ",") &amp; IF(ISBLANK(W504),"",VLOOKUP(W504,ComboValue!$N$2:$O$68,2,FALSE) &amp; ",") &amp; IF(ISBLANK(X504),"",VLOOKUP(X504,ComboValue!$N$2:$O$68,2,FALSE) &amp; ",") &amp; IF(ISBLANK(Y504),"",VLOOKUP(Y504,ComboValue!$N$2:$O$68,2,FALSE) &amp; ",") &amp; IF(ISBLANK(Z504),"",VLOOKUP(Z504,ComboValue!$N$2:$O$68,2,FALSE) &amp; ",") &amp; IF(ISBLANK(AA504),"",VLOOKUP(AA504,ComboValue!$N$2:$O$68,2,FALSE) &amp; ",") &amp; IF(ISBLANK(AB504),"",VLOOKUP(AB504,ComboValue!$N$2:$O$68,2,FALSE) &amp; ",") &amp; IF(ISBLANK(AC504),"",VLOOKUP(AC504,ComboValue!$N$2:$O$68,2,FALSE) &amp; ",") &amp; IF(ISBLANK(AD504),"",VLOOKUP(AD504,ComboValue!$N$2:$O$68,2,FALSE) &amp; ",") &amp; IF(ISBLANK(AE504),"",VLOOKUP(AE504,ComboValue!$N$2:$O$68,2,FALSE) &amp; ",") &amp; IF(ISBLANK(AF504),"",VLOOKUP(AF504,ComboValue!$N$2:$O$68,2,FALSE) &amp; ",") &amp; IF(ISBLANK(AG504),"",VLOOKUP(AG504,ComboValue!$N$2:$O$68,2,FALSE) &amp; ",") &amp; IF(ISBLANK(AH504),"",VLOOKUP(AH504,ComboValue!$N$2:$O$68,2,FALSE) &amp; ",") &amp; IF(ISBLANK(AI504),"",VLOOKUP(AI504,ComboValue!$N$2:$O$68,2,FALSE) &amp; ",") &amp; IF(ISBLANK(AJ504),"",VLOOKUP(AJ504,ComboValue!$N$2:$O$68,2,FALSE) &amp; ",") &amp; IF(ISBLANK(AK504),"",VLOOKUP(AK504,ComboValue!$N$2:$O$68,2,FALSE) &amp; ",") &amp; IF(ISBLANK(AL504),"",VLOOKUP(AL504,ComboValue!$N$2:$O$68,2,FALSE) &amp; ",") &amp; IF(ISBLANK(AM504),"",VLOOKUP(AM504,ComboValue!$N$2:$O$68,2,FALSE) &amp; ",") &amp; IF(ISBLANK(AN504),"",VLOOKUP(AN504,ComboValue!$N$2:$O$68,2,FALSE) &amp; ",") &amp; IF(ISBLANK(AO504),"",VLOOKUP(AO504,ComboValue!$N$2:$O$68,2,FALSE) &amp; ",") &amp; IF(ISBLANK(AP504),"",VLOOKUP(AP504,ComboValue!$N$2:$O$68,2,FALSE) &amp; ",") &amp; IF(ISBLANK(AQ504),"",VLOOKUP(AQ504,ComboValue!$N$2:$O$68,2,FALSE) &amp; ",") &amp; IF(ISBLANK(AR504),"",VLOOKUP(AR504,ComboValue!$N$2:$O$68,2,FALSE) &amp; ",") &amp; IF(ISBLANK(AS504),"",VLOOKUP(AS504,ComboValue!$N$2:$O$68,2,FALSE) &amp; ",") &amp; IF(ISBLANK(AT504),"",VLOOKUP(AT504,ComboValue!$N$2:$O$68,2,FALSE) &amp; ",")</f>
        <v/>
      </c>
      <c r="AZ504" s="162" t="str">
        <f t="shared" si="298"/>
        <v/>
      </c>
      <c r="BA504" s="120"/>
      <c r="BB504" s="135" t="str">
        <f t="shared" si="299"/>
        <v/>
      </c>
      <c r="BC504" s="136" t="str">
        <f t="shared" si="300"/>
        <v/>
      </c>
      <c r="BD504" s="136" t="str">
        <f t="shared" si="301"/>
        <v/>
      </c>
      <c r="BE504" s="136" t="str">
        <f t="shared" si="302"/>
        <v/>
      </c>
      <c r="BF504" s="136" t="str">
        <f t="shared" si="303"/>
        <v/>
      </c>
      <c r="BG504" s="136" t="str">
        <f t="shared" si="304"/>
        <v/>
      </c>
      <c r="BH504" s="136" t="str">
        <f t="shared" si="305"/>
        <v/>
      </c>
      <c r="BI504" s="136" t="str">
        <f t="shared" si="306"/>
        <v/>
      </c>
      <c r="BJ504" s="136" t="str">
        <f t="shared" si="307"/>
        <v/>
      </c>
      <c r="BK504" s="136" t="str">
        <f t="shared" si="308"/>
        <v/>
      </c>
      <c r="BL504" s="136" t="str">
        <f t="shared" si="309"/>
        <v/>
      </c>
      <c r="BM504" s="136" t="str">
        <f t="shared" si="310"/>
        <v/>
      </c>
      <c r="BN504" s="136" t="str">
        <f t="shared" si="311"/>
        <v/>
      </c>
      <c r="BO504" s="136" t="str">
        <f t="shared" si="312"/>
        <v/>
      </c>
      <c r="BP504" s="136" t="str">
        <f t="shared" si="313"/>
        <v/>
      </c>
      <c r="BQ504" s="136" t="str">
        <f t="shared" si="314"/>
        <v/>
      </c>
      <c r="BR504" s="136" t="str">
        <f t="shared" si="315"/>
        <v/>
      </c>
      <c r="BS504" s="136" t="str">
        <f t="shared" si="316"/>
        <v/>
      </c>
      <c r="BT504" s="136" t="str">
        <f t="shared" si="317"/>
        <v/>
      </c>
      <c r="BU504" s="136" t="str">
        <f t="shared" si="318"/>
        <v/>
      </c>
      <c r="BV504" s="136" t="str">
        <f t="shared" si="319"/>
        <v/>
      </c>
      <c r="BW504" s="136" t="str">
        <f t="shared" si="320"/>
        <v/>
      </c>
      <c r="BX504" s="136" t="str">
        <f t="shared" si="321"/>
        <v/>
      </c>
      <c r="BY504" s="136" t="str">
        <f t="shared" si="322"/>
        <v/>
      </c>
      <c r="BZ504" s="136" t="str">
        <f t="shared" si="323"/>
        <v/>
      </c>
      <c r="CA504" s="137" t="str">
        <f t="shared" si="324"/>
        <v/>
      </c>
      <c r="CB504" s="135" t="str">
        <f t="shared" si="325"/>
        <v/>
      </c>
      <c r="CC504" s="136" t="str">
        <f t="shared" si="326"/>
        <v/>
      </c>
      <c r="CD504" s="136" t="str">
        <f t="shared" si="327"/>
        <v/>
      </c>
      <c r="CE504" s="136" t="str">
        <f t="shared" si="328"/>
        <v/>
      </c>
      <c r="CF504" s="136" t="str">
        <f t="shared" si="329"/>
        <v/>
      </c>
      <c r="CG504" s="136" t="str">
        <f t="shared" si="330"/>
        <v/>
      </c>
      <c r="CH504" s="136" t="str">
        <f t="shared" si="331"/>
        <v/>
      </c>
      <c r="CI504" s="136" t="str">
        <f t="shared" si="332"/>
        <v/>
      </c>
      <c r="CJ504" s="136" t="str">
        <f t="shared" si="333"/>
        <v/>
      </c>
      <c r="CK504" s="137" t="str">
        <f t="shared" si="334"/>
        <v/>
      </c>
      <c r="CL504" s="135" t="str">
        <f t="shared" si="335"/>
        <v/>
      </c>
      <c r="CM504" s="136" t="str">
        <f t="shared" si="336"/>
        <v/>
      </c>
      <c r="CN504" s="136" t="str">
        <f t="shared" si="337"/>
        <v/>
      </c>
      <c r="CO504" s="137" t="str">
        <f t="shared" si="338"/>
        <v/>
      </c>
      <c r="CP504" s="120"/>
      <c r="CQ504" s="120"/>
      <c r="CR504" s="120"/>
      <c r="CS504" s="120"/>
      <c r="CT504" s="120"/>
      <c r="CU504" s="120"/>
      <c r="CV504" s="120"/>
      <c r="CW504" s="120"/>
      <c r="CX504" s="120"/>
      <c r="CY504" s="120"/>
      <c r="CZ504" s="120"/>
      <c r="DA504" s="120"/>
      <c r="DB504" s="120"/>
    </row>
    <row r="505" spans="1:106" ht="16.8" thickTop="1" x14ac:dyDescent="0.4">
      <c r="A505" s="7">
        <v>500</v>
      </c>
      <c r="B505" s="10"/>
      <c r="C505" s="11"/>
      <c r="D505" s="11"/>
      <c r="E505" s="11"/>
      <c r="F505" s="11"/>
      <c r="G505" s="11"/>
      <c r="H505" s="11"/>
      <c r="I505" s="11"/>
      <c r="J505" s="11"/>
      <c r="K505" s="11"/>
      <c r="L505" s="10"/>
      <c r="M505" s="10"/>
      <c r="N505" s="10"/>
      <c r="O505" s="209" t="str">
        <f xml:space="preserve"> IF(ISBLANK(L505),"",VLOOKUP(L505,ComboValue!$E$3:$I$15,5,FALSE))</f>
        <v/>
      </c>
      <c r="P505" s="10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35" t="str">
        <f xml:space="preserve"> IF(ISBLANK(C505),"",VLOOKUP(C505,ComboValue!$B$2:$C$11,2,FALSE) &amp; ",") &amp; IF(ISBLANK(D505),"",VLOOKUP(D505,ComboValue!$B$2:$C$11,2,FALSE) &amp; ",") &amp; IF(ISBLANK(E505),"",VLOOKUP(E505,ComboValue!$B$2:$C$11,2,FALSE) &amp; ",") &amp; IF(ISBLANK(F505),"",VLOOKUP(F505,ComboValue!$B$2:$C$11,2,FALSE) &amp; ",") &amp; IF(ISBLANK(G505),"",VLOOKUP(G505,ComboValue!$B$2:$C$11,2,FALSE) &amp; ",") &amp; IF(ISBLANK(H505),"",VLOOKUP(H505,ComboValue!$B$2:$C$11,2,FALSE) &amp; ",") &amp; IF(ISBLANK(I505),"",VLOOKUP(I505,ComboValue!$B$2:$C$11,2,FALSE) &amp; ",") &amp; IF(ISBLANK(J505),"",VLOOKUP(J505,ComboValue!$B$2:$C$11,2,FALSE) &amp; ",") &amp; IF(ISBLANK(K505),"",VLOOKUP(K505,ComboValue!$B$2:$C$11,2,FALSE) &amp; ",")</f>
        <v/>
      </c>
      <c r="AV505" s="136" t="str">
        <f t="shared" si="297"/>
        <v>Tous_Nl</v>
      </c>
      <c r="AW505" s="136" t="str">
        <f>IF(ISBLANK(L505),"",VLOOKUP(L505,ComboValue!$E$2:$G$15,3,FALSE))</f>
        <v/>
      </c>
      <c r="AX505" s="136" t="str">
        <f>IF(ISBLANK(M505),"",VLOOKUP(M505,ComboValue!$K$2:$L$5,2,FALSE))</f>
        <v/>
      </c>
      <c r="AY505" s="161" t="str">
        <f>IF(ISBLANK(Q505),"",VLOOKUP(Q505,ComboValue!$N$2:$O$68,2,FALSE) &amp; ",") &amp; IF(ISBLANK(R505),"",VLOOKUP(R505,ComboValue!$N$2:$O$68,2,FALSE) &amp; ",") &amp; IF(ISBLANK(S505),"",VLOOKUP(S505,ComboValue!$N$2:$O$68,2,FALSE) &amp; ",") &amp; IF(ISBLANK(T505),"",VLOOKUP(T505,ComboValue!$N$2:$O$68,2,FALSE) &amp; ",") &amp; IF(ISBLANK(U505),"",VLOOKUP(U505,ComboValue!$N$2:$O$68,2,FALSE) &amp; ",") &amp; IF(ISBLANK(V505),"",VLOOKUP(V505,ComboValue!$N$2:$O$68,2,FALSE) &amp; ",") &amp; IF(ISBLANK(W505),"",VLOOKUP(W505,ComboValue!$N$2:$O$68,2,FALSE) &amp; ",") &amp; IF(ISBLANK(X505),"",VLOOKUP(X505,ComboValue!$N$2:$O$68,2,FALSE) &amp; ",") &amp; IF(ISBLANK(Y505),"",VLOOKUP(Y505,ComboValue!$N$2:$O$68,2,FALSE) &amp; ",") &amp; IF(ISBLANK(Z505),"",VLOOKUP(Z505,ComboValue!$N$2:$O$68,2,FALSE) &amp; ",") &amp; IF(ISBLANK(AA505),"",VLOOKUP(AA505,ComboValue!$N$2:$O$68,2,FALSE) &amp; ",") &amp; IF(ISBLANK(AB505),"",VLOOKUP(AB505,ComboValue!$N$2:$O$68,2,FALSE) &amp; ",") &amp; IF(ISBLANK(AC505),"",VLOOKUP(AC505,ComboValue!$N$2:$O$68,2,FALSE) &amp; ",") &amp; IF(ISBLANK(AD505),"",VLOOKUP(AD505,ComboValue!$N$2:$O$68,2,FALSE) &amp; ",") &amp; IF(ISBLANK(AE505),"",VLOOKUP(AE505,ComboValue!$N$2:$O$68,2,FALSE) &amp; ",") &amp; IF(ISBLANK(AF505),"",VLOOKUP(AF505,ComboValue!$N$2:$O$68,2,FALSE) &amp; ",") &amp; IF(ISBLANK(AG505),"",VLOOKUP(AG505,ComboValue!$N$2:$O$68,2,FALSE) &amp; ",") &amp; IF(ISBLANK(AH505),"",VLOOKUP(AH505,ComboValue!$N$2:$O$68,2,FALSE) &amp; ",") &amp; IF(ISBLANK(AI505),"",VLOOKUP(AI505,ComboValue!$N$2:$O$68,2,FALSE) &amp; ",") &amp; IF(ISBLANK(AJ505),"",VLOOKUP(AJ505,ComboValue!$N$2:$O$68,2,FALSE) &amp; ",") &amp; IF(ISBLANK(AK505),"",VLOOKUP(AK505,ComboValue!$N$2:$O$68,2,FALSE) &amp; ",") &amp; IF(ISBLANK(AL505),"",VLOOKUP(AL505,ComboValue!$N$2:$O$68,2,FALSE) &amp; ",") &amp; IF(ISBLANK(AM505),"",VLOOKUP(AM505,ComboValue!$N$2:$O$68,2,FALSE) &amp; ",") &amp; IF(ISBLANK(AN505),"",VLOOKUP(AN505,ComboValue!$N$2:$O$68,2,FALSE) &amp; ",") &amp; IF(ISBLANK(AO505),"",VLOOKUP(AO505,ComboValue!$N$2:$O$68,2,FALSE) &amp; ",") &amp; IF(ISBLANK(AP505),"",VLOOKUP(AP505,ComboValue!$N$2:$O$68,2,FALSE) &amp; ",") &amp; IF(ISBLANK(AQ505),"",VLOOKUP(AQ505,ComboValue!$N$2:$O$68,2,FALSE) &amp; ",") &amp; IF(ISBLANK(AR505),"",VLOOKUP(AR505,ComboValue!$N$2:$O$68,2,FALSE) &amp; ",") &amp; IF(ISBLANK(AS505),"",VLOOKUP(AS505,ComboValue!$N$2:$O$68,2,FALSE) &amp; ",") &amp; IF(ISBLANK(AT505),"",VLOOKUP(AT505,ComboValue!$N$2:$O$68,2,FALSE) &amp; ",")</f>
        <v/>
      </c>
      <c r="AZ505" s="162" t="str">
        <f t="shared" si="298"/>
        <v/>
      </c>
      <c r="BA505" s="120"/>
      <c r="BB505" s="135" t="str">
        <f t="shared" si="299"/>
        <v/>
      </c>
      <c r="BC505" s="136" t="str">
        <f t="shared" si="300"/>
        <v/>
      </c>
      <c r="BD505" s="136" t="str">
        <f t="shared" si="301"/>
        <v/>
      </c>
      <c r="BE505" s="136" t="str">
        <f t="shared" si="302"/>
        <v/>
      </c>
      <c r="BF505" s="136" t="str">
        <f t="shared" si="303"/>
        <v/>
      </c>
      <c r="BG505" s="136" t="str">
        <f t="shared" si="304"/>
        <v/>
      </c>
      <c r="BH505" s="136" t="str">
        <f t="shared" si="305"/>
        <v/>
      </c>
      <c r="BI505" s="136" t="str">
        <f t="shared" si="306"/>
        <v/>
      </c>
      <c r="BJ505" s="136" t="str">
        <f t="shared" si="307"/>
        <v/>
      </c>
      <c r="BK505" s="136" t="str">
        <f t="shared" si="308"/>
        <v/>
      </c>
      <c r="BL505" s="136" t="str">
        <f t="shared" si="309"/>
        <v/>
      </c>
      <c r="BM505" s="136" t="str">
        <f t="shared" si="310"/>
        <v/>
      </c>
      <c r="BN505" s="136" t="str">
        <f t="shared" si="311"/>
        <v/>
      </c>
      <c r="BO505" s="136" t="str">
        <f t="shared" si="312"/>
        <v/>
      </c>
      <c r="BP505" s="136" t="str">
        <f t="shared" si="313"/>
        <v/>
      </c>
      <c r="BQ505" s="136" t="str">
        <f t="shared" si="314"/>
        <v/>
      </c>
      <c r="BR505" s="136" t="str">
        <f t="shared" si="315"/>
        <v/>
      </c>
      <c r="BS505" s="136" t="str">
        <f t="shared" si="316"/>
        <v/>
      </c>
      <c r="BT505" s="136" t="str">
        <f t="shared" si="317"/>
        <v/>
      </c>
      <c r="BU505" s="136" t="str">
        <f t="shared" si="318"/>
        <v/>
      </c>
      <c r="BV505" s="136" t="str">
        <f t="shared" si="319"/>
        <v/>
      </c>
      <c r="BW505" s="136" t="str">
        <f t="shared" si="320"/>
        <v/>
      </c>
      <c r="BX505" s="136" t="str">
        <f t="shared" si="321"/>
        <v/>
      </c>
      <c r="BY505" s="136" t="str">
        <f t="shared" si="322"/>
        <v/>
      </c>
      <c r="BZ505" s="136" t="str">
        <f t="shared" si="323"/>
        <v/>
      </c>
      <c r="CA505" s="137" t="str">
        <f t="shared" si="324"/>
        <v/>
      </c>
      <c r="CB505" s="135" t="str">
        <f t="shared" si="325"/>
        <v/>
      </c>
      <c r="CC505" s="136" t="str">
        <f t="shared" si="326"/>
        <v/>
      </c>
      <c r="CD505" s="136" t="str">
        <f t="shared" si="327"/>
        <v/>
      </c>
      <c r="CE505" s="136" t="str">
        <f t="shared" si="328"/>
        <v/>
      </c>
      <c r="CF505" s="136" t="str">
        <f t="shared" si="329"/>
        <v/>
      </c>
      <c r="CG505" s="136" t="str">
        <f t="shared" si="330"/>
        <v/>
      </c>
      <c r="CH505" s="136" t="str">
        <f t="shared" si="331"/>
        <v/>
      </c>
      <c r="CI505" s="136" t="str">
        <f t="shared" si="332"/>
        <v/>
      </c>
      <c r="CJ505" s="136" t="str">
        <f t="shared" si="333"/>
        <v/>
      </c>
      <c r="CK505" s="137" t="str">
        <f t="shared" si="334"/>
        <v/>
      </c>
      <c r="CL505" s="135" t="str">
        <f t="shared" si="335"/>
        <v/>
      </c>
      <c r="CM505" s="136" t="str">
        <f t="shared" si="336"/>
        <v/>
      </c>
      <c r="CN505" s="136" t="str">
        <f t="shared" si="337"/>
        <v/>
      </c>
      <c r="CO505" s="137" t="str">
        <f t="shared" si="338"/>
        <v/>
      </c>
      <c r="CP505" s="120"/>
      <c r="CQ505" s="120"/>
      <c r="CR505" s="120"/>
      <c r="CS505" s="120"/>
      <c r="CT505" s="120"/>
      <c r="CU505" s="120"/>
      <c r="CV505" s="120"/>
      <c r="CW505" s="120"/>
      <c r="CX505" s="120"/>
      <c r="CY505" s="120"/>
      <c r="CZ505" s="120"/>
      <c r="DA505" s="120"/>
      <c r="DB505" s="120"/>
    </row>
  </sheetData>
  <sheetProtection algorithmName="SHA-512" hashValue="BxDRTHikkh89ie3Daofa+k5t3kEhrRzXWY2VN3Y+AmVP7QO93hFY1NsQwftZPHuQZ46ePKrj21lQxMPVHGRsLA==" saltValue="EYZff56QRd1mn2D8k1549w==" spinCount="100000" sheet="1" objects="1" scenarios="1"/>
  <mergeCells count="42">
    <mergeCell ref="A1:R1"/>
    <mergeCell ref="A2:R2"/>
    <mergeCell ref="BB1:BB5"/>
    <mergeCell ref="BC1:BC5"/>
    <mergeCell ref="BD1:BD5"/>
    <mergeCell ref="BE1:BE5"/>
    <mergeCell ref="BF1:BF5"/>
    <mergeCell ref="BG1:BG5"/>
    <mergeCell ref="BH1:BH5"/>
    <mergeCell ref="BI1:BI5"/>
    <mergeCell ref="BJ1:BJ5"/>
    <mergeCell ref="BK1:BK5"/>
    <mergeCell ref="BL1:BL5"/>
    <mergeCell ref="BM1:BM5"/>
    <mergeCell ref="BN1:BN5"/>
    <mergeCell ref="BO1:BO5"/>
    <mergeCell ref="BP1:BP5"/>
    <mergeCell ref="BQ1:BQ5"/>
    <mergeCell ref="BR1:BR5"/>
    <mergeCell ref="BS1:BS5"/>
    <mergeCell ref="BT1:BT5"/>
    <mergeCell ref="BU1:BU5"/>
    <mergeCell ref="BV1:BV5"/>
    <mergeCell ref="BW1:BW5"/>
    <mergeCell ref="BX1:BX5"/>
    <mergeCell ref="BY1:BY5"/>
    <mergeCell ref="BZ1:BZ5"/>
    <mergeCell ref="CA1:CA5"/>
    <mergeCell ref="CB1:CB5"/>
    <mergeCell ref="CC1:CC5"/>
    <mergeCell ref="CD1:CD5"/>
    <mergeCell ref="CE1:CE5"/>
    <mergeCell ref="CF1:CF5"/>
    <mergeCell ref="CG1:CG5"/>
    <mergeCell ref="CH1:CH5"/>
    <mergeCell ref="CL1:CL5"/>
    <mergeCell ref="CM1:CM5"/>
    <mergeCell ref="CN1:CN5"/>
    <mergeCell ref="CO1:CO5"/>
    <mergeCell ref="CI1:CI5"/>
    <mergeCell ref="CJ1:CJ5"/>
    <mergeCell ref="CK1:CK5"/>
  </mergeCells>
  <dataValidations count="3">
    <dataValidation type="decimal" allowBlank="1" showInputMessage="1" showErrorMessage="1" errorTitle="Champ numérique" error="Encodez un chiffre" sqref="N5" xr:uid="{00000000-0002-0000-0200-000000000000}">
      <formula1>0</formula1>
      <formula2>999999999999999</formula2>
    </dataValidation>
    <dataValidation type="decimal" operator="greaterThanOrEqual" allowBlank="1" showErrorMessage="1" errorTitle="Waarde niet geldig" error="Vul een getal in" sqref="N6:N505" xr:uid="{00000000-0002-0000-0200-000001000000}">
      <formula1>0</formula1>
    </dataValidation>
    <dataValidation type="list" allowBlank="1" showInputMessage="1" showErrorMessage="1" sqref="L6:M505" xr:uid="{00000000-0002-0000-0200-000002000000}">
      <formula1>INDIRECT(AV6)</formula1>
    </dataValidation>
  </dataValidations>
  <hyperlinks>
    <hyperlink ref="A2:D2" r:id="rId1" display="Als hulpmiddel om deze inventaris in te vullen bestaat er een gids onder volgende link. Deze bevat namelijk belangrijke specificaties voor winkels voor de verkoop van doe-het-zelfproducten, onderhoudsproducten of schoonmaakproducten - supermarkt en hyperm" xr:uid="{00000000-0004-0000-02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3000000}">
          <x14:formula1>
            <xm:f>ComboValue!$B$2:$B$11</xm:f>
          </x14:formula1>
          <xm:sqref>C6:K505</xm:sqref>
        </x14:dataValidation>
        <x14:dataValidation type="list" allowBlank="1" showInputMessage="1" showErrorMessage="1" xr:uid="{00000000-0002-0000-0200-000004000000}">
          <x14:formula1>
            <xm:f>ComboValue!$N$2:$N$68</xm:f>
          </x14:formula1>
          <xm:sqref>Q6:AT505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"/>
  <sheetViews>
    <sheetView workbookViewId="0">
      <selection sqref="A1:XFD1048576"/>
    </sheetView>
  </sheetViews>
  <sheetFormatPr defaultColWidth="11.5546875" defaultRowHeight="14.4" x14ac:dyDescent="0.3"/>
  <cols>
    <col min="1" max="1" width="80.44140625" customWidth="1"/>
    <col min="2" max="2" width="26.44140625" customWidth="1"/>
  </cols>
  <sheetData>
    <row r="1" spans="1:2" ht="27" thickBot="1" x14ac:dyDescent="0.35">
      <c r="A1" s="171" t="s">
        <v>477</v>
      </c>
      <c r="B1" s="172" t="s">
        <v>427</v>
      </c>
    </row>
    <row r="2" spans="1:2" ht="26.4" x14ac:dyDescent="0.3">
      <c r="A2" s="90" t="s">
        <v>481</v>
      </c>
      <c r="B2" s="97" t="str">
        <f>IF(LEN(Inventaris!DB30)=0,"",LEFT(Inventaris!DB30,LEN(Inventaris!DB30)-1))</f>
        <v/>
      </c>
    </row>
    <row r="3" spans="1:2" x14ac:dyDescent="0.3">
      <c r="A3" s="83" t="s">
        <v>482</v>
      </c>
      <c r="B3" s="98" t="str">
        <f>IF(LEN(Inventaris!DC30)=0,"",LEFT(Inventaris!DC30,LEN(Inventaris!DC30)-1))</f>
        <v/>
      </c>
    </row>
    <row r="4" spans="1:2" ht="39.6" x14ac:dyDescent="0.3">
      <c r="A4" s="83" t="s">
        <v>483</v>
      </c>
      <c r="B4" s="98" t="str">
        <f>IF(LEN(Inventaris!DD30)=0,"",LEFT(Inventaris!DD30,LEN(Inventaris!DD30)-1))</f>
        <v/>
      </c>
    </row>
    <row r="5" spans="1:2" ht="27" thickBot="1" x14ac:dyDescent="0.35">
      <c r="A5" s="85" t="s">
        <v>484</v>
      </c>
      <c r="B5" s="99" t="str">
        <f>IF(LEN(Inventaris!DE30)=0,"",LEFT(Inventaris!DE30,LEN(Inventaris!DE30)-1))</f>
        <v/>
      </c>
    </row>
    <row r="11" spans="1:2" ht="21.6" thickBot="1" x14ac:dyDescent="0.45">
      <c r="A11" s="170" t="s">
        <v>476</v>
      </c>
    </row>
    <row r="12" spans="1:2" ht="15.6" thickTop="1" thickBot="1" x14ac:dyDescent="0.35">
      <c r="A12" s="163" t="s">
        <v>232</v>
      </c>
      <c r="B12" s="164" t="s">
        <v>219</v>
      </c>
    </row>
    <row r="13" spans="1:2" ht="15" thickTop="1" x14ac:dyDescent="0.3">
      <c r="A13" s="173" t="s">
        <v>234</v>
      </c>
      <c r="B13" s="165" t="s">
        <v>382</v>
      </c>
    </row>
    <row r="14" spans="1:2" x14ac:dyDescent="0.3">
      <c r="A14" s="174" t="s">
        <v>235</v>
      </c>
      <c r="B14" s="166" t="s">
        <v>382</v>
      </c>
    </row>
    <row r="15" spans="1:2" x14ac:dyDescent="0.3">
      <c r="A15" s="174" t="s">
        <v>236</v>
      </c>
      <c r="B15" s="166" t="s">
        <v>382</v>
      </c>
    </row>
    <row r="16" spans="1:2" ht="28.8" x14ac:dyDescent="0.3">
      <c r="A16" s="174" t="s">
        <v>237</v>
      </c>
      <c r="B16" s="167" t="s">
        <v>216</v>
      </c>
    </row>
    <row r="17" spans="1:2" ht="28.8" x14ac:dyDescent="0.3">
      <c r="A17" s="174" t="s">
        <v>238</v>
      </c>
      <c r="B17" s="167" t="s">
        <v>216</v>
      </c>
    </row>
    <row r="18" spans="1:2" x14ac:dyDescent="0.3">
      <c r="A18" s="174" t="s">
        <v>239</v>
      </c>
      <c r="B18" s="168" t="s">
        <v>478</v>
      </c>
    </row>
    <row r="19" spans="1:2" x14ac:dyDescent="0.3">
      <c r="A19" s="174" t="s">
        <v>240</v>
      </c>
      <c r="B19" s="168" t="s">
        <v>478</v>
      </c>
    </row>
    <row r="20" spans="1:2" ht="28.8" x14ac:dyDescent="0.3">
      <c r="A20" s="174" t="s">
        <v>479</v>
      </c>
      <c r="B20" s="167" t="s">
        <v>218</v>
      </c>
    </row>
    <row r="21" spans="1:2" ht="27" x14ac:dyDescent="0.3">
      <c r="A21" s="174" t="s">
        <v>480</v>
      </c>
      <c r="B21" s="166" t="s">
        <v>218</v>
      </c>
    </row>
    <row r="22" spans="1:2" ht="26.4" x14ac:dyDescent="0.3">
      <c r="A22" s="174" t="s">
        <v>243</v>
      </c>
      <c r="B22" s="166" t="s">
        <v>382</v>
      </c>
    </row>
    <row r="23" spans="1:2" ht="26.4" x14ac:dyDescent="0.3">
      <c r="A23" s="174" t="s">
        <v>244</v>
      </c>
      <c r="B23" s="166" t="s">
        <v>382</v>
      </c>
    </row>
    <row r="24" spans="1:2" x14ac:dyDescent="0.3">
      <c r="A24" s="174" t="s">
        <v>245</v>
      </c>
      <c r="B24" s="166" t="s">
        <v>382</v>
      </c>
    </row>
    <row r="25" spans="1:2" x14ac:dyDescent="0.3">
      <c r="A25" s="174" t="s">
        <v>246</v>
      </c>
      <c r="B25" s="166" t="s">
        <v>382</v>
      </c>
    </row>
    <row r="26" spans="1:2" ht="15" thickBot="1" x14ac:dyDescent="0.35">
      <c r="A26" s="175" t="s">
        <v>247</v>
      </c>
      <c r="B26" s="169" t="s">
        <v>382</v>
      </c>
    </row>
    <row r="27" spans="1:2" ht="15" thickTop="1" x14ac:dyDescent="0.3"/>
  </sheetData>
  <sheetProtection algorithmName="SHA-512" hashValue="lAwcKLzOw5LL/fsivZfLEouJbTU/uFACTsTL+rgf/enN5IVfTNOpj/R0fgHDlrT63xPIko/WD5itYCfMxEWtgA==" saltValue="7YEhBlKhmWZ7xok9nswF+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D36"/>
  <sheetViews>
    <sheetView topLeftCell="A4" workbookViewId="0">
      <selection sqref="A1:XFD1048576"/>
    </sheetView>
  </sheetViews>
  <sheetFormatPr defaultColWidth="11.5546875" defaultRowHeight="14.4" x14ac:dyDescent="0.3"/>
  <cols>
    <col min="1" max="1" width="40.5546875" customWidth="1"/>
    <col min="2" max="2" width="15.6640625" customWidth="1"/>
    <col min="3" max="3" width="16.109375" customWidth="1"/>
    <col min="4" max="4" width="26.44140625" customWidth="1"/>
  </cols>
  <sheetData>
    <row r="4" spans="1:4" ht="20.399999999999999" x14ac:dyDescent="0.3">
      <c r="A4" s="206" t="s">
        <v>406</v>
      </c>
      <c r="B4" s="206"/>
      <c r="C4" s="206"/>
      <c r="D4" s="206"/>
    </row>
    <row r="5" spans="1:4" ht="17.399999999999999" thickBot="1" x14ac:dyDescent="0.5">
      <c r="A5" s="70"/>
      <c r="B5" s="70"/>
      <c r="C5" s="70"/>
      <c r="D5" s="70"/>
    </row>
    <row r="6" spans="1:4" ht="40.200000000000003" x14ac:dyDescent="0.3">
      <c r="A6" s="71" t="s">
        <v>407</v>
      </c>
      <c r="B6" s="72" t="s">
        <v>408</v>
      </c>
      <c r="C6" s="72" t="s">
        <v>409</v>
      </c>
      <c r="D6" s="73" t="s">
        <v>410</v>
      </c>
    </row>
    <row r="7" spans="1:4" x14ac:dyDescent="0.3">
      <c r="A7" s="74" t="s">
        <v>411</v>
      </c>
      <c r="B7" s="75">
        <f>SUM(Inventaris!BL6:BL505)</f>
        <v>0</v>
      </c>
      <c r="C7" s="75" t="str">
        <f>IF(B7&lt;300,"Non classé",IF(B7&lt;=1000,"Classe A","Classe B"))</f>
        <v>Non classé</v>
      </c>
      <c r="D7" s="76" t="str">
        <f>IF(C7="Classe B","72 B",IF(C7="Classe A","72 A","Non classé"))</f>
        <v>Non classé</v>
      </c>
    </row>
    <row r="8" spans="1:4" x14ac:dyDescent="0.3">
      <c r="A8" s="74" t="s">
        <v>412</v>
      </c>
      <c r="B8" s="75">
        <f>SUM(Inventaris!BM6:BM505)</f>
        <v>0</v>
      </c>
      <c r="C8" s="75" t="str">
        <f>IF(B8&lt;300,"Non classé",IF(B8&lt;=3000,"Classe A","Classe B"))</f>
        <v>Non classé</v>
      </c>
      <c r="D8" s="76" t="str">
        <f>IF(C8="Classe B","74 1°B",IF(C8="Classe A","74 1°A","Non classé"))</f>
        <v>Non classé</v>
      </c>
    </row>
    <row r="9" spans="1:4" x14ac:dyDescent="0.3">
      <c r="A9" s="74" t="s">
        <v>386</v>
      </c>
      <c r="B9" s="75">
        <f>SUM(Inventaris!BN6:BN505)</f>
        <v>0</v>
      </c>
      <c r="C9" s="75" t="str">
        <f>IF(B9&lt;300,"Non classé",IF(B9&lt;=3000,"Classe A","Classe B"))</f>
        <v>Non classé</v>
      </c>
      <c r="D9" s="76" t="str">
        <f>IF(C9="Classe B","74 2°B",IF(C9="Classe A","74 2°A","Non classé"))</f>
        <v>Non classé</v>
      </c>
    </row>
    <row r="10" spans="1:4" x14ac:dyDescent="0.3">
      <c r="A10" s="74" t="s">
        <v>413</v>
      </c>
      <c r="B10" s="75">
        <f>SUM(Inventaris!BO6:BO505)</f>
        <v>0</v>
      </c>
      <c r="C10" s="75" t="str">
        <f>IF(B10&lt;=0,"Non classé",IF(B10&lt;=500,"Classe A","Classe B"))</f>
        <v>Non classé</v>
      </c>
      <c r="D10" s="200" t="str">
        <f>IF(OR(C10="Classe B",C11="Classe B"),"88 1°B",IF(OR(C10="Classe A",C11="Classe A"),"88 1°A","Non classé"))</f>
        <v>Non classé</v>
      </c>
    </row>
    <row r="11" spans="1:4" x14ac:dyDescent="0.3">
      <c r="A11" s="74" t="s">
        <v>414</v>
      </c>
      <c r="B11" s="75">
        <f>SUM(Inventaris!BP6:BP505)</f>
        <v>0</v>
      </c>
      <c r="C11" s="75" t="str">
        <f>IF(B11&lt;50,"Non classé",IF(B11&lt;=500,"Classe A","Classe B"))</f>
        <v>Non classé</v>
      </c>
      <c r="D11" s="207"/>
    </row>
    <row r="12" spans="1:4" x14ac:dyDescent="0.3">
      <c r="A12" s="74" t="s">
        <v>415</v>
      </c>
      <c r="B12" s="75">
        <f>SUM(Inventaris!BQ6:BQ505)</f>
        <v>0</v>
      </c>
      <c r="C12" s="75" t="str">
        <f>IF(B12&lt;=0,"Non classé",IF(B12&lt;=500,"Classe A",IF(B12&lt;=10000,"Classe B","Classe C")))</f>
        <v>Non classé</v>
      </c>
      <c r="D12" s="200" t="str">
        <f>IF(OR(C12="Classe C",C13="Classe C"),"88 2°C",IF(OR(C12="Classe B",C13="Classe B"),"88 2°B",IF(OR(C12="Classe A",C13="Classe A"),"88 2°A","Non classé")))</f>
        <v>Non classé</v>
      </c>
    </row>
    <row r="13" spans="1:4" x14ac:dyDescent="0.3">
      <c r="A13" s="74" t="s">
        <v>416</v>
      </c>
      <c r="B13" s="75">
        <f>SUM(Inventaris!BR6:BR505)</f>
        <v>0</v>
      </c>
      <c r="C13" s="75" t="str">
        <f>IF(B13&lt;100,"Non classé",IF(B13&lt;=500,"Classe A",IF(B13&lt;=10000,"Classe B","Classe C")))</f>
        <v>Non classé</v>
      </c>
      <c r="D13" s="207"/>
    </row>
    <row r="14" spans="1:4" x14ac:dyDescent="0.3">
      <c r="A14" s="74" t="s">
        <v>417</v>
      </c>
      <c r="B14" s="75">
        <f>SUM(Inventaris!BS6:BS505)</f>
        <v>0</v>
      </c>
      <c r="C14" s="75" t="str">
        <f>IF(B14&lt;=0,"Non classé",IF(B14&lt;=10000,"Classe A",IF(B14&lt;=50000,"Classe B","Classe C")))</f>
        <v>Non classé</v>
      </c>
      <c r="D14" s="200" t="str">
        <f>IF(OR(C14="Classe C",C15="Classe C"),"88 3°C",IF(OR(C14="Classe B",C15="Classe B"),"88 3°B",IF(OR(C14="Classe A",C15="Classe A"),"88 3°A","Non classé")))</f>
        <v>Non classé</v>
      </c>
    </row>
    <row r="15" spans="1:4" x14ac:dyDescent="0.3">
      <c r="A15" s="74" t="s">
        <v>418</v>
      </c>
      <c r="B15" s="75">
        <f>SUM(Inventaris!BT6:BT505)</f>
        <v>0</v>
      </c>
      <c r="C15" s="75" t="str">
        <f>IF(B15&lt;3000,"Non classé",IF(B15&lt;=10000,"Classe A",IF(B15&lt;=50000,"Classe B","Classe C")))</f>
        <v>Non classé</v>
      </c>
      <c r="D15" s="207"/>
    </row>
    <row r="16" spans="1:4" x14ac:dyDescent="0.3">
      <c r="A16" s="74" t="s">
        <v>419</v>
      </c>
      <c r="B16" s="75">
        <f>SUM(Inventaris!BU6:BU505)</f>
        <v>0</v>
      </c>
      <c r="C16" s="75" t="str">
        <f>IF(B16&lt;=0,"Non classé",IF(B16&lt;=10000,"Classe A",IF(B16&lt;=10000,"Classe B","Classe C")))</f>
        <v>Non classé</v>
      </c>
      <c r="D16" s="200" t="str">
        <f>IF(OR(C16="Classe C",C17="Classe C"),"88 4°C",IF(OR(C16="Classe B",C17="Classe B"),"88 4°B",IF(OR(C16="Classe A",C17="Classe A"),"88 4°A","Non classé")))</f>
        <v>Non classé</v>
      </c>
    </row>
    <row r="17" spans="1:4" x14ac:dyDescent="0.3">
      <c r="A17" s="74" t="s">
        <v>420</v>
      </c>
      <c r="B17" s="75">
        <f>SUM(Inventaris!BV6:BV505)</f>
        <v>0</v>
      </c>
      <c r="C17" s="75" t="str">
        <f>IF(B17&lt;3000,"Non classé",IF(B17&lt;=10000,"Classe A",IF(B17&lt;=100000,"Classe B","Classe C")))</f>
        <v>Non classé</v>
      </c>
      <c r="D17" s="207"/>
    </row>
    <row r="18" spans="1:4" x14ac:dyDescent="0.3">
      <c r="A18" s="74" t="s">
        <v>421</v>
      </c>
      <c r="B18" s="75">
        <f>SUM(Inventaris!BW6:BW505)</f>
        <v>0</v>
      </c>
      <c r="C18" s="75" t="str">
        <f>IF(B18&lt;=0,"Non classé",IF(B18&lt;=100,"Classe A","Classe B"))</f>
        <v>Non classé</v>
      </c>
      <c r="D18" s="200" t="str">
        <f>IF(OR(C18="Classe B",C19="Classe B"),"112 B",IF(OR(C18="Classe A",C19="Classe A"),"112 A","Non classé"))</f>
        <v>Non classé</v>
      </c>
    </row>
    <row r="19" spans="1:4" x14ac:dyDescent="0.3">
      <c r="A19" s="74" t="s">
        <v>422</v>
      </c>
      <c r="B19" s="75">
        <f>SUM(Inventaris!BX6:BX505)</f>
        <v>0</v>
      </c>
      <c r="C19" s="75" t="str">
        <f>IF(B19&lt;100,"Non classé",IF(B19&lt;=1000,"Classe A","Classe B"))</f>
        <v>Non classé</v>
      </c>
      <c r="D19" s="207"/>
    </row>
    <row r="20" spans="1:4" ht="26.4" x14ac:dyDescent="0.3">
      <c r="A20" s="74" t="s">
        <v>423</v>
      </c>
      <c r="B20" s="75">
        <f>SUM(Inventaris!BY6:BY505)</f>
        <v>0</v>
      </c>
      <c r="C20" s="75" t="str">
        <f>IF(B20&lt;300,"Non classé",IF(B20&lt;=1000,"Classe A",IF(B20&lt;=5000,"Classe B","Classe C")))</f>
        <v>Non classé</v>
      </c>
      <c r="D20" s="200" t="str">
        <f>IF(OR(C20="Classe C",C21="Classe C"),"121 C",IF(OR(C20="Classe B",C21="Classe B"),"121 B",IF(OR(C20="Classe A",C21="Classe A"),"121 A","Non classé")))</f>
        <v>Non classé</v>
      </c>
    </row>
    <row r="21" spans="1:4" ht="27" thickBot="1" x14ac:dyDescent="0.35">
      <c r="A21" s="77" t="s">
        <v>424</v>
      </c>
      <c r="B21" s="78">
        <f>SUM(Inventaris!BZ6:BZ505)</f>
        <v>0</v>
      </c>
      <c r="C21" s="78" t="str">
        <f>IF(B21&lt;100,"Non classé",IF(B21&lt;=300,"Classe A",IF(B21&lt;=1000,"Classe B","Classe C")))</f>
        <v>Non classé</v>
      </c>
      <c r="D21" s="201"/>
    </row>
    <row r="22" spans="1:4" ht="15" thickBot="1" x14ac:dyDescent="0.35"/>
    <row r="23" spans="1:4" ht="39.6" x14ac:dyDescent="0.3">
      <c r="A23" s="79" t="s">
        <v>425</v>
      </c>
      <c r="B23" s="80" t="s">
        <v>426</v>
      </c>
      <c r="C23" s="202" t="s">
        <v>427</v>
      </c>
      <c r="D23" s="203"/>
    </row>
    <row r="24" spans="1:4" ht="27" thickBot="1" x14ac:dyDescent="0.35">
      <c r="A24" s="81" t="s">
        <v>404</v>
      </c>
      <c r="B24" s="82" t="str">
        <f>IF(LEN(C24)=0,"",LEN(C24)-LEN(SUBSTITUTE(C24,",",""))+1)</f>
        <v/>
      </c>
      <c r="C24" s="204" t="str">
        <f>IF(LEN(Inventaris!CQ30)=0,"",LEFT(Inventaris!CQ30,LEN(Inventaris!CQ30)-1))</f>
        <v/>
      </c>
      <c r="D24" s="205"/>
    </row>
    <row r="25" spans="1:4" ht="15" thickBot="1" x14ac:dyDescent="0.35"/>
    <row r="26" spans="1:4" ht="40.200000000000003" thickBot="1" x14ac:dyDescent="0.35">
      <c r="A26" s="93" t="s">
        <v>428</v>
      </c>
      <c r="B26" s="94" t="s">
        <v>231</v>
      </c>
      <c r="C26" s="95" t="s">
        <v>429</v>
      </c>
      <c r="D26" s="96" t="s">
        <v>427</v>
      </c>
    </row>
    <row r="27" spans="1:4" ht="52.8" x14ac:dyDescent="0.3">
      <c r="A27" s="90" t="s">
        <v>430</v>
      </c>
      <c r="B27" s="91"/>
      <c r="C27" s="92">
        <f>SUM(Inventaris!BB6:BB505)</f>
        <v>0</v>
      </c>
      <c r="D27" s="97" t="str">
        <f>IF(LEN(Inventaris!CR30)=0,"",LEFT(Inventaris!CR30,LEN(Inventaris!CR30)-1))</f>
        <v/>
      </c>
    </row>
    <row r="28" spans="1:4" ht="52.8" x14ac:dyDescent="0.3">
      <c r="A28" s="83" t="s">
        <v>431</v>
      </c>
      <c r="B28" s="84"/>
      <c r="C28" s="87">
        <f>SUM(Inventaris!BC6:BC505)</f>
        <v>0</v>
      </c>
      <c r="D28" s="98" t="str">
        <f>IF(LEN(Inventaris!CS30)=0,"",LEFT(Inventaris!CS30,LEN(Inventaris!CS30)-1))</f>
        <v/>
      </c>
    </row>
    <row r="29" spans="1:4" ht="52.8" x14ac:dyDescent="0.3">
      <c r="A29" s="83" t="s">
        <v>432</v>
      </c>
      <c r="B29" s="84"/>
      <c r="C29" s="87">
        <f>SUM(Inventaris!BD6:BD505)</f>
        <v>0</v>
      </c>
      <c r="D29" s="98" t="str">
        <f>IF(LEN(Inventaris!CT30)=0,"",LEFT(Inventaris!CT30,LEN(Inventaris!CT30)-1))</f>
        <v/>
      </c>
    </row>
    <row r="30" spans="1:4" ht="52.8" x14ac:dyDescent="0.3">
      <c r="A30" s="83" t="s">
        <v>433</v>
      </c>
      <c r="B30" s="84"/>
      <c r="C30" s="87">
        <f>SUM(Inventaris!BE6:BE505)</f>
        <v>0</v>
      </c>
      <c r="D30" s="98" t="str">
        <f>IF(LEN(Inventaris!CU30)=0,"",LEFT(Inventaris!CU30,LEN(Inventaris!CU30)-1))</f>
        <v/>
      </c>
    </row>
    <row r="31" spans="1:4" ht="52.8" x14ac:dyDescent="0.3">
      <c r="A31" s="83" t="s">
        <v>434</v>
      </c>
      <c r="B31" s="84"/>
      <c r="C31" s="87">
        <f>SUM(Inventaris!BF6:BF505)</f>
        <v>0</v>
      </c>
      <c r="D31" s="98" t="str">
        <f>IF(LEN(Inventaris!CV30)=0,"",LEFT(Inventaris!CV30,LEN(Inventaris!CV30)-1))</f>
        <v/>
      </c>
    </row>
    <row r="32" spans="1:4" ht="52.8" x14ac:dyDescent="0.3">
      <c r="A32" s="83" t="s">
        <v>435</v>
      </c>
      <c r="B32" s="84"/>
      <c r="C32" s="87">
        <f>SUM(Inventaris!BG6:BG505)</f>
        <v>0</v>
      </c>
      <c r="D32" s="98" t="str">
        <f>IF(LEN(Inventaris!CW30)=0,"",LEFT(Inventaris!CW30,LEN(Inventaris!CW30)-1))</f>
        <v/>
      </c>
    </row>
    <row r="33" spans="1:4" ht="52.8" x14ac:dyDescent="0.3">
      <c r="A33" s="83" t="s">
        <v>436</v>
      </c>
      <c r="B33" s="84"/>
      <c r="C33" s="87">
        <f>SUM(Inventaris!BH6:BH505)</f>
        <v>0</v>
      </c>
      <c r="D33" s="98" t="str">
        <f>IF(LEN(Inventaris!CX30)=0,"",LEFT(Inventaris!CX30,LEN(Inventaris!CX30)-1))</f>
        <v/>
      </c>
    </row>
    <row r="34" spans="1:4" ht="52.8" x14ac:dyDescent="0.3">
      <c r="A34" s="83" t="s">
        <v>437</v>
      </c>
      <c r="B34" s="84"/>
      <c r="C34" s="87">
        <f>SUM(Inventaris!BI6:BI505)</f>
        <v>0</v>
      </c>
      <c r="D34" s="98" t="str">
        <f>IF(LEN(Inventaris!CY30)=0,"",LEFT(Inventaris!CY30,LEN(Inventaris!CY30)-1))</f>
        <v/>
      </c>
    </row>
    <row r="35" spans="1:4" ht="52.8" x14ac:dyDescent="0.3">
      <c r="A35" s="83" t="s">
        <v>438</v>
      </c>
      <c r="B35" s="84"/>
      <c r="C35" s="87">
        <f>SUM(Inventaris!BJ6:BJ505)</f>
        <v>0</v>
      </c>
      <c r="D35" s="98" t="str">
        <f>IF(LEN(Inventaris!CZ30)=0,"",LEFT(Inventaris!CZ30,LEN(Inventaris!CZ30)-1))</f>
        <v/>
      </c>
    </row>
    <row r="36" spans="1:4" ht="53.4" thickBot="1" x14ac:dyDescent="0.35">
      <c r="A36" s="85" t="s">
        <v>439</v>
      </c>
      <c r="B36" s="86"/>
      <c r="C36" s="88">
        <f>SUM(Inventaris!BK6:BK505)</f>
        <v>0</v>
      </c>
      <c r="D36" s="99" t="str">
        <f>IF(LEN(Inventaris!DA30)=0,"",LEFT(Inventaris!DA30,LEN(Inventaris!DA30)-1))</f>
        <v/>
      </c>
    </row>
  </sheetData>
  <sheetProtection algorithmName="SHA-512" hashValue="RwcmaT4j9aCfNx6AbEk45xGu87crhEviWZx2Gdrynckg7Q+M+v3qMd/zgWOnYWDuuaxg90VN1HjepDGh467cvA==" saltValue="qoFBa5G0NVQihuIL8rvgpQ==" spinCount="100000" sheet="1" objects="1" scenarios="1" selectLockedCells="1" selectUnlockedCells="1"/>
  <mergeCells count="9">
    <mergeCell ref="D20:D21"/>
    <mergeCell ref="C23:D23"/>
    <mergeCell ref="C24:D24"/>
    <mergeCell ref="A4:D4"/>
    <mergeCell ref="D10:D11"/>
    <mergeCell ref="D12:D13"/>
    <mergeCell ref="D14:D15"/>
    <mergeCell ref="D16:D17"/>
    <mergeCell ref="D18:D19"/>
  </mergeCells>
  <pageMargins left="0.23622047244094491" right="0.23622047244094491" top="0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69"/>
  <sheetViews>
    <sheetView workbookViewId="0">
      <selection activeCell="K5" sqref="K5"/>
    </sheetView>
  </sheetViews>
  <sheetFormatPr defaultColWidth="9.109375" defaultRowHeight="14.4" x14ac:dyDescent="0.3"/>
  <cols>
    <col min="1" max="1" width="35.5546875" style="18" bestFit="1" customWidth="1"/>
    <col min="2" max="2" width="35.5546875" style="18" customWidth="1"/>
    <col min="3" max="3" width="8.109375" style="18" bestFit="1" customWidth="1"/>
    <col min="4" max="5" width="95.88671875" style="18" customWidth="1"/>
    <col min="6" max="7" width="9.88671875" style="18" bestFit="1" customWidth="1"/>
    <col min="8" max="8" width="5.88671875" style="18" bestFit="1" customWidth="1"/>
    <col min="9" max="9" width="8.109375" style="18" customWidth="1"/>
    <col min="10" max="10" width="50.44140625" style="18" bestFit="1" customWidth="1"/>
    <col min="11" max="11" width="50.44140625" style="18" customWidth="1"/>
    <col min="12" max="12" width="5.88671875" style="18" bestFit="1" customWidth="1"/>
    <col min="13" max="13" width="109.109375" style="18" bestFit="1" customWidth="1"/>
    <col min="14" max="14" width="109.109375" style="18" customWidth="1"/>
    <col min="15" max="15" width="5" style="18" bestFit="1" customWidth="1"/>
    <col min="16" max="16" width="55.33203125" style="18" bestFit="1" customWidth="1"/>
    <col min="17" max="17" width="55.33203125" style="18" customWidth="1"/>
    <col min="18" max="18" width="4.88671875" style="18" bestFit="1" customWidth="1"/>
    <col min="19" max="19" width="83" style="18" bestFit="1" customWidth="1"/>
    <col min="20" max="20" width="83" style="18" customWidth="1"/>
    <col min="21" max="21" width="4.5546875" style="18" bestFit="1" customWidth="1"/>
    <col min="22" max="16384" width="9.109375" style="18"/>
  </cols>
  <sheetData>
    <row r="1" spans="1:37" ht="15.6" thickTop="1" thickBot="1" x14ac:dyDescent="0.35">
      <c r="A1" s="49" t="s">
        <v>330</v>
      </c>
      <c r="B1" s="50" t="s">
        <v>231</v>
      </c>
      <c r="C1" s="51" t="s">
        <v>111</v>
      </c>
      <c r="D1" s="49" t="s">
        <v>233</v>
      </c>
      <c r="E1" s="50" t="s">
        <v>232</v>
      </c>
      <c r="F1" s="50" t="s">
        <v>454</v>
      </c>
      <c r="G1" s="50" t="s">
        <v>455</v>
      </c>
      <c r="H1" s="50" t="s">
        <v>21</v>
      </c>
      <c r="I1" s="52" t="s">
        <v>248</v>
      </c>
      <c r="J1" s="49" t="s">
        <v>17</v>
      </c>
      <c r="K1" s="50" t="s">
        <v>219</v>
      </c>
      <c r="L1" s="51" t="s">
        <v>127</v>
      </c>
      <c r="M1" s="49" t="s">
        <v>250</v>
      </c>
      <c r="N1" s="50" t="s">
        <v>251</v>
      </c>
      <c r="O1" s="52" t="s">
        <v>128</v>
      </c>
      <c r="P1" s="49" t="s">
        <v>91</v>
      </c>
      <c r="Q1" s="50" t="s">
        <v>207</v>
      </c>
      <c r="R1" s="51" t="s">
        <v>182</v>
      </c>
      <c r="S1" s="49" t="s">
        <v>92</v>
      </c>
      <c r="T1" s="50" t="s">
        <v>220</v>
      </c>
      <c r="U1" s="52" t="s">
        <v>183</v>
      </c>
      <c r="V1" s="101"/>
      <c r="W1" s="105" t="s">
        <v>440</v>
      </c>
      <c r="X1" s="106" t="s">
        <v>441</v>
      </c>
      <c r="Y1" s="106" t="s">
        <v>442</v>
      </c>
      <c r="Z1" s="106" t="s">
        <v>443</v>
      </c>
      <c r="AA1" s="106" t="s">
        <v>444</v>
      </c>
      <c r="AB1" s="106" t="s">
        <v>445</v>
      </c>
      <c r="AC1" s="106" t="s">
        <v>446</v>
      </c>
      <c r="AD1" s="106" t="s">
        <v>447</v>
      </c>
      <c r="AE1" s="106" t="s">
        <v>448</v>
      </c>
      <c r="AF1" s="106" t="s">
        <v>449</v>
      </c>
      <c r="AG1" s="106" t="s">
        <v>450</v>
      </c>
      <c r="AH1" s="106" t="s">
        <v>451</v>
      </c>
      <c r="AI1" s="106" t="s">
        <v>452</v>
      </c>
      <c r="AJ1" s="107" t="s">
        <v>453</v>
      </c>
      <c r="AK1" s="29"/>
    </row>
    <row r="2" spans="1:37" ht="15.6" thickTop="1" thickBot="1" x14ac:dyDescent="0.35">
      <c r="A2" s="41" t="s">
        <v>0</v>
      </c>
      <c r="B2" s="61" t="s">
        <v>221</v>
      </c>
      <c r="C2" s="43" t="s">
        <v>112</v>
      </c>
      <c r="D2" s="44" t="s">
        <v>10</v>
      </c>
      <c r="E2" s="58" t="s">
        <v>234</v>
      </c>
      <c r="F2" s="45" t="s">
        <v>440</v>
      </c>
      <c r="G2" s="45" t="s">
        <v>456</v>
      </c>
      <c r="H2" s="42" t="s">
        <v>22</v>
      </c>
      <c r="I2" s="64" t="s">
        <v>249</v>
      </c>
      <c r="J2" s="62" t="s">
        <v>18</v>
      </c>
      <c r="K2" s="58" t="s">
        <v>216</v>
      </c>
      <c r="L2" s="46" t="s">
        <v>112</v>
      </c>
      <c r="M2" s="41" t="s">
        <v>24</v>
      </c>
      <c r="N2" s="61" t="s">
        <v>252</v>
      </c>
      <c r="O2" s="47" t="s">
        <v>112</v>
      </c>
      <c r="P2" s="44" t="s">
        <v>93</v>
      </c>
      <c r="Q2" s="57" t="s">
        <v>199</v>
      </c>
      <c r="R2" s="46" t="s">
        <v>112</v>
      </c>
      <c r="S2" s="44" t="s">
        <v>94</v>
      </c>
      <c r="T2" s="58" t="s">
        <v>208</v>
      </c>
      <c r="U2" s="48" t="s">
        <v>112</v>
      </c>
      <c r="V2" s="101"/>
      <c r="W2" s="111" t="s">
        <v>109</v>
      </c>
      <c r="X2" s="112" t="s">
        <v>109</v>
      </c>
      <c r="Y2" s="112" t="s">
        <v>109</v>
      </c>
      <c r="Z2" s="113" t="s">
        <v>18</v>
      </c>
      <c r="AA2" s="113" t="s">
        <v>18</v>
      </c>
      <c r="AB2" s="116" t="s">
        <v>18</v>
      </c>
      <c r="AC2" s="116" t="s">
        <v>18</v>
      </c>
      <c r="AD2" s="113" t="s">
        <v>20</v>
      </c>
      <c r="AE2" s="113" t="s">
        <v>20</v>
      </c>
      <c r="AF2" s="112" t="s">
        <v>109</v>
      </c>
      <c r="AG2" s="112" t="s">
        <v>109</v>
      </c>
      <c r="AH2" s="112" t="s">
        <v>109</v>
      </c>
      <c r="AI2" s="112" t="s">
        <v>109</v>
      </c>
      <c r="AJ2" s="114" t="s">
        <v>109</v>
      </c>
      <c r="AK2" s="29"/>
    </row>
    <row r="3" spans="1:37" ht="15" thickTop="1" x14ac:dyDescent="0.3">
      <c r="A3" s="20" t="s">
        <v>1</v>
      </c>
      <c r="B3" s="59" t="s">
        <v>222</v>
      </c>
      <c r="C3" s="25" t="s">
        <v>113</v>
      </c>
      <c r="D3" s="30" t="s">
        <v>11</v>
      </c>
      <c r="E3" s="55" t="s">
        <v>235</v>
      </c>
      <c r="F3" s="32" t="s">
        <v>441</v>
      </c>
      <c r="G3" s="32" t="s">
        <v>457</v>
      </c>
      <c r="H3" s="21" t="s">
        <v>22</v>
      </c>
      <c r="I3" s="65" t="s">
        <v>249</v>
      </c>
      <c r="J3" s="63" t="s">
        <v>19</v>
      </c>
      <c r="K3" s="55" t="s">
        <v>217</v>
      </c>
      <c r="L3" s="39" t="s">
        <v>113</v>
      </c>
      <c r="M3" s="20" t="s">
        <v>25</v>
      </c>
      <c r="N3" s="59" t="s">
        <v>253</v>
      </c>
      <c r="O3" s="22" t="s">
        <v>113</v>
      </c>
      <c r="P3" s="30" t="s">
        <v>95</v>
      </c>
      <c r="Q3" s="55" t="s">
        <v>200</v>
      </c>
      <c r="R3" s="39" t="s">
        <v>113</v>
      </c>
      <c r="S3" s="20" t="s">
        <v>96</v>
      </c>
      <c r="T3" s="59" t="s">
        <v>209</v>
      </c>
      <c r="U3" s="22" t="s">
        <v>113</v>
      </c>
      <c r="V3" s="29"/>
      <c r="W3" s="108"/>
      <c r="X3" s="108"/>
      <c r="Y3" s="108"/>
      <c r="Z3" s="108"/>
      <c r="AA3" s="109"/>
      <c r="AB3" s="30" t="s">
        <v>19</v>
      </c>
      <c r="AC3" s="117" t="s">
        <v>19</v>
      </c>
      <c r="AD3" s="110"/>
      <c r="AE3" s="108"/>
      <c r="AF3" s="108"/>
      <c r="AG3" s="108"/>
      <c r="AH3" s="108"/>
      <c r="AI3" s="108"/>
      <c r="AJ3" s="108"/>
    </row>
    <row r="4" spans="1:37" ht="15" thickBot="1" x14ac:dyDescent="0.35">
      <c r="A4" s="20" t="s">
        <v>2</v>
      </c>
      <c r="B4" s="55" t="s">
        <v>223</v>
      </c>
      <c r="C4" s="25" t="s">
        <v>114</v>
      </c>
      <c r="D4" s="30" t="s">
        <v>12</v>
      </c>
      <c r="E4" s="55" t="s">
        <v>236</v>
      </c>
      <c r="F4" s="45" t="s">
        <v>442</v>
      </c>
      <c r="G4" s="45" t="s">
        <v>458</v>
      </c>
      <c r="H4" s="21" t="s">
        <v>22</v>
      </c>
      <c r="I4" s="65" t="s">
        <v>249</v>
      </c>
      <c r="J4" s="30" t="s">
        <v>20</v>
      </c>
      <c r="K4" s="55" t="s">
        <v>218</v>
      </c>
      <c r="L4" s="37" t="s">
        <v>114</v>
      </c>
      <c r="M4" s="20" t="s">
        <v>26</v>
      </c>
      <c r="N4" s="59" t="s">
        <v>254</v>
      </c>
      <c r="O4" s="22" t="s">
        <v>114</v>
      </c>
      <c r="P4" s="30" t="s">
        <v>97</v>
      </c>
      <c r="Q4" s="55" t="s">
        <v>201</v>
      </c>
      <c r="R4" s="39" t="s">
        <v>114</v>
      </c>
      <c r="S4" s="20" t="s">
        <v>98</v>
      </c>
      <c r="T4" s="59" t="s">
        <v>210</v>
      </c>
      <c r="U4" s="37" t="s">
        <v>114</v>
      </c>
      <c r="V4" s="29"/>
      <c r="W4" s="100"/>
      <c r="X4" s="100"/>
      <c r="Y4" s="100"/>
      <c r="Z4" s="100"/>
      <c r="AA4" s="103"/>
      <c r="AB4" s="33" t="s">
        <v>20</v>
      </c>
      <c r="AC4" s="115" t="s">
        <v>20</v>
      </c>
      <c r="AD4" s="104"/>
      <c r="AE4" s="100"/>
      <c r="AF4" s="100"/>
      <c r="AG4" s="100"/>
      <c r="AH4" s="100"/>
      <c r="AI4" s="100"/>
      <c r="AJ4" s="100"/>
    </row>
    <row r="5" spans="1:37" ht="15.6" thickTop="1" thickBot="1" x14ac:dyDescent="0.35">
      <c r="A5" s="20" t="s">
        <v>3</v>
      </c>
      <c r="B5" s="59" t="s">
        <v>224</v>
      </c>
      <c r="C5" s="25" t="s">
        <v>115</v>
      </c>
      <c r="D5" s="30" t="s">
        <v>13</v>
      </c>
      <c r="E5" s="55" t="s">
        <v>237</v>
      </c>
      <c r="F5" s="32" t="s">
        <v>443</v>
      </c>
      <c r="G5" s="32" t="s">
        <v>459</v>
      </c>
      <c r="H5" s="21" t="s">
        <v>22</v>
      </c>
      <c r="I5" s="65" t="s">
        <v>249</v>
      </c>
      <c r="J5" s="23" t="s">
        <v>109</v>
      </c>
      <c r="K5" s="89" t="s">
        <v>382</v>
      </c>
      <c r="L5" s="38" t="s">
        <v>115</v>
      </c>
      <c r="M5" s="20" t="s">
        <v>27</v>
      </c>
      <c r="N5" s="59" t="s">
        <v>255</v>
      </c>
      <c r="O5" s="22" t="s">
        <v>115</v>
      </c>
      <c r="P5" s="30" t="s">
        <v>99</v>
      </c>
      <c r="Q5" s="55" t="s">
        <v>202</v>
      </c>
      <c r="R5" s="39" t="s">
        <v>115</v>
      </c>
      <c r="S5" s="20" t="s">
        <v>100</v>
      </c>
      <c r="T5" s="59" t="s">
        <v>211</v>
      </c>
      <c r="U5" s="22" t="s">
        <v>115</v>
      </c>
      <c r="V5" s="29"/>
      <c r="AB5" s="19"/>
      <c r="AC5" s="19"/>
    </row>
    <row r="6" spans="1:37" ht="15.6" thickTop="1" thickBot="1" x14ac:dyDescent="0.35">
      <c r="A6" s="20" t="s">
        <v>4</v>
      </c>
      <c r="B6" s="59" t="s">
        <v>225</v>
      </c>
      <c r="C6" s="25" t="s">
        <v>116</v>
      </c>
      <c r="D6" s="30" t="s">
        <v>14</v>
      </c>
      <c r="E6" s="55" t="s">
        <v>238</v>
      </c>
      <c r="F6" s="45" t="s">
        <v>444</v>
      </c>
      <c r="G6" s="45" t="s">
        <v>460</v>
      </c>
      <c r="H6" s="21" t="s">
        <v>22</v>
      </c>
      <c r="I6" s="65" t="s">
        <v>249</v>
      </c>
      <c r="J6" s="36"/>
      <c r="K6" s="19"/>
      <c r="L6" s="27"/>
      <c r="M6" s="20" t="s">
        <v>28</v>
      </c>
      <c r="N6" s="59" t="s">
        <v>256</v>
      </c>
      <c r="O6" s="22" t="s">
        <v>116</v>
      </c>
      <c r="P6" s="30" t="s">
        <v>101</v>
      </c>
      <c r="Q6" s="55" t="s">
        <v>203</v>
      </c>
      <c r="R6" s="39" t="s">
        <v>116</v>
      </c>
      <c r="S6" s="20" t="s">
        <v>102</v>
      </c>
      <c r="T6" s="59" t="s">
        <v>212</v>
      </c>
      <c r="U6" s="37" t="s">
        <v>116</v>
      </c>
      <c r="V6" s="29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1:37" ht="15.6" thickTop="1" thickBot="1" x14ac:dyDescent="0.35">
      <c r="A7" s="20" t="s">
        <v>5</v>
      </c>
      <c r="B7" s="59" t="s">
        <v>226</v>
      </c>
      <c r="C7" s="25" t="s">
        <v>117</v>
      </c>
      <c r="D7" s="30" t="s">
        <v>15</v>
      </c>
      <c r="E7" s="55" t="s">
        <v>239</v>
      </c>
      <c r="F7" s="32" t="s">
        <v>445</v>
      </c>
      <c r="G7" s="32" t="s">
        <v>461</v>
      </c>
      <c r="H7" s="21" t="s">
        <v>22</v>
      </c>
      <c r="I7" s="65" t="s">
        <v>249</v>
      </c>
      <c r="J7" s="29"/>
      <c r="L7" s="28"/>
      <c r="M7" s="20" t="s">
        <v>29</v>
      </c>
      <c r="N7" s="59" t="s">
        <v>257</v>
      </c>
      <c r="O7" s="22" t="s">
        <v>117</v>
      </c>
      <c r="P7" s="30" t="s">
        <v>103</v>
      </c>
      <c r="Q7" s="55" t="s">
        <v>204</v>
      </c>
      <c r="R7" s="39" t="s">
        <v>117</v>
      </c>
      <c r="S7" s="20" t="s">
        <v>104</v>
      </c>
      <c r="T7" s="59" t="s">
        <v>213</v>
      </c>
      <c r="U7" s="22" t="s">
        <v>117</v>
      </c>
      <c r="V7" s="101"/>
      <c r="W7" s="105" t="s">
        <v>456</v>
      </c>
      <c r="X7" s="106" t="s">
        <v>457</v>
      </c>
      <c r="Y7" s="106" t="s">
        <v>458</v>
      </c>
      <c r="Z7" s="106" t="s">
        <v>459</v>
      </c>
      <c r="AA7" s="106" t="s">
        <v>460</v>
      </c>
      <c r="AB7" s="106" t="s">
        <v>461</v>
      </c>
      <c r="AC7" s="106" t="s">
        <v>462</v>
      </c>
      <c r="AD7" s="106" t="s">
        <v>463</v>
      </c>
      <c r="AE7" s="106" t="s">
        <v>464</v>
      </c>
      <c r="AF7" s="106" t="s">
        <v>465</v>
      </c>
      <c r="AG7" s="106" t="s">
        <v>466</v>
      </c>
      <c r="AH7" s="106" t="s">
        <v>467</v>
      </c>
      <c r="AI7" s="106" t="s">
        <v>468</v>
      </c>
      <c r="AJ7" s="107" t="s">
        <v>469</v>
      </c>
      <c r="AK7" s="29"/>
    </row>
    <row r="8" spans="1:37" ht="15.6" thickTop="1" thickBot="1" x14ac:dyDescent="0.35">
      <c r="A8" s="20" t="s">
        <v>6</v>
      </c>
      <c r="B8" s="59" t="s">
        <v>227</v>
      </c>
      <c r="C8" s="25" t="s">
        <v>118</v>
      </c>
      <c r="D8" s="30" t="s">
        <v>16</v>
      </c>
      <c r="E8" s="55" t="s">
        <v>240</v>
      </c>
      <c r="F8" s="45" t="s">
        <v>446</v>
      </c>
      <c r="G8" s="45" t="s">
        <v>462</v>
      </c>
      <c r="H8" s="21" t="s">
        <v>22</v>
      </c>
      <c r="I8" s="65" t="s">
        <v>249</v>
      </c>
      <c r="J8" s="29"/>
      <c r="L8" s="28"/>
      <c r="M8" s="20" t="s">
        <v>30</v>
      </c>
      <c r="N8" s="59" t="s">
        <v>258</v>
      </c>
      <c r="O8" s="22" t="s">
        <v>118</v>
      </c>
      <c r="P8" s="30" t="s">
        <v>105</v>
      </c>
      <c r="Q8" s="55" t="s">
        <v>205</v>
      </c>
      <c r="R8" s="39" t="s">
        <v>118</v>
      </c>
      <c r="S8" s="20" t="s">
        <v>106</v>
      </c>
      <c r="T8" s="59" t="s">
        <v>214</v>
      </c>
      <c r="U8" s="37" t="s">
        <v>118</v>
      </c>
      <c r="V8" s="101"/>
      <c r="W8" s="111" t="s">
        <v>382</v>
      </c>
      <c r="X8" s="112" t="s">
        <v>382</v>
      </c>
      <c r="Y8" s="112" t="s">
        <v>382</v>
      </c>
      <c r="Z8" s="113" t="s">
        <v>216</v>
      </c>
      <c r="AA8" s="113" t="s">
        <v>216</v>
      </c>
      <c r="AB8" s="116" t="s">
        <v>216</v>
      </c>
      <c r="AC8" s="116" t="s">
        <v>216</v>
      </c>
      <c r="AD8" s="113" t="s">
        <v>218</v>
      </c>
      <c r="AE8" s="113" t="s">
        <v>218</v>
      </c>
      <c r="AF8" s="112" t="s">
        <v>382</v>
      </c>
      <c r="AG8" s="112" t="s">
        <v>382</v>
      </c>
      <c r="AH8" s="112" t="s">
        <v>382</v>
      </c>
      <c r="AI8" s="112" t="s">
        <v>382</v>
      </c>
      <c r="AJ8" s="114" t="s">
        <v>382</v>
      </c>
      <c r="AK8" s="29"/>
    </row>
    <row r="9" spans="1:37" ht="15.6" thickTop="1" thickBot="1" x14ac:dyDescent="0.35">
      <c r="A9" s="20" t="s">
        <v>7</v>
      </c>
      <c r="B9" s="59" t="s">
        <v>228</v>
      </c>
      <c r="C9" s="25" t="s">
        <v>119</v>
      </c>
      <c r="D9" s="53" t="s">
        <v>184</v>
      </c>
      <c r="E9" s="55" t="s">
        <v>241</v>
      </c>
      <c r="F9" s="32" t="s">
        <v>447</v>
      </c>
      <c r="G9" s="32" t="s">
        <v>463</v>
      </c>
      <c r="H9" s="21" t="s">
        <v>22</v>
      </c>
      <c r="I9" s="65" t="s">
        <v>249</v>
      </c>
      <c r="J9" s="29"/>
      <c r="L9" s="28"/>
      <c r="M9" s="20" t="s">
        <v>31</v>
      </c>
      <c r="N9" s="59" t="s">
        <v>259</v>
      </c>
      <c r="O9" s="22" t="s">
        <v>119</v>
      </c>
      <c r="P9" s="33" t="s">
        <v>107</v>
      </c>
      <c r="Q9" s="56" t="s">
        <v>206</v>
      </c>
      <c r="R9" s="40" t="s">
        <v>119</v>
      </c>
      <c r="S9" s="20" t="s">
        <v>108</v>
      </c>
      <c r="T9" s="59" t="s">
        <v>215</v>
      </c>
      <c r="U9" s="22" t="s">
        <v>119</v>
      </c>
      <c r="V9" s="29"/>
      <c r="W9" s="108"/>
      <c r="X9" s="108"/>
      <c r="Y9" s="108"/>
      <c r="Z9" s="108"/>
      <c r="AA9" s="109"/>
      <c r="AB9" s="30" t="s">
        <v>217</v>
      </c>
      <c r="AC9" s="117" t="s">
        <v>217</v>
      </c>
      <c r="AD9" s="110"/>
      <c r="AE9" s="108"/>
      <c r="AF9" s="108"/>
      <c r="AG9" s="108"/>
      <c r="AH9" s="108"/>
      <c r="AI9" s="108"/>
      <c r="AJ9" s="108"/>
    </row>
    <row r="10" spans="1:37" ht="15.6" thickTop="1" thickBot="1" x14ac:dyDescent="0.35">
      <c r="A10" s="20" t="s">
        <v>8</v>
      </c>
      <c r="B10" s="59" t="s">
        <v>229</v>
      </c>
      <c r="C10" s="25" t="s">
        <v>120</v>
      </c>
      <c r="D10" s="53" t="s">
        <v>185</v>
      </c>
      <c r="E10" s="55" t="s">
        <v>242</v>
      </c>
      <c r="F10" s="45" t="s">
        <v>448</v>
      </c>
      <c r="G10" s="45" t="s">
        <v>464</v>
      </c>
      <c r="H10" s="21" t="s">
        <v>22</v>
      </c>
      <c r="I10" s="65" t="s">
        <v>249</v>
      </c>
      <c r="J10" s="29"/>
      <c r="L10" s="28"/>
      <c r="M10" s="20" t="s">
        <v>32</v>
      </c>
      <c r="N10" s="59" t="s">
        <v>260</v>
      </c>
      <c r="O10" s="22" t="s">
        <v>120</v>
      </c>
      <c r="P10" s="36"/>
      <c r="Q10" s="19"/>
      <c r="R10" s="27"/>
      <c r="S10" s="23" t="s">
        <v>107</v>
      </c>
      <c r="T10" s="60" t="s">
        <v>206</v>
      </c>
      <c r="U10" s="38" t="s">
        <v>120</v>
      </c>
      <c r="V10" s="29"/>
      <c r="W10" s="100"/>
      <c r="X10" s="100"/>
      <c r="Y10" s="100"/>
      <c r="Z10" s="100"/>
      <c r="AA10" s="103"/>
      <c r="AB10" s="33" t="s">
        <v>218</v>
      </c>
      <c r="AC10" s="115" t="s">
        <v>218</v>
      </c>
      <c r="AD10" s="104"/>
      <c r="AE10" s="100"/>
      <c r="AF10" s="100"/>
      <c r="AG10" s="100"/>
      <c r="AH10" s="100"/>
      <c r="AI10" s="100"/>
      <c r="AJ10" s="100"/>
    </row>
    <row r="11" spans="1:37" ht="15.6" thickTop="1" thickBot="1" x14ac:dyDescent="0.35">
      <c r="A11" s="23" t="s">
        <v>9</v>
      </c>
      <c r="B11" s="60" t="s">
        <v>230</v>
      </c>
      <c r="C11" s="26" t="s">
        <v>121</v>
      </c>
      <c r="D11" s="53" t="s">
        <v>186</v>
      </c>
      <c r="E11" s="55" t="s">
        <v>243</v>
      </c>
      <c r="F11" s="32" t="s">
        <v>449</v>
      </c>
      <c r="G11" s="32" t="s">
        <v>465</v>
      </c>
      <c r="H11" s="21" t="s">
        <v>22</v>
      </c>
      <c r="I11" s="65" t="s">
        <v>249</v>
      </c>
      <c r="J11" s="29"/>
      <c r="L11" s="28"/>
      <c r="M11" s="20" t="s">
        <v>33</v>
      </c>
      <c r="N11" s="59" t="s">
        <v>261</v>
      </c>
      <c r="O11" s="22" t="s">
        <v>121</v>
      </c>
      <c r="P11" s="29"/>
      <c r="S11" s="19"/>
      <c r="T11" s="19"/>
      <c r="U11" s="19"/>
      <c r="AB11" s="19"/>
      <c r="AC11" s="19"/>
    </row>
    <row r="12" spans="1:37" ht="15" thickTop="1" x14ac:dyDescent="0.3">
      <c r="A12" s="19"/>
      <c r="B12" s="19"/>
      <c r="C12" s="27"/>
      <c r="D12" s="53" t="s">
        <v>187</v>
      </c>
      <c r="E12" s="55" t="s">
        <v>244</v>
      </c>
      <c r="F12" s="45" t="s">
        <v>450</v>
      </c>
      <c r="G12" s="45" t="s">
        <v>466</v>
      </c>
      <c r="H12" s="21" t="s">
        <v>22</v>
      </c>
      <c r="I12" s="65" t="s">
        <v>249</v>
      </c>
      <c r="J12" s="29"/>
      <c r="L12" s="28"/>
      <c r="M12" s="20" t="s">
        <v>34</v>
      </c>
      <c r="N12" s="68" t="s">
        <v>262</v>
      </c>
      <c r="O12" s="22" t="s">
        <v>123</v>
      </c>
      <c r="P12" s="29"/>
    </row>
    <row r="13" spans="1:37" x14ac:dyDescent="0.3">
      <c r="C13" s="28"/>
      <c r="D13" s="53" t="s">
        <v>188</v>
      </c>
      <c r="E13" s="55" t="s">
        <v>245</v>
      </c>
      <c r="F13" s="32" t="s">
        <v>451</v>
      </c>
      <c r="G13" s="32" t="s">
        <v>467</v>
      </c>
      <c r="H13" s="31" t="s">
        <v>23</v>
      </c>
      <c r="I13" s="66" t="s">
        <v>23</v>
      </c>
      <c r="J13" s="29"/>
      <c r="L13" s="28"/>
      <c r="M13" s="20" t="s">
        <v>35</v>
      </c>
      <c r="N13" s="68" t="s">
        <v>263</v>
      </c>
      <c r="O13" s="22" t="s">
        <v>124</v>
      </c>
      <c r="P13" s="29"/>
    </row>
    <row r="14" spans="1:37" x14ac:dyDescent="0.3">
      <c r="C14" s="28"/>
      <c r="D14" s="53" t="s">
        <v>189</v>
      </c>
      <c r="E14" s="55" t="s">
        <v>246</v>
      </c>
      <c r="F14" s="45" t="s">
        <v>452</v>
      </c>
      <c r="G14" s="45" t="s">
        <v>468</v>
      </c>
      <c r="H14" s="31" t="s">
        <v>23</v>
      </c>
      <c r="I14" s="66" t="s">
        <v>23</v>
      </c>
      <c r="J14" s="29"/>
      <c r="L14" s="28"/>
      <c r="M14" s="20" t="s">
        <v>36</v>
      </c>
      <c r="N14" s="68" t="s">
        <v>264</v>
      </c>
      <c r="O14" s="22" t="s">
        <v>125</v>
      </c>
      <c r="P14" s="29"/>
    </row>
    <row r="15" spans="1:37" ht="15" thickBot="1" x14ac:dyDescent="0.35">
      <c r="C15" s="28"/>
      <c r="D15" s="54" t="s">
        <v>190</v>
      </c>
      <c r="E15" s="56" t="s">
        <v>247</v>
      </c>
      <c r="F15" s="35" t="s">
        <v>453</v>
      </c>
      <c r="G15" s="32" t="s">
        <v>469</v>
      </c>
      <c r="H15" s="34" t="s">
        <v>23</v>
      </c>
      <c r="I15" s="67" t="s">
        <v>23</v>
      </c>
      <c r="J15" s="29"/>
      <c r="L15" s="28"/>
      <c r="M15" s="20" t="s">
        <v>37</v>
      </c>
      <c r="N15" s="68" t="s">
        <v>265</v>
      </c>
      <c r="O15" s="22" t="s">
        <v>126</v>
      </c>
      <c r="P15" s="29"/>
    </row>
    <row r="16" spans="1:37" ht="15" thickTop="1" x14ac:dyDescent="0.3">
      <c r="D16" s="19"/>
      <c r="E16" s="19"/>
      <c r="F16" s="19"/>
      <c r="G16" s="19"/>
      <c r="H16" s="19"/>
      <c r="I16" s="19"/>
      <c r="L16" s="28"/>
      <c r="M16" s="20" t="s">
        <v>38</v>
      </c>
      <c r="N16" s="68" t="s">
        <v>266</v>
      </c>
      <c r="O16" s="22" t="s">
        <v>129</v>
      </c>
      <c r="P16" s="29"/>
    </row>
    <row r="17" spans="12:16" x14ac:dyDescent="0.3">
      <c r="L17" s="28"/>
      <c r="M17" s="20" t="s">
        <v>39</v>
      </c>
      <c r="N17" s="68" t="s">
        <v>267</v>
      </c>
      <c r="O17" s="22" t="s">
        <v>130</v>
      </c>
      <c r="P17" s="29"/>
    </row>
    <row r="18" spans="12:16" x14ac:dyDescent="0.3">
      <c r="L18" s="28"/>
      <c r="M18" s="20" t="s">
        <v>40</v>
      </c>
      <c r="N18" s="68" t="s">
        <v>268</v>
      </c>
      <c r="O18" s="22" t="s">
        <v>131</v>
      </c>
      <c r="P18" s="29"/>
    </row>
    <row r="19" spans="12:16" x14ac:dyDescent="0.3">
      <c r="L19" s="28"/>
      <c r="M19" s="20" t="s">
        <v>41</v>
      </c>
      <c r="N19" s="68" t="s">
        <v>269</v>
      </c>
      <c r="O19" s="22" t="s">
        <v>132</v>
      </c>
      <c r="P19" s="29"/>
    </row>
    <row r="20" spans="12:16" x14ac:dyDescent="0.3">
      <c r="L20" s="28"/>
      <c r="M20" s="20" t="s">
        <v>42</v>
      </c>
      <c r="N20" s="68" t="s">
        <v>270</v>
      </c>
      <c r="O20" s="22" t="s">
        <v>133</v>
      </c>
      <c r="P20" s="29"/>
    </row>
    <row r="21" spans="12:16" x14ac:dyDescent="0.3">
      <c r="L21" s="28"/>
      <c r="M21" s="20" t="s">
        <v>43</v>
      </c>
      <c r="N21" s="68" t="s">
        <v>271</v>
      </c>
      <c r="O21" s="22" t="s">
        <v>134</v>
      </c>
      <c r="P21" s="29"/>
    </row>
    <row r="22" spans="12:16" x14ac:dyDescent="0.3">
      <c r="L22" s="28"/>
      <c r="M22" s="20" t="s">
        <v>44</v>
      </c>
      <c r="N22" s="68" t="s">
        <v>272</v>
      </c>
      <c r="O22" s="22" t="s">
        <v>135</v>
      </c>
      <c r="P22" s="29"/>
    </row>
    <row r="23" spans="12:16" x14ac:dyDescent="0.3">
      <c r="L23" s="28"/>
      <c r="M23" s="20" t="s">
        <v>45</v>
      </c>
      <c r="N23" s="68" t="s">
        <v>273</v>
      </c>
      <c r="O23" s="22" t="s">
        <v>136</v>
      </c>
      <c r="P23" s="29"/>
    </row>
    <row r="24" spans="12:16" x14ac:dyDescent="0.3">
      <c r="L24" s="28"/>
      <c r="M24" s="20" t="s">
        <v>46</v>
      </c>
      <c r="N24" s="68" t="s">
        <v>274</v>
      </c>
      <c r="O24" s="22" t="s">
        <v>137</v>
      </c>
      <c r="P24" s="29"/>
    </row>
    <row r="25" spans="12:16" x14ac:dyDescent="0.3">
      <c r="L25" s="28"/>
      <c r="M25" s="20" t="s">
        <v>47</v>
      </c>
      <c r="N25" s="68" t="s">
        <v>275</v>
      </c>
      <c r="O25" s="22" t="s">
        <v>138</v>
      </c>
      <c r="P25" s="29"/>
    </row>
    <row r="26" spans="12:16" x14ac:dyDescent="0.3">
      <c r="L26" s="28"/>
      <c r="M26" s="20" t="s">
        <v>48</v>
      </c>
      <c r="N26" s="68" t="s">
        <v>276</v>
      </c>
      <c r="O26" s="22" t="s">
        <v>139</v>
      </c>
      <c r="P26" s="29"/>
    </row>
    <row r="27" spans="12:16" x14ac:dyDescent="0.3">
      <c r="L27" s="28"/>
      <c r="M27" s="20" t="s">
        <v>49</v>
      </c>
      <c r="N27" s="59" t="s">
        <v>277</v>
      </c>
      <c r="O27" s="22" t="s">
        <v>140</v>
      </c>
      <c r="P27" s="29"/>
    </row>
    <row r="28" spans="12:16" x14ac:dyDescent="0.3">
      <c r="L28" s="28"/>
      <c r="M28" s="20" t="s">
        <v>50</v>
      </c>
      <c r="N28" s="68" t="s">
        <v>278</v>
      </c>
      <c r="O28" s="22" t="s">
        <v>141</v>
      </c>
      <c r="P28" s="29"/>
    </row>
    <row r="29" spans="12:16" x14ac:dyDescent="0.3">
      <c r="L29" s="28"/>
      <c r="M29" s="20" t="s">
        <v>51</v>
      </c>
      <c r="N29" s="68" t="s">
        <v>279</v>
      </c>
      <c r="O29" s="22" t="s">
        <v>142</v>
      </c>
      <c r="P29" s="29"/>
    </row>
    <row r="30" spans="12:16" x14ac:dyDescent="0.3">
      <c r="L30" s="28"/>
      <c r="M30" s="20" t="s">
        <v>52</v>
      </c>
      <c r="N30" s="59" t="s">
        <v>280</v>
      </c>
      <c r="O30" s="22" t="s">
        <v>143</v>
      </c>
      <c r="P30" s="29"/>
    </row>
    <row r="31" spans="12:16" x14ac:dyDescent="0.3">
      <c r="L31" s="28"/>
      <c r="M31" s="20" t="s">
        <v>53</v>
      </c>
      <c r="N31" s="59" t="s">
        <v>281</v>
      </c>
      <c r="O31" s="22" t="s">
        <v>144</v>
      </c>
      <c r="P31" s="29"/>
    </row>
    <row r="32" spans="12:16" x14ac:dyDescent="0.3">
      <c r="L32" s="28"/>
      <c r="M32" s="20" t="s">
        <v>54</v>
      </c>
      <c r="N32" s="59" t="s">
        <v>282</v>
      </c>
      <c r="O32" s="22" t="s">
        <v>145</v>
      </c>
      <c r="P32" s="29"/>
    </row>
    <row r="33" spans="12:16" x14ac:dyDescent="0.3">
      <c r="L33" s="28"/>
      <c r="M33" s="20" t="s">
        <v>55</v>
      </c>
      <c r="N33" s="59" t="s">
        <v>283</v>
      </c>
      <c r="O33" s="22" t="s">
        <v>146</v>
      </c>
      <c r="P33" s="29"/>
    </row>
    <row r="34" spans="12:16" x14ac:dyDescent="0.3">
      <c r="L34" s="28"/>
      <c r="M34" s="20" t="s">
        <v>56</v>
      </c>
      <c r="N34" s="59" t="s">
        <v>284</v>
      </c>
      <c r="O34" s="22" t="s">
        <v>147</v>
      </c>
      <c r="P34" s="29"/>
    </row>
    <row r="35" spans="12:16" x14ac:dyDescent="0.3">
      <c r="L35" s="28"/>
      <c r="M35" s="20" t="s">
        <v>57</v>
      </c>
      <c r="N35" s="59" t="s">
        <v>285</v>
      </c>
      <c r="O35" s="22" t="s">
        <v>148</v>
      </c>
      <c r="P35" s="29"/>
    </row>
    <row r="36" spans="12:16" x14ac:dyDescent="0.3">
      <c r="L36" s="28"/>
      <c r="M36" s="20" t="s">
        <v>58</v>
      </c>
      <c r="N36" s="68" t="s">
        <v>286</v>
      </c>
      <c r="O36" s="22" t="s">
        <v>149</v>
      </c>
      <c r="P36" s="29"/>
    </row>
    <row r="37" spans="12:16" x14ac:dyDescent="0.3">
      <c r="L37" s="28"/>
      <c r="M37" s="20" t="s">
        <v>59</v>
      </c>
      <c r="N37" s="59" t="s">
        <v>287</v>
      </c>
      <c r="O37" s="22" t="s">
        <v>150</v>
      </c>
      <c r="P37" s="29"/>
    </row>
    <row r="38" spans="12:16" x14ac:dyDescent="0.3">
      <c r="L38" s="28"/>
      <c r="M38" s="20" t="s">
        <v>60</v>
      </c>
      <c r="N38" s="59" t="s">
        <v>288</v>
      </c>
      <c r="O38" s="22" t="s">
        <v>151</v>
      </c>
      <c r="P38" s="29"/>
    </row>
    <row r="39" spans="12:16" x14ac:dyDescent="0.3">
      <c r="L39" s="28"/>
      <c r="M39" s="20" t="s">
        <v>61</v>
      </c>
      <c r="N39" s="59" t="s">
        <v>289</v>
      </c>
      <c r="O39" s="22" t="s">
        <v>152</v>
      </c>
      <c r="P39" s="29"/>
    </row>
    <row r="40" spans="12:16" x14ac:dyDescent="0.3">
      <c r="L40" s="28"/>
      <c r="M40" s="20" t="s">
        <v>62</v>
      </c>
      <c r="N40" s="59" t="s">
        <v>290</v>
      </c>
      <c r="O40" s="22" t="s">
        <v>153</v>
      </c>
      <c r="P40" s="29"/>
    </row>
    <row r="41" spans="12:16" x14ac:dyDescent="0.3">
      <c r="L41" s="28"/>
      <c r="M41" s="20" t="s">
        <v>63</v>
      </c>
      <c r="N41" s="59" t="s">
        <v>291</v>
      </c>
      <c r="O41" s="22" t="s">
        <v>154</v>
      </c>
      <c r="P41" s="29"/>
    </row>
    <row r="42" spans="12:16" x14ac:dyDescent="0.3">
      <c r="L42" s="28"/>
      <c r="M42" s="20" t="s">
        <v>64</v>
      </c>
      <c r="N42" s="68" t="s">
        <v>292</v>
      </c>
      <c r="O42" s="22" t="s">
        <v>155</v>
      </c>
      <c r="P42" s="29"/>
    </row>
    <row r="43" spans="12:16" x14ac:dyDescent="0.3">
      <c r="L43" s="28"/>
      <c r="M43" s="20" t="s">
        <v>65</v>
      </c>
      <c r="N43" s="59" t="s">
        <v>293</v>
      </c>
      <c r="O43" s="22" t="s">
        <v>156</v>
      </c>
      <c r="P43" s="29"/>
    </row>
    <row r="44" spans="12:16" x14ac:dyDescent="0.3">
      <c r="L44" s="28"/>
      <c r="M44" s="20" t="s">
        <v>66</v>
      </c>
      <c r="N44" s="59" t="s">
        <v>294</v>
      </c>
      <c r="O44" s="22" t="s">
        <v>157</v>
      </c>
      <c r="P44" s="29"/>
    </row>
    <row r="45" spans="12:16" x14ac:dyDescent="0.3">
      <c r="L45" s="28"/>
      <c r="M45" s="20" t="s">
        <v>67</v>
      </c>
      <c r="N45" s="59" t="s">
        <v>295</v>
      </c>
      <c r="O45" s="22" t="s">
        <v>158</v>
      </c>
      <c r="P45" s="29"/>
    </row>
    <row r="46" spans="12:16" x14ac:dyDescent="0.3">
      <c r="L46" s="28"/>
      <c r="M46" s="20" t="s">
        <v>68</v>
      </c>
      <c r="N46" s="59" t="s">
        <v>296</v>
      </c>
      <c r="O46" s="22" t="s">
        <v>159</v>
      </c>
      <c r="P46" s="29"/>
    </row>
    <row r="47" spans="12:16" x14ac:dyDescent="0.3">
      <c r="L47" s="28"/>
      <c r="M47" s="20" t="s">
        <v>69</v>
      </c>
      <c r="N47" s="59" t="s">
        <v>297</v>
      </c>
      <c r="O47" s="22" t="s">
        <v>160</v>
      </c>
      <c r="P47" s="29"/>
    </row>
    <row r="48" spans="12:16" x14ac:dyDescent="0.3">
      <c r="L48" s="28"/>
      <c r="M48" s="20" t="s">
        <v>70</v>
      </c>
      <c r="N48" s="59" t="s">
        <v>298</v>
      </c>
      <c r="O48" s="22" t="s">
        <v>161</v>
      </c>
      <c r="P48" s="29"/>
    </row>
    <row r="49" spans="12:16" x14ac:dyDescent="0.3">
      <c r="L49" s="28"/>
      <c r="M49" s="20" t="s">
        <v>71</v>
      </c>
      <c r="N49" s="68" t="s">
        <v>299</v>
      </c>
      <c r="O49" s="22" t="s">
        <v>162</v>
      </c>
      <c r="P49" s="29"/>
    </row>
    <row r="50" spans="12:16" x14ac:dyDescent="0.3">
      <c r="L50" s="28"/>
      <c r="M50" s="20" t="s">
        <v>72</v>
      </c>
      <c r="N50" s="68" t="s">
        <v>300</v>
      </c>
      <c r="O50" s="22" t="s">
        <v>163</v>
      </c>
      <c r="P50" s="29"/>
    </row>
    <row r="51" spans="12:16" x14ac:dyDescent="0.3">
      <c r="L51" s="28"/>
      <c r="M51" s="20" t="s">
        <v>73</v>
      </c>
      <c r="N51" s="59" t="s">
        <v>301</v>
      </c>
      <c r="O51" s="22" t="s">
        <v>164</v>
      </c>
      <c r="P51" s="29"/>
    </row>
    <row r="52" spans="12:16" x14ac:dyDescent="0.3">
      <c r="L52" s="28"/>
      <c r="M52" s="20" t="s">
        <v>74</v>
      </c>
      <c r="N52" s="59" t="s">
        <v>302</v>
      </c>
      <c r="O52" s="22" t="s">
        <v>165</v>
      </c>
      <c r="P52" s="29"/>
    </row>
    <row r="53" spans="12:16" x14ac:dyDescent="0.3">
      <c r="L53" s="28"/>
      <c r="M53" s="20" t="s">
        <v>75</v>
      </c>
      <c r="N53" s="59" t="s">
        <v>303</v>
      </c>
      <c r="O53" s="22" t="s">
        <v>166</v>
      </c>
      <c r="P53" s="29"/>
    </row>
    <row r="54" spans="12:16" x14ac:dyDescent="0.3">
      <c r="L54" s="28"/>
      <c r="M54" s="20" t="s">
        <v>76</v>
      </c>
      <c r="N54" s="59" t="s">
        <v>304</v>
      </c>
      <c r="O54" s="22" t="s">
        <v>167</v>
      </c>
      <c r="P54" s="29"/>
    </row>
    <row r="55" spans="12:16" x14ac:dyDescent="0.3">
      <c r="L55" s="28"/>
      <c r="M55" s="20" t="s">
        <v>77</v>
      </c>
      <c r="N55" s="59" t="s">
        <v>305</v>
      </c>
      <c r="O55" s="22" t="s">
        <v>168</v>
      </c>
      <c r="P55" s="29"/>
    </row>
    <row r="56" spans="12:16" x14ac:dyDescent="0.3">
      <c r="L56" s="28"/>
      <c r="M56" s="20" t="s">
        <v>78</v>
      </c>
      <c r="N56" s="59" t="s">
        <v>306</v>
      </c>
      <c r="O56" s="22" t="s">
        <v>169</v>
      </c>
      <c r="P56" s="29"/>
    </row>
    <row r="57" spans="12:16" x14ac:dyDescent="0.3">
      <c r="L57" s="28"/>
      <c r="M57" s="20" t="s">
        <v>79</v>
      </c>
      <c r="N57" s="59" t="s">
        <v>307</v>
      </c>
      <c r="O57" s="22" t="s">
        <v>170</v>
      </c>
      <c r="P57" s="29"/>
    </row>
    <row r="58" spans="12:16" x14ac:dyDescent="0.3">
      <c r="L58" s="28"/>
      <c r="M58" s="20" t="s">
        <v>80</v>
      </c>
      <c r="N58" s="59" t="s">
        <v>308</v>
      </c>
      <c r="O58" s="22" t="s">
        <v>171</v>
      </c>
      <c r="P58" s="29"/>
    </row>
    <row r="59" spans="12:16" x14ac:dyDescent="0.3">
      <c r="L59" s="28"/>
      <c r="M59" s="20" t="s">
        <v>81</v>
      </c>
      <c r="N59" s="59" t="s">
        <v>309</v>
      </c>
      <c r="O59" s="22" t="s">
        <v>172</v>
      </c>
      <c r="P59" s="29"/>
    </row>
    <row r="60" spans="12:16" x14ac:dyDescent="0.3">
      <c r="L60" s="28"/>
      <c r="M60" s="20" t="s">
        <v>82</v>
      </c>
      <c r="N60" s="59" t="s">
        <v>310</v>
      </c>
      <c r="O60" s="22" t="s">
        <v>173</v>
      </c>
      <c r="P60" s="29"/>
    </row>
    <row r="61" spans="12:16" x14ac:dyDescent="0.3">
      <c r="L61" s="28"/>
      <c r="M61" s="20" t="s">
        <v>83</v>
      </c>
      <c r="N61" s="59" t="s">
        <v>311</v>
      </c>
      <c r="O61" s="22" t="s">
        <v>174</v>
      </c>
      <c r="P61" s="29"/>
    </row>
    <row r="62" spans="12:16" x14ac:dyDescent="0.3">
      <c r="L62" s="28"/>
      <c r="M62" s="20" t="s">
        <v>84</v>
      </c>
      <c r="N62" s="59" t="s">
        <v>312</v>
      </c>
      <c r="O62" s="22" t="s">
        <v>175</v>
      </c>
      <c r="P62" s="29"/>
    </row>
    <row r="63" spans="12:16" x14ac:dyDescent="0.3">
      <c r="L63" s="28"/>
      <c r="M63" s="20" t="s">
        <v>85</v>
      </c>
      <c r="N63" s="59" t="s">
        <v>313</v>
      </c>
      <c r="O63" s="22" t="s">
        <v>176</v>
      </c>
      <c r="P63" s="29"/>
    </row>
    <row r="64" spans="12:16" x14ac:dyDescent="0.3">
      <c r="L64" s="28"/>
      <c r="M64" s="20" t="s">
        <v>86</v>
      </c>
      <c r="N64" s="59" t="s">
        <v>314</v>
      </c>
      <c r="O64" s="22" t="s">
        <v>177</v>
      </c>
      <c r="P64" s="29"/>
    </row>
    <row r="65" spans="12:16" x14ac:dyDescent="0.3">
      <c r="L65" s="28"/>
      <c r="M65" s="20" t="s">
        <v>87</v>
      </c>
      <c r="N65" s="59" t="s">
        <v>315</v>
      </c>
      <c r="O65" s="22" t="s">
        <v>178</v>
      </c>
      <c r="P65" s="29"/>
    </row>
    <row r="66" spans="12:16" x14ac:dyDescent="0.3">
      <c r="L66" s="28"/>
      <c r="M66" s="20" t="s">
        <v>88</v>
      </c>
      <c r="N66" s="59" t="s">
        <v>316</v>
      </c>
      <c r="O66" s="22" t="s">
        <v>179</v>
      </c>
      <c r="P66" s="29"/>
    </row>
    <row r="67" spans="12:16" x14ac:dyDescent="0.3">
      <c r="L67" s="28"/>
      <c r="M67" s="20" t="s">
        <v>89</v>
      </c>
      <c r="N67" s="59" t="s">
        <v>317</v>
      </c>
      <c r="O67" s="22" t="s">
        <v>180</v>
      </c>
      <c r="P67" s="29"/>
    </row>
    <row r="68" spans="12:16" ht="15" thickBot="1" x14ac:dyDescent="0.35">
      <c r="L68" s="28"/>
      <c r="M68" s="23" t="s">
        <v>90</v>
      </c>
      <c r="N68" s="69" t="s">
        <v>318</v>
      </c>
      <c r="O68" s="24" t="s">
        <v>181</v>
      </c>
      <c r="P68" s="29"/>
    </row>
    <row r="69" spans="12:16" ht="15" thickTop="1" x14ac:dyDescent="0.3">
      <c r="M69" s="19"/>
      <c r="N69" s="19"/>
      <c r="O69" s="19"/>
    </row>
  </sheetData>
  <sheetProtection algorithmName="SHA-512" hashValue="4LI4LHLbcPTxQ9/bVEGUvbgAxxNJkZkCvU/sULBorlXUEtw2MLWSgwLMFqag6KxBr5XppLI7oC1rj6cGaOJDVg==" saltValue="1FanGpAlymynq0xHSsKBn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32</vt:i4>
      </vt:variant>
    </vt:vector>
  </HeadingPairs>
  <TitlesOfParts>
    <vt:vector size="38" baseType="lpstr">
      <vt:lpstr>Locatie</vt:lpstr>
      <vt:lpstr>Conditionering</vt:lpstr>
      <vt:lpstr>Inventaris</vt:lpstr>
      <vt:lpstr>Fouten</vt:lpstr>
      <vt:lpstr>Resultaten</vt:lpstr>
      <vt:lpstr>ComboValue</vt:lpstr>
      <vt:lpstr>C_01</vt:lpstr>
      <vt:lpstr>C_02</vt:lpstr>
      <vt:lpstr>C_03</vt:lpstr>
      <vt:lpstr>C_04</vt:lpstr>
      <vt:lpstr>C_05</vt:lpstr>
      <vt:lpstr>C_06</vt:lpstr>
      <vt:lpstr>C_07</vt:lpstr>
      <vt:lpstr>C_08</vt:lpstr>
      <vt:lpstr>C_09</vt:lpstr>
      <vt:lpstr>C_10</vt:lpstr>
      <vt:lpstr>C_11</vt:lpstr>
      <vt:lpstr>C_12</vt:lpstr>
      <vt:lpstr>C_13</vt:lpstr>
      <vt:lpstr>C_14</vt:lpstr>
      <vt:lpstr>D_01</vt:lpstr>
      <vt:lpstr>D_02</vt:lpstr>
      <vt:lpstr>D_03</vt:lpstr>
      <vt:lpstr>D_04</vt:lpstr>
      <vt:lpstr>D_05</vt:lpstr>
      <vt:lpstr>D_06</vt:lpstr>
      <vt:lpstr>D_07</vt:lpstr>
      <vt:lpstr>D_08</vt:lpstr>
      <vt:lpstr>D_09</vt:lpstr>
      <vt:lpstr>D_10</vt:lpstr>
      <vt:lpstr>D_11</vt:lpstr>
      <vt:lpstr>D_12</vt:lpstr>
      <vt:lpstr>D_13</vt:lpstr>
      <vt:lpstr>D_14</vt:lpstr>
      <vt:lpstr>Gaz_Fr</vt:lpstr>
      <vt:lpstr>Gaz_Nl</vt:lpstr>
      <vt:lpstr>Tous_Fr</vt:lpstr>
      <vt:lpstr>Tous_Nl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2022-07-22T06:54:17Z</dcterms:modified>
</cp:coreProperties>
</file>