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91598937-67A3-409B-AC63-7117D1A46D3F}" xr6:coauthVersionLast="47" xr6:coauthVersionMax="47" xr10:uidLastSave="{00000000-0000-0000-0000-000000000000}"/>
  <bookViews>
    <workbookView xWindow="-19310" yWindow="-20" windowWidth="19420" windowHeight="10420" firstSheet="1" activeTab="1" xr2:uid="{00000000-000D-0000-FFFF-FFFF00000000}"/>
  </bookViews>
  <sheets>
    <sheet name="Données" sheetId="3" state="hidden" r:id="rId1"/>
    <sheet name="A1 - Réutilisation" sheetId="2" r:id="rId2"/>
  </sheets>
  <definedNames>
    <definedName name="Affectation">Données!$B$2:$D$2</definedName>
    <definedName name="Affectation2">Données!$B$2:$E$2</definedName>
    <definedName name="Ep_substrat">Données!#REF!</definedName>
    <definedName name="volume_citerne">Données!$B$7:$Q$7</definedName>
    <definedName name="_xlnm.Print_Area" localSheetId="1">'A1 - Réutilisation'!#REF!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2" l="1"/>
  <c r="I35" i="2" l="1"/>
  <c r="I31" i="2" l="1"/>
  <c r="D3" i="3" l="1"/>
  <c r="B3" i="3"/>
  <c r="I33" i="2" s="1"/>
  <c r="I42" i="2" s="1"/>
  <c r="C3" i="3"/>
  <c r="I44" i="2" l="1"/>
  <c r="C48" i="2" s="1"/>
  <c r="D48" i="2" l="1"/>
</calcChain>
</file>

<file path=xl/sharedStrings.xml><?xml version="1.0" encoding="utf-8"?>
<sst xmlns="http://schemas.openxmlformats.org/spreadsheetml/2006/main" count="49" uniqueCount="44">
  <si>
    <t>m²</t>
  </si>
  <si>
    <t>m³</t>
  </si>
  <si>
    <t>l/jour</t>
  </si>
  <si>
    <t>Logement</t>
  </si>
  <si>
    <t>Réutilisation des eaux pluviales</t>
  </si>
  <si>
    <t>Ecole</t>
  </si>
  <si>
    <t>Bureau/Commerce/Atelier</t>
  </si>
  <si>
    <t>Toitures non végétalisées</t>
  </si>
  <si>
    <t>[l/j.WC]</t>
  </si>
  <si>
    <t>2 personnes/WC</t>
  </si>
  <si>
    <t>15 personnes/WC</t>
  </si>
  <si>
    <t>25 élèves/WC</t>
  </si>
  <si>
    <t>https://netournonspasautourdupot.be/wp-content/uploads/2018/05/3549-FRB-Pub_NeTournonsPasAutourDuPot_FR.pdf</t>
  </si>
  <si>
    <t>https://emploi.belgique.be/fr/themes/bien-etre-au-travail/lieux-de-travail/equipements-sociaux/equipements-sanitaires#toc_heading_3</t>
  </si>
  <si>
    <t>Volume de citerne</t>
  </si>
  <si>
    <t>A. Données</t>
  </si>
  <si>
    <t>C. Résultats</t>
  </si>
  <si>
    <t>Affectation 1</t>
  </si>
  <si>
    <t>B. Estimation des usages</t>
  </si>
  <si>
    <t>Usages journaliers standards affectation 1</t>
  </si>
  <si>
    <t>Usages journaliers standards affectation 2</t>
  </si>
  <si>
    <t>Pas de deuxième affectation</t>
  </si>
  <si>
    <t>-</t>
  </si>
  <si>
    <t>Encodez ci-dessous les affectations du bâtiment concerné par ordre de priorité en fonction de l'affectation que vous souhaitez privilégier pour y raccorder les eaux pluviales.</t>
  </si>
  <si>
    <t>Toitures végétalisées avec un substrat &lt; 10 cm</t>
  </si>
  <si>
    <t xml:space="preserve">Toitures végétalisées avec un substrat ≥ 10 cm </t>
  </si>
  <si>
    <t>Encodez ci-dessous les surfaces de toitures en projection horizontale.</t>
  </si>
  <si>
    <t>Encodez ci-dessous le nombre total de W.C. de votre projet.</t>
  </si>
  <si>
    <t>Nombre total de W.C. affectation 1</t>
  </si>
  <si>
    <t>Nombre total de W.C. affectation 2</t>
  </si>
  <si>
    <t>Volume d'eau de pluie disponible par jour en moyenne</t>
  </si>
  <si>
    <t>Nombre de W.C. de l'affectation 1 à raccorder</t>
  </si>
  <si>
    <t>Nombre de W.C. de l'affectation 2 à raccorder</t>
  </si>
  <si>
    <t>Au minimum 1 robinet extérieur doit également être raccordé à la citerne</t>
  </si>
  <si>
    <t>W.C.</t>
  </si>
  <si>
    <t xml:space="preserve">W.C. </t>
  </si>
  <si>
    <t xml:space="preserve">l/jour.WC. </t>
  </si>
  <si>
    <t>J</t>
  </si>
  <si>
    <t>L</t>
  </si>
  <si>
    <t>Ci-dessous un exemple de calculateur pré-rempli</t>
  </si>
  <si>
    <t>et avec une réserve d'eau de min 8 l/m²</t>
  </si>
  <si>
    <t>Affectation 2 (à remplir obligatoirement)</t>
  </si>
  <si>
    <t xml:space="preserve">Remplissez les cases vertes </t>
  </si>
  <si>
    <t>Cliquez ici pour accéder à des explications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</si>
</sst>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1"/>
      <color rgb="FF766E52"/>
      <name val="Tw Cen MT"/>
      <family val="2"/>
    </font>
    <font>
      <sz val="11"/>
      <color rgb="FF766E52"/>
      <name val="Tw Cen MT"/>
      <family val="2"/>
    </font>
    <font>
      <b/>
      <sz val="16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b/>
      <sz val="10"/>
      <name val="Verdana"/>
      <family val="2"/>
    </font>
    <font>
      <sz val="10"/>
      <color theme="8" tint="0.59999389629810485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b/>
      <sz val="16"/>
      <color rgb="FF006F90"/>
      <name val="Verdana"/>
      <family val="2"/>
    </font>
    <font>
      <b/>
      <sz val="10"/>
      <color rgb="FF006F90"/>
      <name val="Verdana"/>
      <family val="2"/>
    </font>
    <font>
      <sz val="8"/>
      <color rgb="FF62636A"/>
      <name val="Verdana"/>
      <family val="2"/>
    </font>
    <font>
      <b/>
      <sz val="8"/>
      <color rgb="FF62636A"/>
      <name val="Verdana"/>
      <family val="2"/>
    </font>
    <font>
      <b/>
      <sz val="8"/>
      <color rgb="FF006F90"/>
      <name val="Verdana"/>
      <family val="2"/>
    </font>
    <font>
      <sz val="11"/>
      <color theme="1"/>
      <name val="Wingdings"/>
      <charset val="2"/>
    </font>
    <font>
      <sz val="28"/>
      <color theme="1"/>
      <name val="Wingdings"/>
      <charset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F90"/>
        <bgColor indexed="64"/>
      </patternFill>
    </fill>
    <fill>
      <patternFill patternType="solid">
        <fgColor rgb="FF8DB63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006F90"/>
      </left>
      <right style="thin">
        <color theme="0"/>
      </right>
      <top style="medium">
        <color rgb="FF006F9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6F90"/>
      </top>
      <bottom style="thin">
        <color theme="0"/>
      </bottom>
      <diagonal/>
    </border>
    <border>
      <left style="thin">
        <color theme="0"/>
      </left>
      <right style="medium">
        <color rgb="FF006F90"/>
      </right>
      <top style="medium">
        <color rgb="FF006F90"/>
      </top>
      <bottom style="thin">
        <color theme="0"/>
      </bottom>
      <diagonal/>
    </border>
    <border>
      <left style="medium">
        <color rgb="FF006F9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6F90"/>
      </right>
      <top style="thin">
        <color theme="0"/>
      </top>
      <bottom style="thin">
        <color theme="0"/>
      </bottom>
      <diagonal/>
    </border>
    <border>
      <left/>
      <right style="medium">
        <color rgb="FF006F90"/>
      </right>
      <top style="thin">
        <color theme="0"/>
      </top>
      <bottom style="thin">
        <color theme="0"/>
      </bottom>
      <diagonal/>
    </border>
    <border>
      <left style="medium">
        <color rgb="FF006F90"/>
      </left>
      <right/>
      <top style="thin">
        <color theme="0"/>
      </top>
      <bottom style="thin">
        <color theme="0"/>
      </bottom>
      <diagonal/>
    </border>
    <border>
      <left style="medium">
        <color rgb="FF006F90"/>
      </left>
      <right style="thin">
        <color theme="0"/>
      </right>
      <top style="thin">
        <color theme="0"/>
      </top>
      <bottom style="medium">
        <color rgb="FF006F90"/>
      </bottom>
      <diagonal/>
    </border>
    <border>
      <left style="thin">
        <color theme="0"/>
      </left>
      <right style="thin">
        <color theme="0"/>
      </right>
      <top/>
      <bottom style="medium">
        <color rgb="FF006F90"/>
      </bottom>
      <diagonal/>
    </border>
    <border>
      <left style="thin">
        <color theme="0"/>
      </left>
      <right style="medium">
        <color rgb="FF006F90"/>
      </right>
      <top style="thin">
        <color theme="0"/>
      </top>
      <bottom style="medium">
        <color rgb="FF006F90"/>
      </bottom>
      <diagonal/>
    </border>
    <border>
      <left style="thin">
        <color rgb="FF006F90"/>
      </left>
      <right style="thin">
        <color theme="0"/>
      </right>
      <top style="thin">
        <color rgb="FF006F9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6F90"/>
      </top>
      <bottom style="thin">
        <color theme="0"/>
      </bottom>
      <diagonal/>
    </border>
    <border>
      <left style="thin">
        <color theme="0"/>
      </left>
      <right style="thin">
        <color rgb="FF006F90"/>
      </right>
      <top style="thin">
        <color rgb="FF006F90"/>
      </top>
      <bottom style="thin">
        <color theme="0"/>
      </bottom>
      <diagonal/>
    </border>
    <border>
      <left style="thin">
        <color rgb="FF006F9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6F9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6F90"/>
      </right>
      <top style="thin">
        <color theme="0"/>
      </top>
      <bottom/>
      <diagonal/>
    </border>
    <border>
      <left style="thin">
        <color theme="0"/>
      </left>
      <right style="thin">
        <color rgb="FF006F9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006F90"/>
      </bottom>
      <diagonal/>
    </border>
    <border>
      <left/>
      <right style="thin">
        <color rgb="FF006F90"/>
      </right>
      <top style="thin">
        <color theme="0"/>
      </top>
      <bottom style="thin">
        <color theme="0"/>
      </bottom>
      <diagonal/>
    </border>
    <border>
      <left style="thin">
        <color rgb="FF006F90"/>
      </left>
      <right/>
      <top/>
      <bottom/>
      <diagonal/>
    </border>
    <border>
      <left/>
      <right style="thin">
        <color rgb="FF006F90"/>
      </right>
      <top/>
      <bottom/>
      <diagonal/>
    </border>
    <border>
      <left style="thin">
        <color rgb="FF006F90"/>
      </left>
      <right style="thin">
        <color theme="0"/>
      </right>
      <top/>
      <bottom style="thin">
        <color theme="0"/>
      </bottom>
      <diagonal/>
    </border>
    <border>
      <left style="thin">
        <color rgb="FF006F90"/>
      </left>
      <right style="thin">
        <color theme="0"/>
      </right>
      <top/>
      <bottom style="thin">
        <color rgb="FF006F90"/>
      </bottom>
      <diagonal/>
    </border>
    <border>
      <left style="thin">
        <color theme="0"/>
      </left>
      <right style="thin">
        <color rgb="FF006F90"/>
      </right>
      <top/>
      <bottom style="thin">
        <color rgb="FF006F90"/>
      </bottom>
      <diagonal/>
    </border>
    <border>
      <left style="thin">
        <color rgb="FF006F90"/>
      </left>
      <right style="thin">
        <color theme="0"/>
      </right>
      <top style="thin">
        <color theme="0"/>
      </top>
      <bottom/>
      <diagonal/>
    </border>
    <border>
      <left style="thin">
        <color rgb="FF006F90"/>
      </left>
      <right style="thin">
        <color theme="0"/>
      </right>
      <top/>
      <bottom/>
      <diagonal/>
    </border>
    <border>
      <left style="thin">
        <color theme="0"/>
      </left>
      <right style="thin">
        <color rgb="FF006F90"/>
      </right>
      <top/>
      <bottom/>
      <diagonal/>
    </border>
    <border>
      <left style="thin">
        <color rgb="FF006F9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rgb="FF006F90"/>
      </bottom>
      <diagonal/>
    </border>
    <border>
      <left/>
      <right/>
      <top/>
      <bottom style="thin">
        <color rgb="FF006F90"/>
      </bottom>
      <diagonal/>
    </border>
    <border>
      <left/>
      <right style="thin">
        <color theme="0"/>
      </right>
      <top/>
      <bottom style="thin">
        <color rgb="FF006F9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1" fillId="0" borderId="0" xfId="0" applyFont="1"/>
    <xf numFmtId="0" fontId="7" fillId="2" borderId="0" xfId="0" applyFont="1" applyFill="1"/>
    <xf numFmtId="0" fontId="7" fillId="0" borderId="0" xfId="0" applyFont="1"/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quotePrefix="1" applyFont="1" applyFill="1" applyAlignment="1">
      <alignment horizontal="center"/>
    </xf>
    <xf numFmtId="0" fontId="7" fillId="0" borderId="2" xfId="0" applyFont="1" applyBorder="1"/>
    <xf numFmtId="0" fontId="7" fillId="2" borderId="2" xfId="0" applyFont="1" applyFill="1" applyBorder="1"/>
    <xf numFmtId="0" fontId="9" fillId="2" borderId="2" xfId="0" applyFont="1" applyFill="1" applyBorder="1"/>
    <xf numFmtId="0" fontId="7" fillId="0" borderId="3" xfId="0" applyFont="1" applyBorder="1"/>
    <xf numFmtId="0" fontId="7" fillId="2" borderId="3" xfId="0" applyFont="1" applyFill="1" applyBorder="1"/>
    <xf numFmtId="0" fontId="7" fillId="0" borderId="4" xfId="0" applyFont="1" applyBorder="1"/>
    <xf numFmtId="0" fontId="7" fillId="0" borderId="6" xfId="0" applyFont="1" applyBorder="1"/>
    <xf numFmtId="0" fontId="7" fillId="2" borderId="6" xfId="0" applyFont="1" applyFill="1" applyBorder="1"/>
    <xf numFmtId="0" fontId="9" fillId="2" borderId="5" xfId="0" applyFont="1" applyFill="1" applyBorder="1"/>
    <xf numFmtId="0" fontId="13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9" fillId="2" borderId="6" xfId="0" applyFont="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11" fillId="2" borderId="8" xfId="0" applyFont="1" applyFill="1" applyBorder="1"/>
    <xf numFmtId="0" fontId="7" fillId="2" borderId="8" xfId="0" applyFont="1" applyFill="1" applyBorder="1"/>
    <xf numFmtId="1" fontId="7" fillId="2" borderId="8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1" fontId="13" fillId="2" borderId="8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5" xfId="0" applyFont="1" applyFill="1" applyBorder="1"/>
    <xf numFmtId="0" fontId="7" fillId="0" borderId="9" xfId="0" applyFont="1" applyBorder="1"/>
    <xf numFmtId="0" fontId="13" fillId="2" borderId="3" xfId="0" applyFont="1" applyFill="1" applyBorder="1" applyAlignment="1">
      <alignment horizontal="left" vertical="center"/>
    </xf>
    <xf numFmtId="0" fontId="13" fillId="2" borderId="8" xfId="0" applyFont="1" applyFill="1" applyBorder="1"/>
    <xf numFmtId="0" fontId="6" fillId="2" borderId="2" xfId="0" applyFont="1" applyFill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6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7" fillId="0" borderId="16" xfId="0" applyFont="1" applyBorder="1"/>
    <xf numFmtId="0" fontId="7" fillId="2" borderId="15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7" fillId="2" borderId="15" xfId="0" applyFont="1" applyFill="1" applyBorder="1"/>
    <xf numFmtId="0" fontId="8" fillId="2" borderId="15" xfId="0" applyFont="1" applyFill="1" applyBorder="1"/>
    <xf numFmtId="0" fontId="8" fillId="2" borderId="14" xfId="0" applyFont="1" applyFill="1" applyBorder="1"/>
    <xf numFmtId="0" fontId="7" fillId="2" borderId="16" xfId="0" applyFont="1" applyFill="1" applyBorder="1"/>
    <xf numFmtId="0" fontId="7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7" fillId="2" borderId="2" xfId="0" applyFont="1" applyFill="1" applyBorder="1" applyAlignment="1">
      <alignment vertical="top"/>
    </xf>
    <xf numFmtId="0" fontId="17" fillId="2" borderId="2" xfId="0" applyFont="1" applyFill="1" applyBorder="1" applyAlignment="1">
      <alignment vertical="center"/>
    </xf>
    <xf numFmtId="0" fontId="16" fillId="2" borderId="2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8" fillId="2" borderId="23" xfId="0" applyFont="1" applyFill="1" applyBorder="1"/>
    <xf numFmtId="0" fontId="9" fillId="2" borderId="24" xfId="0" applyFont="1" applyFill="1" applyBorder="1"/>
    <xf numFmtId="0" fontId="11" fillId="2" borderId="23" xfId="0" applyFont="1" applyFill="1" applyBorder="1"/>
    <xf numFmtId="0" fontId="17" fillId="2" borderId="2" xfId="0" applyFont="1" applyFill="1" applyBorder="1" applyAlignment="1">
      <alignment horizontal="left" vertical="center"/>
    </xf>
    <xf numFmtId="0" fontId="17" fillId="2" borderId="28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21" xfId="0" applyFont="1" applyFill="1" applyBorder="1"/>
    <xf numFmtId="0" fontId="13" fillId="2" borderId="22" xfId="0" applyFont="1" applyFill="1" applyBorder="1"/>
    <xf numFmtId="0" fontId="12" fillId="2" borderId="31" xfId="0" applyFont="1" applyFill="1" applyBorder="1"/>
    <xf numFmtId="0" fontId="13" fillId="2" borderId="26" xfId="0" applyFont="1" applyFill="1" applyBorder="1"/>
    <xf numFmtId="0" fontId="13" fillId="2" borderId="2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left" vertical="center"/>
    </xf>
    <xf numFmtId="1" fontId="13" fillId="2" borderId="27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0" fontId="7" fillId="2" borderId="21" xfId="0" applyFont="1" applyFill="1" applyBorder="1"/>
    <xf numFmtId="0" fontId="7" fillId="2" borderId="22" xfId="0" applyFont="1" applyFill="1" applyBorder="1"/>
    <xf numFmtId="0" fontId="11" fillId="2" borderId="34" xfId="0" applyFont="1" applyFill="1" applyBorder="1"/>
    <xf numFmtId="0" fontId="7" fillId="2" borderId="25" xfId="0" applyFont="1" applyFill="1" applyBorder="1"/>
    <xf numFmtId="0" fontId="7" fillId="2" borderId="4" xfId="0" applyFont="1" applyFill="1" applyBorder="1"/>
    <xf numFmtId="0" fontId="7" fillId="2" borderId="29" xfId="0" applyFont="1" applyFill="1" applyBorder="1"/>
    <xf numFmtId="0" fontId="14" fillId="4" borderId="1" xfId="0" applyFont="1" applyFill="1" applyBorder="1" applyAlignment="1" applyProtection="1">
      <alignment vertical="center"/>
      <protection locked="0"/>
    </xf>
    <xf numFmtId="1" fontId="14" fillId="3" borderId="1" xfId="0" applyNumberFormat="1" applyFont="1" applyFill="1" applyBorder="1" applyAlignment="1">
      <alignment vertical="center"/>
    </xf>
    <xf numFmtId="1" fontId="14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18" fillId="2" borderId="0" xfId="0" applyFont="1" applyFill="1" applyBorder="1" applyAlignment="1"/>
    <xf numFmtId="1" fontId="14" fillId="3" borderId="1" xfId="0" applyNumberFormat="1" applyFont="1" applyFill="1" applyBorder="1" applyAlignment="1">
      <alignment horizontal="center"/>
    </xf>
    <xf numFmtId="0" fontId="13" fillId="2" borderId="36" xfId="0" applyFont="1" applyFill="1" applyBorder="1" applyAlignment="1">
      <alignment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1" fontId="13" fillId="2" borderId="0" xfId="0" applyNumberFormat="1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0" fillId="0" borderId="0" xfId="0" applyFont="1"/>
    <xf numFmtId="0" fontId="21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left" vertical="center"/>
    </xf>
    <xf numFmtId="0" fontId="22" fillId="0" borderId="2" xfId="1" applyBorder="1"/>
    <xf numFmtId="0" fontId="15" fillId="2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>
      <alignment horizontal="left" vertical="center" wrapText="1"/>
    </xf>
    <xf numFmtId="0" fontId="14" fillId="3" borderId="38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 wrapText="1"/>
    </xf>
    <xf numFmtId="0" fontId="14" fillId="3" borderId="28" xfId="0" applyFont="1" applyFill="1" applyBorder="1" applyAlignment="1">
      <alignment vertical="center" wrapText="1"/>
    </xf>
    <xf numFmtId="0" fontId="19" fillId="2" borderId="39" xfId="0" applyFont="1" applyFill="1" applyBorder="1" applyAlignment="1">
      <alignment horizontal="center" vertical="top"/>
    </xf>
    <xf numFmtId="0" fontId="19" fillId="2" borderId="40" xfId="0" applyFont="1" applyFill="1" applyBorder="1" applyAlignment="1">
      <alignment horizontal="center" vertical="top"/>
    </xf>
    <xf numFmtId="0" fontId="19" fillId="2" borderId="41" xfId="0" applyFont="1" applyFill="1" applyBorder="1" applyAlignment="1">
      <alignment horizontal="center" vertical="top"/>
    </xf>
  </cellXfs>
  <cellStyles count="2">
    <cellStyle name="Lien hypertexte" xfId="1" builtinId="8"/>
    <cellStyle name="Normal" xfId="0" builtinId="0"/>
  </cellStyles>
  <dxfs count="6">
    <dxf>
      <font>
        <b/>
        <i val="0"/>
        <color rgb="FF8DB63C"/>
      </font>
    </dxf>
    <dxf>
      <font>
        <b/>
        <i val="0"/>
        <color rgb="FFC00000"/>
      </font>
    </dxf>
    <dxf>
      <fill>
        <patternFill patternType="lightGray"/>
      </fill>
    </dxf>
    <dxf>
      <fill>
        <patternFill patternType="lightGray"/>
      </fill>
    </dxf>
    <dxf>
      <font>
        <b/>
        <i val="0"/>
        <color rgb="FF8DB63C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62636A"/>
      <color rgb="FF8DB63C"/>
      <color rgb="FF006F90"/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78105</xdr:colOff>
      <xdr:row>0</xdr:row>
      <xdr:rowOff>11042</xdr:rowOff>
    </xdr:from>
    <xdr:to>
      <xdr:col>12</xdr:col>
      <xdr:colOff>1098827</xdr:colOff>
      <xdr:row>5</xdr:row>
      <xdr:rowOff>36411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1453" y="11042"/>
          <a:ext cx="1821374" cy="925412"/>
        </a:xfrm>
        <a:prstGeom prst="rect">
          <a:avLst/>
        </a:prstGeom>
      </xdr:spPr>
    </xdr:pic>
    <xdr:clientData/>
  </xdr:twoCellAnchor>
  <xdr:twoCellAnchor editAs="oneCell">
    <xdr:from>
      <xdr:col>11</xdr:col>
      <xdr:colOff>679170</xdr:colOff>
      <xdr:row>9</xdr:row>
      <xdr:rowOff>110435</xdr:rowOff>
    </xdr:from>
    <xdr:to>
      <xdr:col>18</xdr:col>
      <xdr:colOff>735692</xdr:colOff>
      <xdr:row>47</xdr:row>
      <xdr:rowOff>204305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EFF885F-9892-4B3A-9A92-301E941EB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2518" y="1971261"/>
          <a:ext cx="8421957" cy="5400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vironnement.brussels/reglementation/obligations-et-autorisations/gerer-les-eaux-de-pluie-vos-oblig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Q9"/>
  <sheetViews>
    <sheetView zoomScaleNormal="100" workbookViewId="0">
      <selection activeCell="C16" sqref="C16"/>
    </sheetView>
  </sheetViews>
  <sheetFormatPr baseColWidth="10" defaultColWidth="11.453125" defaultRowHeight="14" x14ac:dyDescent="0.3"/>
  <cols>
    <col min="1" max="1" width="30" style="1" customWidth="1"/>
    <col min="2" max="16384" width="11.453125" style="1"/>
  </cols>
  <sheetData>
    <row r="1" spans="1:17" ht="42" x14ac:dyDescent="0.3">
      <c r="B1" s="86" t="s">
        <v>9</v>
      </c>
      <c r="C1" s="86" t="s">
        <v>10</v>
      </c>
      <c r="D1" s="86" t="s">
        <v>11</v>
      </c>
    </row>
    <row r="2" spans="1:17" ht="42" x14ac:dyDescent="0.3">
      <c r="B2" s="9" t="s">
        <v>3</v>
      </c>
      <c r="C2" s="10" t="s">
        <v>6</v>
      </c>
      <c r="D2" s="9" t="s">
        <v>5</v>
      </c>
      <c r="E2" s="97" t="s">
        <v>21</v>
      </c>
      <c r="F2" s="9"/>
    </row>
    <row r="3" spans="1:17" x14ac:dyDescent="0.3">
      <c r="A3" s="6" t="s">
        <v>8</v>
      </c>
      <c r="B3" s="6">
        <f>2*25</f>
        <v>50</v>
      </c>
      <c r="C3" s="6">
        <f>15*15</f>
        <v>225</v>
      </c>
      <c r="D3" s="6">
        <f>10*25</f>
        <v>250</v>
      </c>
      <c r="E3" s="6" t="s">
        <v>22</v>
      </c>
      <c r="F3" s="2" t="s">
        <v>13</v>
      </c>
      <c r="H3" s="7"/>
      <c r="I3" s="5"/>
    </row>
    <row r="4" spans="1:17" s="5" customFormat="1" x14ac:dyDescent="0.3">
      <c r="A4" s="8"/>
      <c r="B4" s="6"/>
      <c r="C4" s="6"/>
      <c r="D4" s="11"/>
      <c r="E4" s="11"/>
      <c r="F4" s="2" t="s">
        <v>12</v>
      </c>
      <c r="H4" s="7"/>
      <c r="K4" s="6"/>
      <c r="L4" s="7"/>
    </row>
    <row r="5" spans="1:17" x14ac:dyDescent="0.3">
      <c r="A5" s="8"/>
      <c r="B5" s="6"/>
      <c r="C5" s="6"/>
      <c r="D5" s="6"/>
      <c r="E5" s="6"/>
      <c r="F5" s="5"/>
      <c r="G5" s="6"/>
      <c r="H5" s="7"/>
      <c r="I5" s="5"/>
      <c r="J5" s="5"/>
      <c r="K5" s="6"/>
      <c r="L5" s="7"/>
      <c r="M5" s="5"/>
    </row>
    <row r="6" spans="1:17" x14ac:dyDescent="0.3">
      <c r="A6" s="8"/>
      <c r="B6" s="6"/>
      <c r="C6" s="5"/>
      <c r="D6" s="5"/>
      <c r="E6" s="5"/>
      <c r="F6" s="5"/>
      <c r="G6" s="6"/>
      <c r="H6" s="7"/>
      <c r="I6" s="5"/>
      <c r="J6" s="5"/>
      <c r="K6" s="6"/>
      <c r="L6" s="7"/>
      <c r="M6" s="5"/>
    </row>
    <row r="7" spans="1:17" x14ac:dyDescent="0.3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98" t="s">
        <v>37</v>
      </c>
    </row>
    <row r="9" spans="1:17" x14ac:dyDescent="0.3">
      <c r="A9" s="98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AY492"/>
  <sheetViews>
    <sheetView tabSelected="1" topLeftCell="C1" zoomScale="115" zoomScaleNormal="115" zoomScaleSheetLayoutView="130" workbookViewId="0">
      <selection activeCell="G10" sqref="G10:I10"/>
    </sheetView>
  </sheetViews>
  <sheetFormatPr baseColWidth="10" defaultColWidth="11.453125" defaultRowHeight="13.5" x14ac:dyDescent="0.3"/>
  <cols>
    <col min="1" max="1" width="1.6328125" style="4" customWidth="1"/>
    <col min="2" max="2" width="2.6328125" style="4" customWidth="1"/>
    <col min="3" max="3" width="5.6328125" style="4" customWidth="1"/>
    <col min="4" max="8" width="10.6328125" style="4" customWidth="1"/>
    <col min="9" max="10" width="8.6328125" style="4" customWidth="1"/>
    <col min="11" max="11" width="2.6328125" style="4" customWidth="1"/>
    <col min="12" max="12" width="11.453125" style="12"/>
    <col min="13" max="13" width="51" style="12" bestFit="1" customWidth="1"/>
    <col min="14" max="51" width="11.453125" style="12"/>
    <col min="52" max="16384" width="11.453125" style="4"/>
  </cols>
  <sheetData>
    <row r="1" spans="1:13" ht="9.75" customHeight="1" thickBot="1" x14ac:dyDescent="0.35">
      <c r="A1" s="12"/>
      <c r="B1" s="18"/>
      <c r="C1" s="18"/>
      <c r="D1" s="18"/>
      <c r="E1" s="18"/>
      <c r="F1" s="18"/>
      <c r="G1" s="18"/>
      <c r="H1" s="18"/>
      <c r="I1" s="18"/>
      <c r="J1" s="18"/>
      <c r="K1" s="36"/>
    </row>
    <row r="2" spans="1:13" x14ac:dyDescent="0.3">
      <c r="A2" s="15"/>
      <c r="B2" s="40"/>
      <c r="C2" s="41"/>
      <c r="D2" s="41"/>
      <c r="E2" s="41"/>
      <c r="F2" s="41"/>
      <c r="G2" s="41"/>
      <c r="H2" s="41"/>
      <c r="I2" s="41"/>
      <c r="J2" s="41"/>
      <c r="K2" s="42"/>
    </row>
    <row r="3" spans="1:13" ht="19.5" x14ac:dyDescent="0.35">
      <c r="A3" s="15"/>
      <c r="B3" s="43"/>
      <c r="C3" s="102" t="s">
        <v>4</v>
      </c>
      <c r="D3" s="102"/>
      <c r="E3" s="102"/>
      <c r="F3" s="102"/>
      <c r="G3" s="102"/>
      <c r="H3" s="102"/>
      <c r="I3" s="102"/>
      <c r="J3" s="102"/>
      <c r="K3" s="44"/>
    </row>
    <row r="4" spans="1:13" ht="5.15" customHeight="1" x14ac:dyDescent="0.35">
      <c r="A4" s="15"/>
      <c r="B4" s="43"/>
      <c r="C4" s="39"/>
      <c r="D4" s="39"/>
      <c r="E4" s="39"/>
      <c r="F4" s="39"/>
      <c r="G4" s="39"/>
      <c r="H4" s="39"/>
      <c r="I4" s="3"/>
      <c r="J4" s="3"/>
      <c r="K4" s="44"/>
    </row>
    <row r="5" spans="1:13" ht="23" customHeight="1" x14ac:dyDescent="0.3">
      <c r="A5" s="15"/>
      <c r="B5" s="43"/>
      <c r="C5" s="111" t="s">
        <v>42</v>
      </c>
      <c r="D5" s="112"/>
      <c r="E5" s="112"/>
      <c r="F5" s="112"/>
      <c r="G5" s="112"/>
      <c r="H5" s="112"/>
      <c r="I5" s="112"/>
      <c r="J5" s="113"/>
      <c r="K5" s="45"/>
    </row>
    <row r="6" spans="1:13" ht="20.149999999999999" customHeight="1" x14ac:dyDescent="0.35">
      <c r="A6" s="15"/>
      <c r="B6" s="46"/>
      <c r="C6" s="59" t="s">
        <v>15</v>
      </c>
      <c r="D6" s="60"/>
      <c r="E6" s="60"/>
      <c r="F6" s="60"/>
      <c r="G6" s="60"/>
      <c r="H6" s="60"/>
      <c r="I6" s="60"/>
      <c r="J6" s="61"/>
      <c r="K6" s="47"/>
      <c r="M6" s="101" t="s">
        <v>43</v>
      </c>
    </row>
    <row r="7" spans="1:13" ht="5.25" customHeight="1" x14ac:dyDescent="0.3">
      <c r="A7" s="15"/>
      <c r="B7" s="46"/>
      <c r="C7" s="62"/>
      <c r="D7" s="14"/>
      <c r="E7" s="14"/>
      <c r="F7" s="14"/>
      <c r="G7" s="14"/>
      <c r="H7" s="14"/>
      <c r="I7" s="14"/>
      <c r="J7" s="63"/>
      <c r="K7" s="48"/>
    </row>
    <row r="8" spans="1:13" ht="45" customHeight="1" x14ac:dyDescent="0.3">
      <c r="A8" s="15"/>
      <c r="B8" s="46"/>
      <c r="C8" s="105" t="s">
        <v>23</v>
      </c>
      <c r="D8" s="106"/>
      <c r="E8" s="106"/>
      <c r="F8" s="106"/>
      <c r="G8" s="106"/>
      <c r="H8" s="106"/>
      <c r="I8" s="106"/>
      <c r="J8" s="107"/>
      <c r="K8" s="49"/>
      <c r="M8" s="12" t="s">
        <v>39</v>
      </c>
    </row>
    <row r="9" spans="1:13" ht="5.15" customHeight="1" x14ac:dyDescent="0.3">
      <c r="A9" s="15"/>
      <c r="B9" s="46"/>
      <c r="C9" s="62"/>
      <c r="D9" s="14"/>
      <c r="E9" s="14"/>
      <c r="F9" s="14"/>
      <c r="G9" s="25"/>
      <c r="H9" s="25"/>
      <c r="I9" s="25"/>
      <c r="J9" s="63"/>
      <c r="K9" s="48"/>
    </row>
    <row r="10" spans="1:13" ht="15" customHeight="1" x14ac:dyDescent="0.3">
      <c r="A10" s="15"/>
      <c r="B10" s="46"/>
      <c r="C10" s="64"/>
      <c r="D10" s="57" t="s">
        <v>17</v>
      </c>
      <c r="E10" s="21"/>
      <c r="F10" s="15"/>
      <c r="G10" s="104"/>
      <c r="H10" s="104"/>
      <c r="I10" s="104"/>
      <c r="J10" s="89"/>
      <c r="K10" s="50"/>
    </row>
    <row r="11" spans="1:13" ht="5.15" customHeight="1" x14ac:dyDescent="0.3">
      <c r="A11" s="15"/>
      <c r="B11" s="46"/>
      <c r="C11" s="64"/>
      <c r="D11" s="58"/>
      <c r="E11" s="23"/>
      <c r="F11" s="22"/>
      <c r="G11" s="22"/>
      <c r="H11" s="22"/>
      <c r="I11" s="34"/>
      <c r="J11" s="67"/>
      <c r="K11" s="50"/>
    </row>
    <row r="12" spans="1:13" ht="15" customHeight="1" x14ac:dyDescent="0.3">
      <c r="A12" s="15"/>
      <c r="B12" s="46"/>
      <c r="C12" s="64"/>
      <c r="D12" s="57" t="s">
        <v>41</v>
      </c>
      <c r="E12" s="21"/>
      <c r="F12" s="15"/>
      <c r="G12" s="104"/>
      <c r="H12" s="104"/>
      <c r="I12" s="104"/>
      <c r="J12" s="89"/>
      <c r="K12" s="50"/>
    </row>
    <row r="13" spans="1:13" ht="5.25" customHeight="1" x14ac:dyDescent="0.3">
      <c r="A13" s="15"/>
      <c r="B13" s="46"/>
      <c r="C13" s="62"/>
      <c r="D13" s="14"/>
      <c r="E13" s="14"/>
      <c r="F13" s="14"/>
      <c r="G13" s="20"/>
      <c r="H13" s="20"/>
      <c r="I13" s="20"/>
      <c r="J13" s="63"/>
      <c r="K13" s="48"/>
    </row>
    <row r="14" spans="1:13" ht="24.65" customHeight="1" x14ac:dyDescent="0.3">
      <c r="A14" s="15"/>
      <c r="B14" s="46"/>
      <c r="C14" s="108" t="s">
        <v>26</v>
      </c>
      <c r="D14" s="109"/>
      <c r="E14" s="109"/>
      <c r="F14" s="109"/>
      <c r="G14" s="109"/>
      <c r="H14" s="109"/>
      <c r="I14" s="109"/>
      <c r="J14" s="110"/>
      <c r="K14" s="49"/>
    </row>
    <row r="15" spans="1:13" ht="5.25" customHeight="1" x14ac:dyDescent="0.3">
      <c r="A15" s="15"/>
      <c r="B15" s="46"/>
      <c r="C15" s="62"/>
      <c r="D15" s="14"/>
      <c r="E15" s="14"/>
      <c r="F15" s="14"/>
      <c r="G15" s="14"/>
      <c r="H15" s="14"/>
      <c r="I15" s="25"/>
      <c r="J15" s="63"/>
      <c r="K15" s="48"/>
    </row>
    <row r="16" spans="1:13" ht="12.75" customHeight="1" x14ac:dyDescent="0.3">
      <c r="A16" s="15"/>
      <c r="B16" s="46"/>
      <c r="C16" s="64"/>
      <c r="D16" s="58" t="s">
        <v>7</v>
      </c>
      <c r="E16" s="23"/>
      <c r="F16" s="22"/>
      <c r="G16" s="22"/>
      <c r="H16" s="27"/>
      <c r="I16" s="83"/>
      <c r="J16" s="66" t="s">
        <v>0</v>
      </c>
      <c r="K16" s="50"/>
    </row>
    <row r="17" spans="1:51" ht="5.15" customHeight="1" x14ac:dyDescent="0.3">
      <c r="A17" s="15"/>
      <c r="B17" s="46"/>
      <c r="C17" s="64"/>
      <c r="D17" s="58"/>
      <c r="E17" s="23"/>
      <c r="F17" s="22"/>
      <c r="G17" s="22"/>
      <c r="H17" s="22"/>
      <c r="I17" s="34"/>
      <c r="J17" s="67"/>
      <c r="K17" s="50"/>
    </row>
    <row r="18" spans="1:51" x14ac:dyDescent="0.3">
      <c r="A18" s="15"/>
      <c r="B18" s="46"/>
      <c r="C18" s="64"/>
      <c r="D18" s="58" t="s">
        <v>24</v>
      </c>
      <c r="E18" s="23"/>
      <c r="F18" s="22"/>
      <c r="G18" s="22"/>
      <c r="H18" s="27"/>
      <c r="I18" s="83"/>
      <c r="J18" s="66" t="s">
        <v>0</v>
      </c>
      <c r="K18" s="50"/>
    </row>
    <row r="19" spans="1:51" ht="5.15" customHeight="1" x14ac:dyDescent="0.3">
      <c r="A19" s="15"/>
      <c r="B19" s="46"/>
      <c r="C19" s="64"/>
      <c r="D19" s="58"/>
      <c r="E19" s="23"/>
      <c r="F19" s="22"/>
      <c r="G19" s="22"/>
      <c r="H19" s="22"/>
      <c r="I19" s="34"/>
      <c r="J19" s="67"/>
      <c r="K19" s="50"/>
    </row>
    <row r="20" spans="1:51" x14ac:dyDescent="0.3">
      <c r="A20" s="15"/>
      <c r="B20" s="46"/>
      <c r="C20" s="64"/>
      <c r="D20" s="58" t="s">
        <v>25</v>
      </c>
      <c r="E20" s="23"/>
      <c r="F20" s="22"/>
      <c r="G20" s="22"/>
      <c r="H20" s="27"/>
      <c r="I20" s="83"/>
      <c r="J20" s="66" t="s">
        <v>0</v>
      </c>
      <c r="K20" s="50"/>
    </row>
    <row r="21" spans="1:51" s="3" customFormat="1" x14ac:dyDescent="0.3">
      <c r="A21" s="16"/>
      <c r="B21" s="52"/>
      <c r="C21" s="73"/>
      <c r="D21" s="100" t="s">
        <v>40</v>
      </c>
      <c r="E21" s="74"/>
      <c r="F21" s="74"/>
      <c r="G21" s="74"/>
      <c r="H21" s="74"/>
      <c r="I21" s="75"/>
      <c r="J21" s="76"/>
      <c r="K21" s="47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ht="9.9" customHeight="1" x14ac:dyDescent="0.3">
      <c r="A22" s="15"/>
      <c r="B22" s="43"/>
      <c r="C22" s="28"/>
      <c r="D22" s="29"/>
      <c r="E22" s="29"/>
      <c r="F22" s="29"/>
      <c r="G22" s="29"/>
      <c r="H22" s="29"/>
      <c r="I22" s="30"/>
      <c r="J22" s="24"/>
      <c r="K22" s="51"/>
    </row>
    <row r="23" spans="1:51" ht="20.149999999999999" customHeight="1" x14ac:dyDescent="0.3">
      <c r="A23" s="15"/>
      <c r="B23" s="46"/>
      <c r="C23" s="59" t="s">
        <v>18</v>
      </c>
      <c r="D23" s="68"/>
      <c r="E23" s="68"/>
      <c r="F23" s="68"/>
      <c r="G23" s="68"/>
      <c r="H23" s="68"/>
      <c r="I23" s="68"/>
      <c r="J23" s="69"/>
      <c r="K23" s="49"/>
    </row>
    <row r="24" spans="1:51" ht="5.15" customHeight="1" x14ac:dyDescent="0.3">
      <c r="A24" s="15"/>
      <c r="B24" s="46"/>
      <c r="C24" s="70"/>
      <c r="D24" s="35"/>
      <c r="E24" s="35"/>
      <c r="F24" s="35"/>
      <c r="G24" s="35"/>
      <c r="H24" s="35"/>
      <c r="I24" s="38"/>
      <c r="J24" s="71"/>
      <c r="K24" s="49"/>
    </row>
    <row r="25" spans="1:51" ht="24.65" customHeight="1" x14ac:dyDescent="0.3">
      <c r="A25" s="15"/>
      <c r="B25" s="46"/>
      <c r="C25" s="108" t="s">
        <v>27</v>
      </c>
      <c r="D25" s="109"/>
      <c r="E25" s="109"/>
      <c r="F25" s="109"/>
      <c r="G25" s="109"/>
      <c r="H25" s="109"/>
      <c r="I25" s="109"/>
      <c r="J25" s="110"/>
      <c r="K25" s="49"/>
    </row>
    <row r="26" spans="1:51" ht="5.15" customHeight="1" x14ac:dyDescent="0.3">
      <c r="A26" s="15"/>
      <c r="B26" s="46"/>
      <c r="C26" s="64"/>
      <c r="D26" s="58"/>
      <c r="E26" s="23"/>
      <c r="F26" s="22"/>
      <c r="G26" s="22"/>
      <c r="H26" s="22"/>
      <c r="I26" s="34"/>
      <c r="J26" s="67"/>
      <c r="K26" s="50"/>
    </row>
    <row r="27" spans="1:51" s="3" customFormat="1" x14ac:dyDescent="0.3">
      <c r="A27" s="16"/>
      <c r="B27" s="52"/>
      <c r="C27" s="72"/>
      <c r="D27" s="65" t="s">
        <v>28</v>
      </c>
      <c r="E27" s="26"/>
      <c r="F27" s="26"/>
      <c r="G27" s="26"/>
      <c r="H27" s="37"/>
      <c r="I27" s="83"/>
      <c r="J27" s="66" t="s">
        <v>34</v>
      </c>
      <c r="K27" s="4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51" ht="5.15" customHeight="1" x14ac:dyDescent="0.3">
      <c r="A28" s="15"/>
      <c r="B28" s="46"/>
      <c r="C28" s="64"/>
      <c r="D28" s="58"/>
      <c r="E28" s="23"/>
      <c r="F28" s="22"/>
      <c r="G28" s="22"/>
      <c r="H28" s="22"/>
      <c r="I28" s="34"/>
      <c r="J28" s="67"/>
      <c r="K28" s="50"/>
    </row>
    <row r="29" spans="1:51" s="3" customFormat="1" x14ac:dyDescent="0.3">
      <c r="A29" s="16"/>
      <c r="B29" s="52"/>
      <c r="C29" s="72"/>
      <c r="D29" s="65" t="s">
        <v>29</v>
      </c>
      <c r="E29" s="26"/>
      <c r="F29" s="26"/>
      <c r="G29" s="26"/>
      <c r="H29" s="37"/>
      <c r="I29" s="83"/>
      <c r="J29" s="66" t="s">
        <v>35</v>
      </c>
      <c r="K29" s="4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5.15" customHeight="1" x14ac:dyDescent="0.3">
      <c r="A30" s="15"/>
      <c r="B30" s="46"/>
      <c r="C30" s="64"/>
      <c r="D30" s="58"/>
      <c r="E30" s="23"/>
      <c r="F30" s="22"/>
      <c r="G30" s="22"/>
      <c r="H30" s="22"/>
      <c r="I30" s="34"/>
      <c r="J30" s="67"/>
      <c r="K30" s="50"/>
    </row>
    <row r="31" spans="1:51" s="3" customFormat="1" x14ac:dyDescent="0.3">
      <c r="A31" s="16"/>
      <c r="B31" s="52"/>
      <c r="C31" s="72"/>
      <c r="D31" s="65" t="s">
        <v>30</v>
      </c>
      <c r="E31" s="26"/>
      <c r="F31" s="26"/>
      <c r="G31" s="26"/>
      <c r="H31" s="37"/>
      <c r="I31" s="84" t="str">
        <f>IF(OR(ISNUMBER(I16),ISNUMBER(I18),ISNUMBER(I20)),1.5*I16+1.5*I18,"")</f>
        <v/>
      </c>
      <c r="J31" s="66" t="s">
        <v>2</v>
      </c>
      <c r="K31" s="4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ht="5.15" customHeight="1" x14ac:dyDescent="0.3">
      <c r="A32" s="15"/>
      <c r="B32" s="46"/>
      <c r="C32" s="64"/>
      <c r="D32" s="58"/>
      <c r="E32" s="23"/>
      <c r="F32" s="22"/>
      <c r="G32" s="22"/>
      <c r="H32" s="22"/>
      <c r="I32" s="34"/>
      <c r="J32" s="67"/>
      <c r="K32" s="50"/>
    </row>
    <row r="33" spans="1:51" s="3" customFormat="1" x14ac:dyDescent="0.3">
      <c r="A33" s="16"/>
      <c r="B33" s="52"/>
      <c r="C33" s="72"/>
      <c r="D33" s="65" t="s">
        <v>19</v>
      </c>
      <c r="E33" s="26"/>
      <c r="F33" s="26"/>
      <c r="G33" s="26"/>
      <c r="H33" s="37"/>
      <c r="I33" s="85" t="str">
        <f>IF(ISTEXT(G10),HLOOKUP($G$10,Données!B2:D3,2,0),"")</f>
        <v/>
      </c>
      <c r="J33" s="66" t="s">
        <v>36</v>
      </c>
      <c r="K33" s="4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ht="5.15" customHeight="1" x14ac:dyDescent="0.3">
      <c r="A34" s="15"/>
      <c r="B34" s="46"/>
      <c r="C34" s="64"/>
      <c r="D34" s="58"/>
      <c r="E34" s="23"/>
      <c r="F34" s="22"/>
      <c r="G34" s="22"/>
      <c r="H34" s="22"/>
      <c r="I34" s="34"/>
      <c r="J34" s="67"/>
      <c r="K34" s="50"/>
    </row>
    <row r="35" spans="1:51" s="3" customFormat="1" x14ac:dyDescent="0.3">
      <c r="A35" s="16"/>
      <c r="B35" s="52"/>
      <c r="C35" s="72"/>
      <c r="D35" s="65" t="s">
        <v>20</v>
      </c>
      <c r="E35" s="26"/>
      <c r="F35" s="26"/>
      <c r="G35" s="26"/>
      <c r="H35" s="37"/>
      <c r="I35" s="85" t="str">
        <f>IF(ISTEXT(G12),HLOOKUP($G$12,Données!B2:E3,2,0),"")</f>
        <v/>
      </c>
      <c r="J35" s="66" t="s">
        <v>36</v>
      </c>
      <c r="K35" s="4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s="3" customFormat="1" x14ac:dyDescent="0.3">
      <c r="A36" s="16"/>
      <c r="B36" s="52"/>
      <c r="C36" s="73"/>
      <c r="D36" s="74"/>
      <c r="E36" s="74"/>
      <c r="F36" s="74"/>
      <c r="G36" s="74"/>
      <c r="H36" s="74"/>
      <c r="I36" s="75"/>
      <c r="J36" s="76"/>
      <c r="K36" s="4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s="3" customFormat="1" ht="9.9" customHeight="1" x14ac:dyDescent="0.3">
      <c r="A37" s="16"/>
      <c r="B37" s="52"/>
      <c r="C37" s="31"/>
      <c r="D37" s="32"/>
      <c r="E37" s="32"/>
      <c r="F37" s="32"/>
      <c r="G37" s="32"/>
      <c r="H37" s="32"/>
      <c r="I37" s="33"/>
      <c r="J37" s="34"/>
      <c r="K37" s="4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ht="20.149999999999999" customHeight="1" x14ac:dyDescent="0.3">
      <c r="A38" s="15"/>
      <c r="B38" s="46"/>
      <c r="C38" s="59" t="s">
        <v>16</v>
      </c>
      <c r="D38" s="77"/>
      <c r="E38" s="77"/>
      <c r="F38" s="77"/>
      <c r="G38" s="77"/>
      <c r="H38" s="77"/>
      <c r="I38" s="77"/>
      <c r="J38" s="78"/>
      <c r="K38" s="49"/>
    </row>
    <row r="39" spans="1:51" ht="5.15" customHeight="1" x14ac:dyDescent="0.3">
      <c r="A39" s="15"/>
      <c r="B39" s="46"/>
      <c r="C39" s="79"/>
      <c r="D39" s="19"/>
      <c r="E39" s="19"/>
      <c r="F39" s="19"/>
      <c r="G39" s="19"/>
      <c r="H39" s="19"/>
      <c r="I39" s="19"/>
      <c r="J39" s="80"/>
      <c r="K39" s="49"/>
    </row>
    <row r="40" spans="1:51" x14ac:dyDescent="0.3">
      <c r="A40" s="15"/>
      <c r="B40" s="46"/>
      <c r="C40" s="82"/>
      <c r="D40" s="90" t="s">
        <v>14</v>
      </c>
      <c r="E40" s="90"/>
      <c r="F40" s="90"/>
      <c r="G40" s="90"/>
      <c r="H40" s="90"/>
      <c r="I40" s="91" t="str">
        <f>IF(OR(ISNUMBER(I16),ISNUMBER(I18),ISNUMBER(I20)),(33*I16+33*I18)/1000,"")</f>
        <v/>
      </c>
      <c r="J40" s="88" t="s">
        <v>1</v>
      </c>
      <c r="K40" s="53"/>
    </row>
    <row r="41" spans="1:51" ht="5.15" customHeight="1" x14ac:dyDescent="0.3">
      <c r="A41" s="15"/>
      <c r="B41" s="46"/>
      <c r="C41" s="64"/>
      <c r="D41" s="58"/>
      <c r="E41" s="23"/>
      <c r="F41" s="22"/>
      <c r="G41" s="22"/>
      <c r="H41" s="22"/>
      <c r="I41" s="34"/>
      <c r="J41" s="67"/>
      <c r="K41" s="50"/>
    </row>
    <row r="42" spans="1:51" x14ac:dyDescent="0.3">
      <c r="A42" s="15"/>
      <c r="B42" s="46"/>
      <c r="C42" s="82"/>
      <c r="D42" s="90" t="s">
        <v>31</v>
      </c>
      <c r="E42" s="90"/>
      <c r="F42" s="90"/>
      <c r="G42" s="90"/>
      <c r="H42" s="90"/>
      <c r="I42" s="91" t="str">
        <f>IF(AND(ISNUMBER(I33),ISNUMBER(I31),ISNUMBER(I27),ISNUMBER(I29)),MIN(I27,I31/I33),IF(AND(ISNUMBER(I33),ISNUMBER(I31),ISNUMBER(I27),G12="Pas de deuxième affectation"),MIN(I27,I31/I33),""))</f>
        <v/>
      </c>
      <c r="J42" s="88" t="s">
        <v>35</v>
      </c>
      <c r="K42" s="53"/>
    </row>
    <row r="43" spans="1:51" ht="5.15" customHeight="1" x14ac:dyDescent="0.3">
      <c r="A43" s="15"/>
      <c r="B43" s="46"/>
      <c r="C43" s="64"/>
      <c r="D43" s="58"/>
      <c r="E43" s="23"/>
      <c r="F43" s="22"/>
      <c r="G43" s="22"/>
      <c r="H43" s="22"/>
      <c r="I43" s="34"/>
      <c r="J43" s="67"/>
      <c r="K43" s="50"/>
    </row>
    <row r="44" spans="1:51" x14ac:dyDescent="0.3">
      <c r="A44" s="15"/>
      <c r="B44" s="46"/>
      <c r="C44" s="82"/>
      <c r="D44" s="90" t="s">
        <v>32</v>
      </c>
      <c r="E44" s="90"/>
      <c r="F44" s="90"/>
      <c r="G44" s="90"/>
      <c r="H44" s="90"/>
      <c r="I44" s="91" t="str">
        <f>IF(AND(ISNUMBER(I35),ISNUMBER(I31),ISNUMBER(I29),ISNUMBER(I27)),IF(ISNUMBER(#REF!),MAX(MIN(I29,(I31-#REF!)/I35),0),MAX(MIN(I29,(I31-I33*I42)/I35),0)),"")</f>
        <v/>
      </c>
      <c r="J44" s="88" t="s">
        <v>35</v>
      </c>
      <c r="K44" s="53"/>
      <c r="L44" s="17"/>
    </row>
    <row r="45" spans="1:51" ht="5.15" customHeight="1" x14ac:dyDescent="0.3">
      <c r="A45" s="15"/>
      <c r="B45" s="46"/>
      <c r="C45" s="79"/>
      <c r="D45" s="19"/>
      <c r="E45" s="19"/>
      <c r="F45" s="19"/>
      <c r="G45" s="19"/>
      <c r="H45" s="19"/>
      <c r="I45" s="19"/>
      <c r="J45" s="80"/>
      <c r="K45" s="49"/>
      <c r="L45" s="17"/>
    </row>
    <row r="46" spans="1:51" s="3" customFormat="1" x14ac:dyDescent="0.3">
      <c r="A46" s="16"/>
      <c r="B46" s="52"/>
      <c r="C46" s="87"/>
      <c r="D46" s="90" t="s">
        <v>33</v>
      </c>
      <c r="E46" s="32"/>
      <c r="F46" s="32"/>
      <c r="G46" s="32"/>
      <c r="H46" s="32"/>
      <c r="I46" s="33"/>
      <c r="J46" s="92"/>
      <c r="K46" s="47"/>
      <c r="L46" s="8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s="3" customFormat="1" x14ac:dyDescent="0.3">
      <c r="A47" s="16"/>
      <c r="B47" s="52"/>
      <c r="C47" s="93"/>
      <c r="D47" s="94"/>
      <c r="E47" s="94"/>
      <c r="F47" s="94"/>
      <c r="G47" s="94"/>
      <c r="H47" s="94"/>
      <c r="I47" s="95"/>
      <c r="J47" s="96"/>
      <c r="K47" s="4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s="3" customFormat="1" ht="45" customHeight="1" x14ac:dyDescent="0.3">
      <c r="A48" s="16"/>
      <c r="B48" s="52"/>
      <c r="C48" s="99" t="str">
        <f>IF(AND(ISNUMBER(I42),ISNUMBER(I44)),IF(((I42*I33)+(I44*I35))/I31&lt;0.9,Données!$A$9,Données!$A$8),IF(AND(ISNUMBER(I42),G12="Pas de deuxième affectation"),IF((I42*I33)/I31&lt;0.9,Données!$A$9,Données!$A$8),""))</f>
        <v/>
      </c>
      <c r="D48" s="103" t="str">
        <f>IF(AND(ISNUMBER(I42),ISNUMBER(I44)),IF(((I42*I33)+(I44*I35))/I31&lt;0.9,"Les consommations liées au(x) W.C. ne sont pas suffisantes comparées au volume disponible par jour, vous devez connecter d'autres usages en plus des W.C.","Les usages connectés sont suffisants"),IF(AND(ISNUMBER(I42),G12="Pas de deuxième affectation"),IF((I42*I33)/I31&lt;0.9,"Les consommations liées au(x) W.C. ne sont pas suffisantes comparées au volume disponible par jour, vous devez connecter d'autres usages en plus des W.C.","Les usages connectés sont suffisants"),""))</f>
        <v/>
      </c>
      <c r="E48" s="103"/>
      <c r="F48" s="103"/>
      <c r="G48" s="103"/>
      <c r="H48" s="103"/>
      <c r="I48" s="103"/>
      <c r="J48" s="96"/>
      <c r="K48" s="4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s="3" customFormat="1" x14ac:dyDescent="0.3">
      <c r="A49" s="16"/>
      <c r="B49" s="52"/>
      <c r="C49" s="73"/>
      <c r="D49" s="74"/>
      <c r="E49" s="74"/>
      <c r="F49" s="74"/>
      <c r="G49" s="74"/>
      <c r="H49" s="74"/>
      <c r="I49" s="75"/>
      <c r="J49" s="76"/>
      <c r="K49" s="47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ht="14" thickBot="1" x14ac:dyDescent="0.35">
      <c r="A50" s="15"/>
      <c r="B50" s="54"/>
      <c r="C50" s="55"/>
      <c r="D50" s="55"/>
      <c r="E50" s="55"/>
      <c r="F50" s="55"/>
      <c r="G50" s="55"/>
      <c r="H50" s="55"/>
      <c r="I50" s="55"/>
      <c r="J50" s="55"/>
      <c r="K50" s="56"/>
    </row>
    <row r="51" spans="1:51" s="3" customFormat="1" x14ac:dyDescent="0.3"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s="3" customFormat="1" x14ac:dyDescent="0.3"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s="3" customFormat="1" x14ac:dyDescent="0.3"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s="3" customFormat="1" x14ac:dyDescent="0.3"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s="3" customFormat="1" x14ac:dyDescent="0.3"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s="3" customFormat="1" x14ac:dyDescent="0.3"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s="3" customFormat="1" x14ac:dyDescent="0.3"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s="3" customFormat="1" x14ac:dyDescent="0.3"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s="3" customFormat="1" x14ac:dyDescent="0.3"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s="3" customFormat="1" x14ac:dyDescent="0.3"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s="3" customFormat="1" x14ac:dyDescent="0.3"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s="3" customFormat="1" x14ac:dyDescent="0.3"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s="3" customFormat="1" x14ac:dyDescent="0.3"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s="3" customFormat="1" x14ac:dyDescent="0.3"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2:51" s="3" customFormat="1" x14ac:dyDescent="0.3"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2:51" s="3" customFormat="1" x14ac:dyDescent="0.3"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2:51" s="3" customFormat="1" x14ac:dyDescent="0.3"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2:51" s="3" customFormat="1" x14ac:dyDescent="0.3"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2:51" s="3" customFormat="1" x14ac:dyDescent="0.3"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2:51" s="3" customFormat="1" x14ac:dyDescent="0.3"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2:51" s="3" customFormat="1" x14ac:dyDescent="0.3"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2:51" s="3" customFormat="1" x14ac:dyDescent="0.3"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2:51" s="3" customFormat="1" x14ac:dyDescent="0.3"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2:51" s="3" customFormat="1" x14ac:dyDescent="0.3"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2:51" s="3" customFormat="1" x14ac:dyDescent="0.3"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2:51" s="3" customFormat="1" x14ac:dyDescent="0.3"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2:51" s="3" customFormat="1" x14ac:dyDescent="0.3"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2:51" s="3" customFormat="1" x14ac:dyDescent="0.3"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2:51" s="3" customFormat="1" x14ac:dyDescent="0.3"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2:51" s="3" customFormat="1" x14ac:dyDescent="0.3"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2:51" s="3" customFormat="1" x14ac:dyDescent="0.3"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2:51" s="3" customFormat="1" x14ac:dyDescent="0.3"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2:51" s="3" customFormat="1" x14ac:dyDescent="0.3"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2:51" s="3" customFormat="1" x14ac:dyDescent="0.3"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2:51" s="3" customFormat="1" x14ac:dyDescent="0.3"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2:51" s="3" customFormat="1" x14ac:dyDescent="0.3"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2:51" s="3" customFormat="1" x14ac:dyDescent="0.3"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2:51" s="3" customFormat="1" x14ac:dyDescent="0.3"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2:51" s="3" customFormat="1" x14ac:dyDescent="0.3"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2:51" s="3" customFormat="1" x14ac:dyDescent="0.3"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2:51" s="3" customFormat="1" x14ac:dyDescent="0.3"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2:51" s="3" customFormat="1" x14ac:dyDescent="0.3"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2:51" s="3" customFormat="1" x14ac:dyDescent="0.3"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2:51" s="3" customFormat="1" x14ac:dyDescent="0.3"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2:51" s="3" customFormat="1" x14ac:dyDescent="0.3"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2:51" s="3" customFormat="1" x14ac:dyDescent="0.3"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2:51" s="3" customFormat="1" x14ac:dyDescent="0.3"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2:51" s="3" customFormat="1" x14ac:dyDescent="0.3"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2:51" s="3" customFormat="1" x14ac:dyDescent="0.3"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2:51" s="3" customFormat="1" x14ac:dyDescent="0.3"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2:51" s="3" customFormat="1" x14ac:dyDescent="0.3"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2:51" s="3" customFormat="1" x14ac:dyDescent="0.3"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2:51" s="3" customFormat="1" x14ac:dyDescent="0.3"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2:51" s="3" customFormat="1" x14ac:dyDescent="0.3"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12:51" s="3" customFormat="1" x14ac:dyDescent="0.3"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12:51" s="3" customFormat="1" x14ac:dyDescent="0.3"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2:51" s="3" customFormat="1" x14ac:dyDescent="0.3"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2:51" s="3" customFormat="1" x14ac:dyDescent="0.3"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12:51" s="3" customFormat="1" x14ac:dyDescent="0.3"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12:51" s="3" customFormat="1" x14ac:dyDescent="0.3"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2:51" s="3" customFormat="1" x14ac:dyDescent="0.3"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2:51" s="3" customFormat="1" x14ac:dyDescent="0.3"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2:51" s="3" customFormat="1" x14ac:dyDescent="0.3"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2:51" s="3" customFormat="1" x14ac:dyDescent="0.3"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2:51" s="3" customFormat="1" x14ac:dyDescent="0.3"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2:51" s="3" customFormat="1" x14ac:dyDescent="0.3"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2:51" s="3" customFormat="1" x14ac:dyDescent="0.3"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2:51" s="3" customFormat="1" x14ac:dyDescent="0.3"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2:51" s="3" customFormat="1" x14ac:dyDescent="0.3"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12:51" s="3" customFormat="1" x14ac:dyDescent="0.3"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2:51" s="3" customFormat="1" x14ac:dyDescent="0.3"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2:51" s="3" customFormat="1" x14ac:dyDescent="0.3"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2:51" s="3" customFormat="1" x14ac:dyDescent="0.3"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2:51" s="3" customFormat="1" x14ac:dyDescent="0.3"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2:51" s="3" customFormat="1" x14ac:dyDescent="0.3"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2:51" s="3" customFormat="1" x14ac:dyDescent="0.3"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2:51" s="3" customFormat="1" x14ac:dyDescent="0.3"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2:51" s="3" customFormat="1" x14ac:dyDescent="0.3"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2:51" s="3" customFormat="1" x14ac:dyDescent="0.3"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2:51" s="3" customFormat="1" x14ac:dyDescent="0.3"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2:51" s="3" customFormat="1" x14ac:dyDescent="0.3"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2:51" s="3" customFormat="1" x14ac:dyDescent="0.3"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2:51" s="3" customFormat="1" x14ac:dyDescent="0.3"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2:51" s="3" customFormat="1" x14ac:dyDescent="0.3"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2:51" s="3" customFormat="1" x14ac:dyDescent="0.3"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2:51" s="3" customFormat="1" x14ac:dyDescent="0.3"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2:51" s="3" customFormat="1" x14ac:dyDescent="0.3"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2:51" s="3" customFormat="1" x14ac:dyDescent="0.3"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2:51" s="3" customFormat="1" x14ac:dyDescent="0.3"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2:51" s="3" customFormat="1" x14ac:dyDescent="0.3"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2:51" s="3" customFormat="1" x14ac:dyDescent="0.3"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2:51" s="3" customFormat="1" x14ac:dyDescent="0.3"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2:51" s="3" customFormat="1" x14ac:dyDescent="0.3"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2:51" s="3" customFormat="1" x14ac:dyDescent="0.3"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2:51" s="3" customFormat="1" x14ac:dyDescent="0.3"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2:51" s="3" customFormat="1" x14ac:dyDescent="0.3"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2:51" s="3" customFormat="1" x14ac:dyDescent="0.3"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2:51" s="3" customFormat="1" x14ac:dyDescent="0.3"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2:51" s="3" customFormat="1" x14ac:dyDescent="0.3"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2:51" s="3" customFormat="1" x14ac:dyDescent="0.3"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2:51" s="3" customFormat="1" x14ac:dyDescent="0.3"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2:51" s="3" customFormat="1" x14ac:dyDescent="0.3"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2:51" s="3" customFormat="1" x14ac:dyDescent="0.3"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2:51" s="3" customFormat="1" x14ac:dyDescent="0.3"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2:51" s="3" customFormat="1" x14ac:dyDescent="0.3"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2:51" s="3" customFormat="1" x14ac:dyDescent="0.3"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2:51" s="3" customFormat="1" x14ac:dyDescent="0.3"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2:51" s="3" customFormat="1" x14ac:dyDescent="0.3"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2:51" s="3" customFormat="1" x14ac:dyDescent="0.3"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2:51" s="3" customFormat="1" x14ac:dyDescent="0.3"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2:51" s="3" customFormat="1" x14ac:dyDescent="0.3"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2:51" s="3" customFormat="1" x14ac:dyDescent="0.3"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2:51" s="3" customFormat="1" x14ac:dyDescent="0.3"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2:51" s="3" customFormat="1" x14ac:dyDescent="0.3"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2:51" s="3" customFormat="1" x14ac:dyDescent="0.3"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2:51" s="3" customFormat="1" x14ac:dyDescent="0.3"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2:51" s="3" customFormat="1" x14ac:dyDescent="0.3"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2:51" s="3" customFormat="1" x14ac:dyDescent="0.3"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2:51" s="3" customFormat="1" x14ac:dyDescent="0.3"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2:51" s="3" customFormat="1" x14ac:dyDescent="0.3"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2:51" s="3" customFormat="1" x14ac:dyDescent="0.3"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2:51" s="3" customFormat="1" x14ac:dyDescent="0.3"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2:51" s="3" customFormat="1" x14ac:dyDescent="0.3"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2:51" s="3" customFormat="1" x14ac:dyDescent="0.3"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2:51" s="3" customFormat="1" x14ac:dyDescent="0.3"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2:51" s="3" customFormat="1" x14ac:dyDescent="0.3"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2:51" s="3" customFormat="1" x14ac:dyDescent="0.3"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2:51" s="3" customFormat="1" x14ac:dyDescent="0.3"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2:51" s="3" customFormat="1" x14ac:dyDescent="0.3"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2:51" s="3" customFormat="1" x14ac:dyDescent="0.3"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2:51" s="3" customFormat="1" x14ac:dyDescent="0.3"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2:51" s="3" customFormat="1" x14ac:dyDescent="0.3"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2:51" s="3" customFormat="1" x14ac:dyDescent="0.3"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2:51" s="3" customFormat="1" x14ac:dyDescent="0.3"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2:51" s="3" customFormat="1" x14ac:dyDescent="0.3"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2:51" s="3" customFormat="1" x14ac:dyDescent="0.3"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2:51" s="3" customFormat="1" x14ac:dyDescent="0.3"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2:51" s="3" customFormat="1" x14ac:dyDescent="0.3"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2:51" s="3" customFormat="1" x14ac:dyDescent="0.3"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2:51" s="3" customFormat="1" x14ac:dyDescent="0.3"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2:51" s="3" customFormat="1" x14ac:dyDescent="0.3"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2:51" s="3" customFormat="1" x14ac:dyDescent="0.3"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2:51" s="3" customFormat="1" x14ac:dyDescent="0.3"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2:51" s="3" customFormat="1" x14ac:dyDescent="0.3"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2:51" s="3" customFormat="1" x14ac:dyDescent="0.3"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2:51" s="3" customFormat="1" x14ac:dyDescent="0.3"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2:51" s="3" customFormat="1" x14ac:dyDescent="0.3"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2:51" s="3" customFormat="1" x14ac:dyDescent="0.3"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2:51" s="3" customFormat="1" x14ac:dyDescent="0.3"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2:51" s="3" customFormat="1" x14ac:dyDescent="0.3"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2:51" s="3" customFormat="1" x14ac:dyDescent="0.3"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</row>
    <row r="202" spans="12:51" s="3" customFormat="1" x14ac:dyDescent="0.3"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</row>
    <row r="203" spans="12:51" s="3" customFormat="1" x14ac:dyDescent="0.3"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</row>
    <row r="204" spans="12:51" s="3" customFormat="1" x14ac:dyDescent="0.3"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</row>
    <row r="205" spans="12:51" s="3" customFormat="1" x14ac:dyDescent="0.3"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</row>
    <row r="206" spans="12:51" s="3" customFormat="1" x14ac:dyDescent="0.3"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</row>
    <row r="207" spans="12:51" s="3" customFormat="1" x14ac:dyDescent="0.3"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</row>
    <row r="208" spans="12:51" s="3" customFormat="1" x14ac:dyDescent="0.3"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</row>
    <row r="209" spans="12:51" s="3" customFormat="1" x14ac:dyDescent="0.3"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</row>
    <row r="210" spans="12:51" s="3" customFormat="1" x14ac:dyDescent="0.3"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</row>
    <row r="211" spans="12:51" s="3" customFormat="1" x14ac:dyDescent="0.3"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</row>
    <row r="212" spans="12:51" s="3" customFormat="1" x14ac:dyDescent="0.3"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</row>
    <row r="213" spans="12:51" s="3" customFormat="1" x14ac:dyDescent="0.3"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</row>
    <row r="214" spans="12:51" s="3" customFormat="1" x14ac:dyDescent="0.3"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</row>
    <row r="215" spans="12:51" s="3" customFormat="1" x14ac:dyDescent="0.3"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</row>
    <row r="216" spans="12:51" s="3" customFormat="1" x14ac:dyDescent="0.3"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</row>
    <row r="217" spans="12:51" s="3" customFormat="1" x14ac:dyDescent="0.3"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</row>
    <row r="218" spans="12:51" s="3" customFormat="1" x14ac:dyDescent="0.3"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</row>
    <row r="219" spans="12:51" s="3" customFormat="1" x14ac:dyDescent="0.3"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</row>
    <row r="220" spans="12:51" s="3" customFormat="1" x14ac:dyDescent="0.3"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</row>
    <row r="221" spans="12:51" s="3" customFormat="1" x14ac:dyDescent="0.3"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</row>
    <row r="222" spans="12:51" s="3" customFormat="1" x14ac:dyDescent="0.3"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</row>
    <row r="223" spans="12:51" s="3" customFormat="1" x14ac:dyDescent="0.3"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</row>
    <row r="224" spans="12:51" s="3" customFormat="1" x14ac:dyDescent="0.3"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</row>
    <row r="225" spans="12:51" s="3" customFormat="1" x14ac:dyDescent="0.3"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</row>
    <row r="226" spans="12:51" s="3" customFormat="1" x14ac:dyDescent="0.3"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</row>
    <row r="227" spans="12:51" s="3" customFormat="1" x14ac:dyDescent="0.3"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</row>
    <row r="228" spans="12:51" s="3" customFormat="1" x14ac:dyDescent="0.3"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</row>
    <row r="229" spans="12:51" s="3" customFormat="1" x14ac:dyDescent="0.3"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</row>
    <row r="230" spans="12:51" s="3" customFormat="1" x14ac:dyDescent="0.3"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</row>
    <row r="231" spans="12:51" s="3" customFormat="1" x14ac:dyDescent="0.3"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</row>
    <row r="232" spans="12:51" s="3" customFormat="1" x14ac:dyDescent="0.3"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</row>
    <row r="233" spans="12:51" s="3" customFormat="1" x14ac:dyDescent="0.3"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</row>
    <row r="234" spans="12:51" s="3" customFormat="1" x14ac:dyDescent="0.3"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</row>
    <row r="235" spans="12:51" s="3" customFormat="1" x14ac:dyDescent="0.3"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</row>
    <row r="236" spans="12:51" s="3" customFormat="1" x14ac:dyDescent="0.3"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</row>
    <row r="237" spans="12:51" s="3" customFormat="1" x14ac:dyDescent="0.3"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</row>
    <row r="238" spans="12:51" s="3" customFormat="1" x14ac:dyDescent="0.3"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</row>
    <row r="239" spans="12:51" s="3" customFormat="1" x14ac:dyDescent="0.3"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</row>
    <row r="240" spans="12:51" s="3" customFormat="1" x14ac:dyDescent="0.3"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</row>
    <row r="241" spans="12:51" s="3" customFormat="1" x14ac:dyDescent="0.3"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</row>
    <row r="242" spans="12:51" s="3" customFormat="1" x14ac:dyDescent="0.3"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</row>
    <row r="243" spans="12:51" s="3" customFormat="1" x14ac:dyDescent="0.3"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</row>
    <row r="244" spans="12:51" s="3" customFormat="1" x14ac:dyDescent="0.3"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</row>
    <row r="245" spans="12:51" s="3" customFormat="1" x14ac:dyDescent="0.3"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</row>
    <row r="246" spans="12:51" s="3" customFormat="1" x14ac:dyDescent="0.3"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</row>
    <row r="247" spans="12:51" s="3" customFormat="1" x14ac:dyDescent="0.3"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</row>
    <row r="248" spans="12:51" s="3" customFormat="1" x14ac:dyDescent="0.3"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</row>
    <row r="249" spans="12:51" s="3" customFormat="1" x14ac:dyDescent="0.3"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</row>
    <row r="250" spans="12:51" s="3" customFormat="1" x14ac:dyDescent="0.3"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</row>
    <row r="251" spans="12:51" s="3" customFormat="1" x14ac:dyDescent="0.3"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</row>
    <row r="252" spans="12:51" s="3" customFormat="1" x14ac:dyDescent="0.3"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</row>
    <row r="253" spans="12:51" s="3" customFormat="1" x14ac:dyDescent="0.3"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</row>
    <row r="254" spans="12:51" s="3" customFormat="1" x14ac:dyDescent="0.3"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</row>
    <row r="255" spans="12:51" s="3" customFormat="1" x14ac:dyDescent="0.3"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</row>
    <row r="256" spans="12:51" s="3" customFormat="1" x14ac:dyDescent="0.3"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</row>
    <row r="257" spans="12:51" s="3" customFormat="1" x14ac:dyDescent="0.3"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</row>
    <row r="258" spans="12:51" s="3" customFormat="1" x14ac:dyDescent="0.3"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</row>
    <row r="259" spans="12:51" s="3" customFormat="1" x14ac:dyDescent="0.3"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</row>
    <row r="260" spans="12:51" s="3" customFormat="1" x14ac:dyDescent="0.3"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</row>
    <row r="261" spans="12:51" s="3" customFormat="1" x14ac:dyDescent="0.3"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</row>
    <row r="262" spans="12:51" s="3" customFormat="1" x14ac:dyDescent="0.3"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</row>
    <row r="263" spans="12:51" s="3" customFormat="1" x14ac:dyDescent="0.3"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</row>
    <row r="264" spans="12:51" s="3" customFormat="1" x14ac:dyDescent="0.3"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</row>
    <row r="265" spans="12:51" s="3" customFormat="1" x14ac:dyDescent="0.3"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</row>
    <row r="266" spans="12:51" s="3" customFormat="1" x14ac:dyDescent="0.3"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</row>
    <row r="267" spans="12:51" s="3" customFormat="1" x14ac:dyDescent="0.3"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</row>
    <row r="268" spans="12:51" s="3" customFormat="1" x14ac:dyDescent="0.3"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</row>
    <row r="269" spans="12:51" s="3" customFormat="1" x14ac:dyDescent="0.3"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</row>
    <row r="270" spans="12:51" s="3" customFormat="1" x14ac:dyDescent="0.3"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</row>
    <row r="271" spans="12:51" s="3" customFormat="1" x14ac:dyDescent="0.3"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</row>
    <row r="272" spans="12:51" s="3" customFormat="1" x14ac:dyDescent="0.3"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</row>
    <row r="273" spans="12:51" s="3" customFormat="1" x14ac:dyDescent="0.3"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</row>
    <row r="274" spans="12:51" s="3" customFormat="1" x14ac:dyDescent="0.3"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</row>
    <row r="275" spans="12:51" s="3" customFormat="1" x14ac:dyDescent="0.3"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</row>
    <row r="276" spans="12:51" s="3" customFormat="1" x14ac:dyDescent="0.3"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</row>
    <row r="277" spans="12:51" s="3" customFormat="1" x14ac:dyDescent="0.3"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</row>
    <row r="278" spans="12:51" s="3" customFormat="1" x14ac:dyDescent="0.3"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</row>
    <row r="279" spans="12:51" s="3" customFormat="1" x14ac:dyDescent="0.3"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</row>
    <row r="280" spans="12:51" s="3" customFormat="1" x14ac:dyDescent="0.3"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</row>
    <row r="281" spans="12:51" s="3" customFormat="1" x14ac:dyDescent="0.3"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</row>
    <row r="282" spans="12:51" s="3" customFormat="1" x14ac:dyDescent="0.3"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</row>
    <row r="283" spans="12:51" s="3" customFormat="1" x14ac:dyDescent="0.3"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</row>
    <row r="284" spans="12:51" s="3" customFormat="1" x14ac:dyDescent="0.3"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</row>
    <row r="285" spans="12:51" s="3" customFormat="1" x14ac:dyDescent="0.3"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</row>
    <row r="286" spans="12:51" s="3" customFormat="1" x14ac:dyDescent="0.3"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</row>
    <row r="287" spans="12:51" s="3" customFormat="1" x14ac:dyDescent="0.3"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</row>
    <row r="288" spans="12:51" s="3" customFormat="1" x14ac:dyDescent="0.3"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</row>
    <row r="289" spans="12:51" s="3" customFormat="1" x14ac:dyDescent="0.3"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</row>
    <row r="290" spans="12:51" s="3" customFormat="1" x14ac:dyDescent="0.3"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</row>
    <row r="291" spans="12:51" s="3" customFormat="1" x14ac:dyDescent="0.3"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</row>
    <row r="292" spans="12:51" s="3" customFormat="1" x14ac:dyDescent="0.3"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</row>
    <row r="293" spans="12:51" s="3" customFormat="1" x14ac:dyDescent="0.3"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</row>
    <row r="294" spans="12:51" s="3" customFormat="1" x14ac:dyDescent="0.3"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</row>
    <row r="295" spans="12:51" s="3" customFormat="1" x14ac:dyDescent="0.3"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</row>
    <row r="296" spans="12:51" s="3" customFormat="1" x14ac:dyDescent="0.3"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</row>
    <row r="297" spans="12:51" s="3" customFormat="1" x14ac:dyDescent="0.3"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</row>
    <row r="298" spans="12:51" s="3" customFormat="1" x14ac:dyDescent="0.3"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</row>
    <row r="299" spans="12:51" s="3" customFormat="1" x14ac:dyDescent="0.3"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</row>
    <row r="300" spans="12:51" s="3" customFormat="1" x14ac:dyDescent="0.3"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</row>
    <row r="301" spans="12:51" s="3" customFormat="1" x14ac:dyDescent="0.3"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</row>
    <row r="302" spans="12:51" s="3" customFormat="1" x14ac:dyDescent="0.3"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</row>
    <row r="303" spans="12:51" s="3" customFormat="1" x14ac:dyDescent="0.3"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</row>
    <row r="304" spans="12:51" s="3" customFormat="1" x14ac:dyDescent="0.3"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</row>
    <row r="305" spans="12:51" s="3" customFormat="1" x14ac:dyDescent="0.3"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</row>
    <row r="306" spans="12:51" s="3" customFormat="1" x14ac:dyDescent="0.3"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</row>
    <row r="307" spans="12:51" s="3" customFormat="1" x14ac:dyDescent="0.3"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</row>
    <row r="308" spans="12:51" s="3" customFormat="1" x14ac:dyDescent="0.3"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</row>
    <row r="309" spans="12:51" s="3" customFormat="1" x14ac:dyDescent="0.3"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</row>
    <row r="310" spans="12:51" s="3" customFormat="1" x14ac:dyDescent="0.3"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</row>
    <row r="311" spans="12:51" s="3" customFormat="1" x14ac:dyDescent="0.3"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</row>
    <row r="312" spans="12:51" s="3" customFormat="1" x14ac:dyDescent="0.3"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</row>
    <row r="313" spans="12:51" s="3" customFormat="1" x14ac:dyDescent="0.3"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</row>
    <row r="314" spans="12:51" s="3" customFormat="1" x14ac:dyDescent="0.3"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</row>
    <row r="315" spans="12:51" s="3" customFormat="1" x14ac:dyDescent="0.3"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</row>
    <row r="316" spans="12:51" s="3" customFormat="1" x14ac:dyDescent="0.3"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</row>
    <row r="317" spans="12:51" s="3" customFormat="1" x14ac:dyDescent="0.3"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</row>
    <row r="318" spans="12:51" s="3" customFormat="1" x14ac:dyDescent="0.3"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</row>
    <row r="319" spans="12:51" s="3" customFormat="1" x14ac:dyDescent="0.3"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</row>
    <row r="320" spans="12:51" s="3" customFormat="1" x14ac:dyDescent="0.3"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</row>
    <row r="321" spans="12:51" s="3" customFormat="1" x14ac:dyDescent="0.3"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</row>
    <row r="322" spans="12:51" s="3" customFormat="1" x14ac:dyDescent="0.3"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</row>
    <row r="323" spans="12:51" s="3" customFormat="1" x14ac:dyDescent="0.3"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</row>
    <row r="324" spans="12:51" s="3" customFormat="1" x14ac:dyDescent="0.3"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</row>
    <row r="325" spans="12:51" s="3" customFormat="1" x14ac:dyDescent="0.3"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</row>
    <row r="326" spans="12:51" s="3" customFormat="1" x14ac:dyDescent="0.3"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</row>
    <row r="327" spans="12:51" s="3" customFormat="1" x14ac:dyDescent="0.3"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</row>
    <row r="328" spans="12:51" s="3" customFormat="1" x14ac:dyDescent="0.3"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</row>
    <row r="329" spans="12:51" s="3" customFormat="1" x14ac:dyDescent="0.3"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</row>
    <row r="330" spans="12:51" s="3" customFormat="1" x14ac:dyDescent="0.3"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</row>
    <row r="331" spans="12:51" s="3" customFormat="1" x14ac:dyDescent="0.3"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</row>
    <row r="332" spans="12:51" s="3" customFormat="1" x14ac:dyDescent="0.3"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</row>
    <row r="333" spans="12:51" s="3" customFormat="1" x14ac:dyDescent="0.3"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</row>
    <row r="334" spans="12:51" s="3" customFormat="1" x14ac:dyDescent="0.3"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</row>
    <row r="335" spans="12:51" s="3" customFormat="1" x14ac:dyDescent="0.3"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</row>
    <row r="336" spans="12:51" s="3" customFormat="1" x14ac:dyDescent="0.3"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</row>
    <row r="337" spans="12:51" s="3" customFormat="1" x14ac:dyDescent="0.3"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</row>
    <row r="338" spans="12:51" s="3" customFormat="1" x14ac:dyDescent="0.3"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</row>
    <row r="339" spans="12:51" s="3" customFormat="1" x14ac:dyDescent="0.3"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</row>
    <row r="340" spans="12:51" s="3" customFormat="1" x14ac:dyDescent="0.3"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</row>
    <row r="341" spans="12:51" s="3" customFormat="1" x14ac:dyDescent="0.3"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</row>
    <row r="342" spans="12:51" s="3" customFormat="1" x14ac:dyDescent="0.3"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</row>
    <row r="343" spans="12:51" s="3" customFormat="1" x14ac:dyDescent="0.3"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</row>
    <row r="344" spans="12:51" s="3" customFormat="1" x14ac:dyDescent="0.3"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</row>
    <row r="345" spans="12:51" s="3" customFormat="1" x14ac:dyDescent="0.3"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</row>
    <row r="346" spans="12:51" s="3" customFormat="1" x14ac:dyDescent="0.3"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</row>
    <row r="347" spans="12:51" s="3" customFormat="1" x14ac:dyDescent="0.3"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</row>
    <row r="348" spans="12:51" s="3" customFormat="1" x14ac:dyDescent="0.3"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</row>
    <row r="349" spans="12:51" s="3" customFormat="1" x14ac:dyDescent="0.3"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</row>
    <row r="350" spans="12:51" s="3" customFormat="1" x14ac:dyDescent="0.3"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</row>
    <row r="351" spans="12:51" s="3" customFormat="1" x14ac:dyDescent="0.3"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</row>
    <row r="352" spans="12:51" s="3" customFormat="1" x14ac:dyDescent="0.3"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</row>
    <row r="353" spans="12:51" s="3" customFormat="1" x14ac:dyDescent="0.3"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</row>
    <row r="354" spans="12:51" s="3" customFormat="1" x14ac:dyDescent="0.3"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</row>
    <row r="355" spans="12:51" s="3" customFormat="1" x14ac:dyDescent="0.3"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</row>
    <row r="356" spans="12:51" s="3" customFormat="1" x14ac:dyDescent="0.3"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</row>
    <row r="357" spans="12:51" s="3" customFormat="1" x14ac:dyDescent="0.3"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</row>
    <row r="358" spans="12:51" s="3" customFormat="1" x14ac:dyDescent="0.3"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</row>
    <row r="359" spans="12:51" s="3" customFormat="1" x14ac:dyDescent="0.3"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</row>
    <row r="360" spans="12:51" s="3" customFormat="1" x14ac:dyDescent="0.3"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</row>
    <row r="361" spans="12:51" s="3" customFormat="1" x14ac:dyDescent="0.3"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</row>
    <row r="362" spans="12:51" s="3" customFormat="1" x14ac:dyDescent="0.3"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</row>
    <row r="363" spans="12:51" s="3" customFormat="1" x14ac:dyDescent="0.3"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</row>
    <row r="364" spans="12:51" s="3" customFormat="1" x14ac:dyDescent="0.3"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</row>
    <row r="365" spans="12:51" s="3" customFormat="1" x14ac:dyDescent="0.3"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</row>
    <row r="366" spans="12:51" s="3" customFormat="1" x14ac:dyDescent="0.3"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</row>
    <row r="367" spans="12:51" s="3" customFormat="1" x14ac:dyDescent="0.3"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</row>
    <row r="368" spans="12:51" s="3" customFormat="1" x14ac:dyDescent="0.3"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</row>
    <row r="369" spans="12:51" s="3" customFormat="1" x14ac:dyDescent="0.3"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</row>
    <row r="370" spans="12:51" s="3" customFormat="1" x14ac:dyDescent="0.3"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</row>
    <row r="371" spans="12:51" s="3" customFormat="1" x14ac:dyDescent="0.3"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</row>
    <row r="372" spans="12:51" s="3" customFormat="1" x14ac:dyDescent="0.3"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</row>
    <row r="373" spans="12:51" s="3" customFormat="1" x14ac:dyDescent="0.3"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</row>
    <row r="374" spans="12:51" s="3" customFormat="1" x14ac:dyDescent="0.3"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</row>
    <row r="375" spans="12:51" s="3" customFormat="1" x14ac:dyDescent="0.3"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</row>
    <row r="376" spans="12:51" s="3" customFormat="1" x14ac:dyDescent="0.3"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</row>
    <row r="377" spans="12:51" s="3" customFormat="1" x14ac:dyDescent="0.3"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</row>
    <row r="378" spans="12:51" s="3" customFormat="1" x14ac:dyDescent="0.3"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</row>
    <row r="379" spans="12:51" s="3" customFormat="1" x14ac:dyDescent="0.3"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</row>
    <row r="380" spans="12:51" s="3" customFormat="1" x14ac:dyDescent="0.3"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</row>
    <row r="381" spans="12:51" s="3" customFormat="1" x14ac:dyDescent="0.3"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</row>
    <row r="382" spans="12:51" s="3" customFormat="1" x14ac:dyDescent="0.3"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</row>
    <row r="383" spans="12:51" s="3" customFormat="1" x14ac:dyDescent="0.3"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</row>
    <row r="384" spans="12:51" s="3" customFormat="1" x14ac:dyDescent="0.3"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</row>
    <row r="385" spans="12:51" s="3" customFormat="1" x14ac:dyDescent="0.3"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</row>
    <row r="386" spans="12:51" s="3" customFormat="1" x14ac:dyDescent="0.3"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</row>
    <row r="387" spans="12:51" s="3" customFormat="1" x14ac:dyDescent="0.3"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</row>
    <row r="388" spans="12:51" s="3" customFormat="1" x14ac:dyDescent="0.3"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</row>
    <row r="389" spans="12:51" s="3" customFormat="1" x14ac:dyDescent="0.3"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</row>
    <row r="390" spans="12:51" s="3" customFormat="1" x14ac:dyDescent="0.3"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</row>
    <row r="391" spans="12:51" s="3" customFormat="1" x14ac:dyDescent="0.3"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</row>
    <row r="392" spans="12:51" s="3" customFormat="1" x14ac:dyDescent="0.3"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</row>
    <row r="393" spans="12:51" s="3" customFormat="1" x14ac:dyDescent="0.3"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</row>
    <row r="394" spans="12:51" s="3" customFormat="1" x14ac:dyDescent="0.3"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</row>
    <row r="395" spans="12:51" s="3" customFormat="1" x14ac:dyDescent="0.3"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</row>
    <row r="396" spans="12:51" s="3" customFormat="1" x14ac:dyDescent="0.3"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</row>
    <row r="397" spans="12:51" s="3" customFormat="1" x14ac:dyDescent="0.3"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</row>
    <row r="398" spans="12:51" s="3" customFormat="1" x14ac:dyDescent="0.3"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</row>
    <row r="399" spans="12:51" s="3" customFormat="1" x14ac:dyDescent="0.3"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</row>
    <row r="400" spans="12:51" s="3" customFormat="1" x14ac:dyDescent="0.3"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</row>
    <row r="401" spans="12:51" s="3" customFormat="1" x14ac:dyDescent="0.3"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</row>
    <row r="402" spans="12:51" s="3" customFormat="1" x14ac:dyDescent="0.3"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</row>
    <row r="403" spans="12:51" s="3" customFormat="1" x14ac:dyDescent="0.3"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</row>
    <row r="404" spans="12:51" s="3" customFormat="1" x14ac:dyDescent="0.3"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</row>
    <row r="405" spans="12:51" s="3" customFormat="1" x14ac:dyDescent="0.3"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</row>
    <row r="406" spans="12:51" s="3" customFormat="1" x14ac:dyDescent="0.3"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</row>
    <row r="407" spans="12:51" s="3" customFormat="1" x14ac:dyDescent="0.3"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</row>
    <row r="408" spans="12:51" s="3" customFormat="1" x14ac:dyDescent="0.3"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</row>
    <row r="409" spans="12:51" s="3" customFormat="1" x14ac:dyDescent="0.3"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</row>
    <row r="410" spans="12:51" s="3" customFormat="1" x14ac:dyDescent="0.3"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</row>
    <row r="411" spans="12:51" s="3" customFormat="1" x14ac:dyDescent="0.3"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</row>
    <row r="412" spans="12:51" s="3" customFormat="1" x14ac:dyDescent="0.3"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</row>
    <row r="413" spans="12:51" s="3" customFormat="1" x14ac:dyDescent="0.3"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</row>
    <row r="414" spans="12:51" s="3" customFormat="1" x14ac:dyDescent="0.3"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</row>
    <row r="415" spans="12:51" s="3" customFormat="1" x14ac:dyDescent="0.3"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</row>
    <row r="416" spans="12:51" s="3" customFormat="1" x14ac:dyDescent="0.3"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</row>
    <row r="417" spans="12:51" s="3" customFormat="1" x14ac:dyDescent="0.3"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</row>
    <row r="418" spans="12:51" s="3" customFormat="1" x14ac:dyDescent="0.3"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</row>
    <row r="419" spans="12:51" s="3" customFormat="1" x14ac:dyDescent="0.3"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</row>
    <row r="420" spans="12:51" s="3" customFormat="1" x14ac:dyDescent="0.3"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</row>
    <row r="421" spans="12:51" s="3" customFormat="1" x14ac:dyDescent="0.3"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</row>
    <row r="422" spans="12:51" s="3" customFormat="1" x14ac:dyDescent="0.3"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</row>
    <row r="423" spans="12:51" s="3" customFormat="1" x14ac:dyDescent="0.3"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</row>
    <row r="424" spans="12:51" s="3" customFormat="1" x14ac:dyDescent="0.3"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</row>
    <row r="425" spans="12:51" s="3" customFormat="1" x14ac:dyDescent="0.3"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</row>
    <row r="426" spans="12:51" s="3" customFormat="1" x14ac:dyDescent="0.3"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</row>
    <row r="427" spans="12:51" s="3" customFormat="1" x14ac:dyDescent="0.3"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</row>
    <row r="428" spans="12:51" s="3" customFormat="1" x14ac:dyDescent="0.3"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</row>
    <row r="429" spans="12:51" s="3" customFormat="1" x14ac:dyDescent="0.3"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</row>
    <row r="430" spans="12:51" s="3" customFormat="1" x14ac:dyDescent="0.3"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</row>
    <row r="431" spans="12:51" s="3" customFormat="1" x14ac:dyDescent="0.3"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</row>
    <row r="432" spans="12:51" s="3" customFormat="1" x14ac:dyDescent="0.3"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</row>
    <row r="433" spans="12:51" s="3" customFormat="1" x14ac:dyDescent="0.3"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</row>
    <row r="434" spans="12:51" s="3" customFormat="1" x14ac:dyDescent="0.3"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</row>
    <row r="435" spans="12:51" s="3" customFormat="1" x14ac:dyDescent="0.3"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</row>
    <row r="436" spans="12:51" s="3" customFormat="1" x14ac:dyDescent="0.3"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</row>
    <row r="437" spans="12:51" s="3" customFormat="1" x14ac:dyDescent="0.3"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</row>
    <row r="438" spans="12:51" s="3" customFormat="1" x14ac:dyDescent="0.3"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</row>
    <row r="439" spans="12:51" s="3" customFormat="1" x14ac:dyDescent="0.3"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</row>
    <row r="440" spans="12:51" s="3" customFormat="1" x14ac:dyDescent="0.3"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</row>
    <row r="441" spans="12:51" s="3" customFormat="1" x14ac:dyDescent="0.3"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</row>
    <row r="442" spans="12:51" s="3" customFormat="1" x14ac:dyDescent="0.3"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</row>
    <row r="443" spans="12:51" s="3" customFormat="1" x14ac:dyDescent="0.3"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</row>
    <row r="444" spans="12:51" s="3" customFormat="1" x14ac:dyDescent="0.3"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</row>
    <row r="445" spans="12:51" s="3" customFormat="1" x14ac:dyDescent="0.3"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</row>
    <row r="446" spans="12:51" s="3" customFormat="1" x14ac:dyDescent="0.3"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</row>
    <row r="447" spans="12:51" s="3" customFormat="1" x14ac:dyDescent="0.3"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</row>
    <row r="448" spans="12:51" s="3" customFormat="1" x14ac:dyDescent="0.3"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</row>
    <row r="449" spans="12:51" s="3" customFormat="1" x14ac:dyDescent="0.3"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</row>
    <row r="450" spans="12:51" s="3" customFormat="1" x14ac:dyDescent="0.3"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</row>
    <row r="451" spans="12:51" s="3" customFormat="1" x14ac:dyDescent="0.3"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</row>
    <row r="452" spans="12:51" s="3" customFormat="1" x14ac:dyDescent="0.3"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</row>
    <row r="453" spans="12:51" s="3" customFormat="1" x14ac:dyDescent="0.3"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</row>
    <row r="454" spans="12:51" s="3" customFormat="1" x14ac:dyDescent="0.3"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</row>
    <row r="455" spans="12:51" s="3" customFormat="1" x14ac:dyDescent="0.3"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</row>
    <row r="456" spans="12:51" s="3" customFormat="1" x14ac:dyDescent="0.3"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</row>
    <row r="457" spans="12:51" s="3" customFormat="1" x14ac:dyDescent="0.3"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</row>
    <row r="458" spans="12:51" s="3" customFormat="1" x14ac:dyDescent="0.3"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</row>
    <row r="459" spans="12:51" s="3" customFormat="1" x14ac:dyDescent="0.3"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</row>
    <row r="460" spans="12:51" s="3" customFormat="1" x14ac:dyDescent="0.3"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</row>
    <row r="461" spans="12:51" s="3" customFormat="1" x14ac:dyDescent="0.3"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</row>
    <row r="462" spans="12:51" s="3" customFormat="1" x14ac:dyDescent="0.3"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</row>
    <row r="463" spans="12:51" s="3" customFormat="1" x14ac:dyDescent="0.3"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</row>
    <row r="464" spans="12:51" s="3" customFormat="1" x14ac:dyDescent="0.3"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</row>
    <row r="465" spans="12:51" s="3" customFormat="1" x14ac:dyDescent="0.3"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</row>
    <row r="466" spans="12:51" s="3" customFormat="1" x14ac:dyDescent="0.3"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</row>
    <row r="467" spans="12:51" s="3" customFormat="1" x14ac:dyDescent="0.3"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</row>
    <row r="468" spans="12:51" s="3" customFormat="1" x14ac:dyDescent="0.3"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</row>
    <row r="469" spans="12:51" s="3" customFormat="1" x14ac:dyDescent="0.3"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</row>
    <row r="470" spans="12:51" s="3" customFormat="1" x14ac:dyDescent="0.3"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</row>
    <row r="471" spans="12:51" s="3" customFormat="1" x14ac:dyDescent="0.3"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</row>
    <row r="472" spans="12:51" s="3" customFormat="1" x14ac:dyDescent="0.3"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</row>
    <row r="473" spans="12:51" s="3" customFormat="1" x14ac:dyDescent="0.3"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</row>
    <row r="474" spans="12:51" s="3" customFormat="1" x14ac:dyDescent="0.3"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</row>
    <row r="475" spans="12:51" s="3" customFormat="1" x14ac:dyDescent="0.3"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</row>
    <row r="476" spans="12:51" s="3" customFormat="1" x14ac:dyDescent="0.3"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</row>
    <row r="477" spans="12:51" s="3" customFormat="1" x14ac:dyDescent="0.3"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</row>
    <row r="478" spans="12:51" s="3" customFormat="1" x14ac:dyDescent="0.3"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</row>
    <row r="479" spans="12:51" s="3" customFormat="1" x14ac:dyDescent="0.3"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</row>
    <row r="480" spans="12:51" s="3" customFormat="1" x14ac:dyDescent="0.3"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</row>
    <row r="481" spans="12:51" s="3" customFormat="1" x14ac:dyDescent="0.3"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</row>
    <row r="482" spans="12:51" s="3" customFormat="1" x14ac:dyDescent="0.3"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</row>
    <row r="483" spans="12:51" s="3" customFormat="1" x14ac:dyDescent="0.3"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</row>
    <row r="484" spans="12:51" s="3" customFormat="1" x14ac:dyDescent="0.3"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</row>
    <row r="485" spans="12:51" s="3" customFormat="1" x14ac:dyDescent="0.3"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</row>
    <row r="486" spans="12:51" s="3" customFormat="1" x14ac:dyDescent="0.3"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</row>
    <row r="487" spans="12:51" s="3" customFormat="1" x14ac:dyDescent="0.3"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</row>
    <row r="488" spans="12:51" s="3" customFormat="1" x14ac:dyDescent="0.3"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</row>
    <row r="489" spans="12:51" s="3" customFormat="1" x14ac:dyDescent="0.3"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</row>
    <row r="490" spans="12:51" s="3" customFormat="1" x14ac:dyDescent="0.3"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</row>
    <row r="491" spans="12:51" s="3" customFormat="1" x14ac:dyDescent="0.3"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</row>
    <row r="492" spans="12:51" s="3" customFormat="1" x14ac:dyDescent="0.3"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</row>
  </sheetData>
  <sheetProtection algorithmName="SHA-512" hashValue="oGxAlqR1r8mC0CT8B7kTcGN5kYEkU+Qpo4vhdZBKI1XU8z523VznbIFTj22HvdPLvPuMoRNq3hGXoL55LBBMxw==" saltValue="rztfJkWm4BIlIIejUS17Lg==" spinCount="100000" sheet="1" objects="1" scenarios="1"/>
  <mergeCells count="8">
    <mergeCell ref="C3:J3"/>
    <mergeCell ref="D48:I48"/>
    <mergeCell ref="G10:I10"/>
    <mergeCell ref="G12:I12"/>
    <mergeCell ref="C8:J8"/>
    <mergeCell ref="C14:J14"/>
    <mergeCell ref="C25:J25"/>
    <mergeCell ref="C5:J5"/>
  </mergeCells>
  <conditionalFormatting sqref="D48:I48">
    <cfRule type="containsText" dxfId="5" priority="8" operator="containsText" text="Les consommations liées au(x) W.C. ne sont pas suffisantes comparées au volume disponible par jour, vous devez connecter d'autres usages en plus des W.C.">
      <formula>NOT(ISERROR(SEARCH("Les consommations liées au(x) W.C. ne sont pas suffisantes comparées au volume disponible par jour, vous devez connecter d'autres usages en plus des W.C.",D48)))</formula>
    </cfRule>
    <cfRule type="containsText" dxfId="4" priority="18" operator="containsText" text="Les usages connectés sont suffisants">
      <formula>NOT(ISERROR(SEARCH("Les usages connectés sont suffisants",D48)))</formula>
    </cfRule>
  </conditionalFormatting>
  <conditionalFormatting sqref="C29:J29">
    <cfRule type="expression" priority="5">
      <formula>$G$12=Logement</formula>
    </cfRule>
    <cfRule type="expression" dxfId="3" priority="27">
      <formula>$G$12="Pas de deuxième affectation"</formula>
    </cfRule>
  </conditionalFormatting>
  <conditionalFormatting sqref="C44:J44">
    <cfRule type="expression" priority="3">
      <formula>$G$12=Logement</formula>
    </cfRule>
    <cfRule type="expression" dxfId="2" priority="4">
      <formula>$G$12="Pas de deuxième affectation"</formula>
    </cfRule>
  </conditionalFormatting>
  <conditionalFormatting sqref="C48">
    <cfRule type="expression" dxfId="1" priority="2">
      <formula>IF($D$48="Les consommations liées au(x) W.C. ne sont pas suffisantes comparées au volume disponible par jour, vous devez connecter d'autres usages en plus des W.C.",1,0)</formula>
    </cfRule>
    <cfRule type="expression" dxfId="0" priority="1">
      <formula>IF($D$48="Les usages connectés sont suffisants",1,0)</formula>
    </cfRule>
  </conditionalFormatting>
  <dataValidations count="2">
    <dataValidation type="list" allowBlank="1" showInputMessage="1" showErrorMessage="1" sqref="G10" xr:uid="{00000000-0002-0000-0100-000000000000}">
      <formula1>Affectation</formula1>
    </dataValidation>
    <dataValidation type="list" allowBlank="1" showInputMessage="1" showErrorMessage="1" sqref="G12:I12" xr:uid="{00000000-0002-0000-0100-000001000000}">
      <formula1>Affectation2</formula1>
    </dataValidation>
  </dataValidations>
  <hyperlinks>
    <hyperlink ref="M6" r:id="rId1" location="reutiliser-les-eaux-de-pluie-des-toitures" xr:uid="{553F10BD-2A1D-42D8-98BA-B8E444A9A603}"/>
  </hyperlinks>
  <pageMargins left="0.7" right="0.7" top="0.75" bottom="0.75" header="0.3" footer="0.3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Données</vt:lpstr>
      <vt:lpstr>A1 - Réutilisation</vt:lpstr>
      <vt:lpstr>Affectation</vt:lpstr>
      <vt:lpstr>Affectation2</vt:lpstr>
      <vt:lpstr>volume_citerne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Réutilisation des eaux pluviales</dc:title>
  <dc:creator/>
  <cp:keywords>Eaux pluviales; Réutilisation</cp:keywords>
  <cp:lastModifiedBy/>
  <dcterms:created xsi:type="dcterms:W3CDTF">2015-06-05T18:19:34Z</dcterms:created>
  <dcterms:modified xsi:type="dcterms:W3CDTF">2022-11-25T12:27:51Z</dcterms:modified>
</cp:coreProperties>
</file>