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heckCompatibility="1"/>
  <mc:AlternateContent xmlns:mc="http://schemas.openxmlformats.org/markup-compatibility/2006">
    <mc:Choice Requires="x15">
      <x15ac:absPath xmlns:x15ac="http://schemas.microsoft.com/office/spreadsheetml/2010/11/ac" url="https://belb.sharepoint.com/sites/PaCo/Collabspaces/Facilitateur Eau/Archives/Outils/O15-Essais de perméabilité/Essai double anneau/"/>
    </mc:Choice>
  </mc:AlternateContent>
  <xr:revisionPtr revIDLastSave="25" documentId="8_{120221CA-B4FF-4D08-BCF3-470E1B6BF58C}" xr6:coauthVersionLast="47" xr6:coauthVersionMax="47" xr10:uidLastSave="{E255D9AF-623A-4B56-9CE6-DFCE43E79425}"/>
  <bookViews>
    <workbookView xWindow="-28920" yWindow="-120" windowWidth="29040" windowHeight="15720" xr2:uid="{00000000-000D-0000-FFFF-FFFF00000000}"/>
  </bookViews>
  <sheets>
    <sheet name="Exemple" sheetId="9" r:id="rId1"/>
    <sheet name="KD1" sheetId="18" r:id="rId2"/>
    <sheet name="KD2" sheetId="19" r:id="rId3"/>
    <sheet name="KD3" sheetId="20" r:id="rId4"/>
  </sheets>
  <definedNames>
    <definedName name="_xlnm.Print_Area" localSheetId="0">Exemple!$A$1:$I$75</definedName>
    <definedName name="_xlnm.Print_Area" localSheetId="1">'KD1'!$A$1:$I$73</definedName>
    <definedName name="_xlnm.Print_Area" localSheetId="2">'KD2'!$A$1:$I$73</definedName>
    <definedName name="_xlnm.Print_Area" localSheetId="3">'KD3'!$A$1:$I$73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" i="9" l="1"/>
  <c r="A40" i="20"/>
  <c r="A41" i="20" s="1"/>
  <c r="A42" i="20" s="1"/>
  <c r="A43" i="20" s="1"/>
  <c r="A44" i="20" s="1"/>
  <c r="A39" i="20"/>
  <c r="E18" i="20"/>
  <c r="D18" i="20"/>
  <c r="C18" i="20"/>
  <c r="A39" i="19"/>
  <c r="A40" i="19" s="1"/>
  <c r="A41" i="19" s="1"/>
  <c r="A42" i="19" s="1"/>
  <c r="A43" i="19" s="1"/>
  <c r="A44" i="19" s="1"/>
  <c r="D18" i="19"/>
  <c r="E18" i="19" s="1"/>
  <c r="C18" i="19"/>
  <c r="A39" i="18"/>
  <c r="A40" i="18" s="1"/>
  <c r="A41" i="18" s="1"/>
  <c r="E18" i="18"/>
  <c r="D18" i="18"/>
  <c r="C18" i="18"/>
  <c r="D20" i="9"/>
  <c r="A41" i="9"/>
  <c r="A42" i="9" s="1"/>
  <c r="A43" i="9" s="1"/>
  <c r="A44" i="9" s="1"/>
  <c r="A45" i="9" s="1"/>
  <c r="A46" i="9" s="1"/>
  <c r="D43" i="20" l="1"/>
  <c r="C43" i="20" s="1"/>
  <c r="D24" i="20"/>
  <c r="C24" i="20" s="1"/>
  <c r="D26" i="20"/>
  <c r="C26" i="20" s="1"/>
  <c r="D28" i="20"/>
  <c r="C28" i="20" s="1"/>
  <c r="D30" i="20"/>
  <c r="C30" i="20" s="1"/>
  <c r="D32" i="20"/>
  <c r="C32" i="20" s="1"/>
  <c r="D34" i="20"/>
  <c r="C34" i="20" s="1"/>
  <c r="D36" i="20"/>
  <c r="C36" i="20" s="1"/>
  <c r="D38" i="20"/>
  <c r="C38" i="20" s="1"/>
  <c r="D42" i="20"/>
  <c r="C42" i="20" s="1"/>
  <c r="D41" i="20"/>
  <c r="C41" i="20" s="1"/>
  <c r="D23" i="20"/>
  <c r="D25" i="20"/>
  <c r="C25" i="20" s="1"/>
  <c r="D27" i="20"/>
  <c r="C27" i="20" s="1"/>
  <c r="D29" i="20"/>
  <c r="C29" i="20" s="1"/>
  <c r="D31" i="20"/>
  <c r="C31" i="20" s="1"/>
  <c r="D33" i="20"/>
  <c r="C33" i="20" s="1"/>
  <c r="D35" i="20"/>
  <c r="C35" i="20" s="1"/>
  <c r="D37" i="20"/>
  <c r="C37" i="20" s="1"/>
  <c r="D40" i="20"/>
  <c r="C40" i="20" s="1"/>
  <c r="D44" i="20"/>
  <c r="C44" i="20" s="1"/>
  <c r="D39" i="20"/>
  <c r="C39" i="20" s="1"/>
  <c r="D42" i="19"/>
  <c r="C42" i="19" s="1"/>
  <c r="D38" i="19"/>
  <c r="C38" i="19" s="1"/>
  <c r="D36" i="19"/>
  <c r="C36" i="19" s="1"/>
  <c r="D34" i="19"/>
  <c r="C34" i="19" s="1"/>
  <c r="D32" i="19"/>
  <c r="C32" i="19" s="1"/>
  <c r="D30" i="19"/>
  <c r="C30" i="19" s="1"/>
  <c r="D28" i="19"/>
  <c r="C28" i="19" s="1"/>
  <c r="D26" i="19"/>
  <c r="C26" i="19" s="1"/>
  <c r="D24" i="19"/>
  <c r="C24" i="19" s="1"/>
  <c r="D39" i="19"/>
  <c r="C39" i="19" s="1"/>
  <c r="D43" i="19"/>
  <c r="C43" i="19" s="1"/>
  <c r="D44" i="19"/>
  <c r="C44" i="19" s="1"/>
  <c r="D40" i="19"/>
  <c r="C40" i="19" s="1"/>
  <c r="D37" i="19"/>
  <c r="C37" i="19" s="1"/>
  <c r="D35" i="19"/>
  <c r="C35" i="19" s="1"/>
  <c r="D33" i="19"/>
  <c r="C33" i="19" s="1"/>
  <c r="D31" i="19"/>
  <c r="C31" i="19" s="1"/>
  <c r="D29" i="19"/>
  <c r="C29" i="19" s="1"/>
  <c r="D27" i="19"/>
  <c r="C27" i="19" s="1"/>
  <c r="D25" i="19"/>
  <c r="C25" i="19" s="1"/>
  <c r="D23" i="19"/>
  <c r="D41" i="19"/>
  <c r="C41" i="19" s="1"/>
  <c r="A42" i="18"/>
  <c r="A43" i="18" s="1"/>
  <c r="A44" i="18" s="1"/>
  <c r="D44" i="18" s="1"/>
  <c r="C44" i="18" s="1"/>
  <c r="D41" i="18"/>
  <c r="C41" i="18" s="1"/>
  <c r="D23" i="18"/>
  <c r="D25" i="18"/>
  <c r="C25" i="18" s="1"/>
  <c r="D27" i="18"/>
  <c r="C27" i="18" s="1"/>
  <c r="D29" i="18"/>
  <c r="C29" i="18" s="1"/>
  <c r="D31" i="18"/>
  <c r="C31" i="18" s="1"/>
  <c r="D33" i="18"/>
  <c r="C33" i="18" s="1"/>
  <c r="D35" i="18"/>
  <c r="C35" i="18" s="1"/>
  <c r="D37" i="18"/>
  <c r="C37" i="18" s="1"/>
  <c r="D40" i="18"/>
  <c r="C40" i="18" s="1"/>
  <c r="D39" i="18"/>
  <c r="C39" i="18" s="1"/>
  <c r="D24" i="18"/>
  <c r="C24" i="18" s="1"/>
  <c r="D26" i="18"/>
  <c r="C26" i="18" s="1"/>
  <c r="D28" i="18"/>
  <c r="C28" i="18" s="1"/>
  <c r="D30" i="18"/>
  <c r="C30" i="18" s="1"/>
  <c r="D32" i="18"/>
  <c r="C32" i="18" s="1"/>
  <c r="D34" i="18"/>
  <c r="C34" i="18" s="1"/>
  <c r="D36" i="18"/>
  <c r="C36" i="18" s="1"/>
  <c r="D38" i="18"/>
  <c r="C38" i="18" s="1"/>
  <c r="E20" i="9"/>
  <c r="D29" i="9" s="1"/>
  <c r="C29" i="9" s="1"/>
  <c r="D45" i="20" l="1"/>
  <c r="C23" i="20"/>
  <c r="C45" i="20" s="1"/>
  <c r="D45" i="19"/>
  <c r="C23" i="19"/>
  <c r="C45" i="19" s="1"/>
  <c r="C23" i="18"/>
  <c r="D43" i="18"/>
  <c r="C43" i="18" s="1"/>
  <c r="D42" i="18"/>
  <c r="C42" i="18" s="1"/>
  <c r="D35" i="9"/>
  <c r="C35" i="9" s="1"/>
  <c r="D41" i="9"/>
  <c r="C41" i="9" s="1"/>
  <c r="D28" i="9"/>
  <c r="C28" i="9" s="1"/>
  <c r="D36" i="9"/>
  <c r="C36" i="9" s="1"/>
  <c r="D34" i="9"/>
  <c r="C34" i="9" s="1"/>
  <c r="D25" i="9"/>
  <c r="C25" i="9" s="1"/>
  <c r="D46" i="9"/>
  <c r="C46" i="9" s="1"/>
  <c r="D30" i="9"/>
  <c r="C30" i="9" s="1"/>
  <c r="D43" i="9"/>
  <c r="C43" i="9" s="1"/>
  <c r="D42" i="9"/>
  <c r="C42" i="9" s="1"/>
  <c r="D26" i="9"/>
  <c r="C26" i="9" s="1"/>
  <c r="D33" i="9"/>
  <c r="C33" i="9" s="1"/>
  <c r="D31" i="9"/>
  <c r="C31" i="9" s="1"/>
  <c r="D37" i="9"/>
  <c r="C37" i="9" s="1"/>
  <c r="D40" i="9"/>
  <c r="C40" i="9" s="1"/>
  <c r="D27" i="9"/>
  <c r="C27" i="9" s="1"/>
  <c r="D32" i="9"/>
  <c r="C32" i="9" s="1"/>
  <c r="D39" i="9"/>
  <c r="C39" i="9" s="1"/>
  <c r="D44" i="9"/>
  <c r="C44" i="9" s="1"/>
  <c r="D38" i="9"/>
  <c r="C38" i="9" s="1"/>
  <c r="D45" i="9"/>
  <c r="C45" i="9" s="1"/>
  <c r="C45" i="18" l="1"/>
  <c r="D45" i="18"/>
  <c r="C47" i="9"/>
  <c r="D47" i="9"/>
</calcChain>
</file>

<file path=xl/sharedStrings.xml><?xml version="1.0" encoding="utf-8"?>
<sst xmlns="http://schemas.openxmlformats.org/spreadsheetml/2006/main" count="117" uniqueCount="38">
  <si>
    <t>T (min)</t>
  </si>
  <si>
    <t>K (mm/h)</t>
  </si>
  <si>
    <t>K (m/s)</t>
  </si>
  <si>
    <t>-</t>
  </si>
  <si>
    <t>Référence</t>
  </si>
  <si>
    <t xml:space="preserve">Date : </t>
  </si>
  <si>
    <t xml:space="preserve">Commune : </t>
  </si>
  <si>
    <t xml:space="preserve">Dossier : </t>
  </si>
  <si>
    <t xml:space="preserve">Client : </t>
  </si>
  <si>
    <t xml:space="preserve">Technicien : </t>
  </si>
  <si>
    <t xml:space="preserve">Dépouillement : </t>
  </si>
  <si>
    <t xml:space="preserve">Nature du sol : </t>
  </si>
  <si>
    <t>Retenu</t>
  </si>
  <si>
    <t>Seul les cases jaunes sont à remplir</t>
  </si>
  <si>
    <t>xx</t>
  </si>
  <si>
    <t>Rapport d'essai de perméabilité de type Double-Anneau</t>
  </si>
  <si>
    <t>Diamètre intérieur anneau central (mm)</t>
  </si>
  <si>
    <t>C = S/P</t>
  </si>
  <si>
    <t>avec</t>
  </si>
  <si>
    <t>KDxx</t>
  </si>
  <si>
    <t>Hauteur d'eau dans l'anneau central (h en m)</t>
  </si>
  <si>
    <r>
      <t>Section S (m</t>
    </r>
    <r>
      <rPr>
        <b/>
        <vertAlign val="superscript"/>
        <sz val="12"/>
        <rFont val="Arial"/>
        <family val="2"/>
      </rPr>
      <t>2</t>
    </r>
    <r>
      <rPr>
        <b/>
        <sz val="12"/>
        <rFont val="Arial"/>
        <family val="2"/>
      </rPr>
      <t>)</t>
    </r>
  </si>
  <si>
    <t>Périmètre P (m)</t>
  </si>
  <si>
    <t>Doorlatendheidstestrapport type Dubbele-Ring</t>
  </si>
  <si>
    <t xml:space="preserve">Datum : </t>
  </si>
  <si>
    <t xml:space="preserve">Klant : </t>
  </si>
  <si>
    <t>Alleen de gele vakken moeten worden ingevuld</t>
  </si>
  <si>
    <t xml:space="preserve">Technicus : </t>
  </si>
  <si>
    <t xml:space="preserve">Analyse : </t>
  </si>
  <si>
    <t>Referentie</t>
  </si>
  <si>
    <t xml:space="preserve">Gemeente : </t>
  </si>
  <si>
    <t>Locatie :</t>
  </si>
  <si>
    <r>
      <t>Oppervlak S (m</t>
    </r>
    <r>
      <rPr>
        <b/>
        <vertAlign val="superscript"/>
        <sz val="12"/>
        <rFont val="Arial"/>
        <family val="2"/>
      </rPr>
      <t>2</t>
    </r>
    <r>
      <rPr>
        <b/>
        <sz val="12"/>
        <rFont val="Arial"/>
        <family val="2"/>
      </rPr>
      <t>)</t>
    </r>
  </si>
  <si>
    <t>Perimeter P (m)</t>
  </si>
  <si>
    <t>Waterpeil in de binnenring  (h in m)</t>
  </si>
  <si>
    <t xml:space="preserve">Bodemtype : </t>
  </si>
  <si>
    <t>met</t>
  </si>
  <si>
    <t>Binnendiameter van de binnenring  (mm)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</si>
</sst>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E+00"/>
    <numFmt numFmtId="165" formatCode="0.0"/>
    <numFmt numFmtId="166" formatCode="0.000"/>
    <numFmt numFmtId="167" formatCode="0.0E+00"/>
  </numFmts>
  <fonts count="14" x14ac:knownFonts="1">
    <font>
      <sz val="10"/>
      <name val="Arial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vertAlign val="superscript"/>
      <sz val="12"/>
      <name val="Arial"/>
      <family val="2"/>
    </font>
    <font>
      <b/>
      <sz val="12"/>
      <color indexed="12"/>
      <name val="Arial"/>
      <family val="2"/>
    </font>
    <font>
      <b/>
      <sz val="12"/>
      <color indexed="10"/>
      <name val="Arial"/>
      <family val="2"/>
    </font>
    <font>
      <sz val="12"/>
      <color indexed="12"/>
      <name val="Arial"/>
      <family val="2"/>
    </font>
    <font>
      <sz val="12"/>
      <color indexed="12"/>
      <name val="Arial Black"/>
      <family val="2"/>
    </font>
    <font>
      <b/>
      <sz val="16"/>
      <name val="Arial"/>
      <family val="2"/>
    </font>
    <font>
      <b/>
      <sz val="20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Protection="1">
      <protection hidden="1"/>
    </xf>
    <xf numFmtId="0" fontId="0" fillId="0" borderId="0" xfId="0" applyAlignment="1" applyProtection="1">
      <alignment horizontal="center"/>
      <protection hidden="1"/>
    </xf>
    <xf numFmtId="0" fontId="9" fillId="0" borderId="0" xfId="0" applyFont="1" applyAlignment="1" applyProtection="1">
      <alignment vertical="center"/>
      <protection hidden="1"/>
    </xf>
    <xf numFmtId="0" fontId="0" fillId="0" borderId="1" xfId="0" applyBorder="1" applyProtection="1">
      <protection hidden="1"/>
    </xf>
    <xf numFmtId="0" fontId="2" fillId="0" borderId="2" xfId="0" applyFont="1" applyBorder="1" applyProtection="1">
      <protection hidden="1"/>
    </xf>
    <xf numFmtId="0" fontId="0" fillId="0" borderId="2" xfId="0" applyBorder="1" applyAlignment="1" applyProtection="1">
      <alignment horizontal="center"/>
      <protection hidden="1"/>
    </xf>
    <xf numFmtId="0" fontId="2" fillId="0" borderId="3" xfId="0" applyFont="1" applyBorder="1" applyProtection="1">
      <protection hidden="1"/>
    </xf>
    <xf numFmtId="0" fontId="0" fillId="0" borderId="4" xfId="0" applyBorder="1" applyProtection="1">
      <protection hidden="1"/>
    </xf>
    <xf numFmtId="0" fontId="2" fillId="0" borderId="0" xfId="0" applyFont="1" applyProtection="1">
      <protection hidden="1"/>
    </xf>
    <xf numFmtId="0" fontId="2" fillId="0" borderId="5" xfId="0" applyFont="1" applyBorder="1" applyProtection="1">
      <protection hidden="1"/>
    </xf>
    <xf numFmtId="0" fontId="0" fillId="0" borderId="6" xfId="0" applyBorder="1" applyProtection="1">
      <protection hidden="1"/>
    </xf>
    <xf numFmtId="0" fontId="2" fillId="0" borderId="7" xfId="0" applyFont="1" applyBorder="1" applyProtection="1">
      <protection hidden="1"/>
    </xf>
    <xf numFmtId="0" fontId="0" fillId="0" borderId="7" xfId="0" applyBorder="1" applyAlignment="1" applyProtection="1">
      <alignment horizontal="center"/>
      <protection hidden="1"/>
    </xf>
    <xf numFmtId="0" fontId="2" fillId="0" borderId="8" xfId="0" applyFont="1" applyBorder="1" applyProtection="1">
      <protection hidden="1"/>
    </xf>
    <xf numFmtId="0" fontId="2" fillId="0" borderId="13" xfId="0" applyFont="1" applyBorder="1" applyAlignment="1" applyProtection="1">
      <alignment horizontal="center"/>
      <protection hidden="1"/>
    </xf>
    <xf numFmtId="0" fontId="2" fillId="0" borderId="14" xfId="0" applyFont="1" applyBorder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/>
      <protection hidden="1"/>
    </xf>
    <xf numFmtId="0" fontId="6" fillId="0" borderId="15" xfId="0" applyFont="1" applyBorder="1" applyAlignment="1" applyProtection="1">
      <alignment horizontal="center"/>
      <protection hidden="1"/>
    </xf>
    <xf numFmtId="0" fontId="3" fillId="0" borderId="0" xfId="0" applyFont="1" applyAlignment="1" applyProtection="1">
      <alignment horizontal="center"/>
      <protection hidden="1"/>
    </xf>
    <xf numFmtId="2" fontId="6" fillId="0" borderId="0" xfId="0" applyNumberFormat="1" applyFont="1" applyAlignment="1" applyProtection="1">
      <alignment horizontal="center"/>
      <protection hidden="1"/>
    </xf>
    <xf numFmtId="164" fontId="2" fillId="0" borderId="0" xfId="0" applyNumberFormat="1" applyFont="1" applyAlignment="1" applyProtection="1">
      <alignment horizontal="center"/>
      <protection hidden="1"/>
    </xf>
    <xf numFmtId="0" fontId="7" fillId="0" borderId="0" xfId="0" applyFont="1" applyAlignment="1" applyProtection="1">
      <alignment horizontal="center"/>
      <protection hidden="1"/>
    </xf>
    <xf numFmtId="0" fontId="8" fillId="0" borderId="0" xfId="0" applyFont="1" applyAlignment="1" applyProtection="1">
      <alignment horizontal="center"/>
      <protection hidden="1"/>
    </xf>
    <xf numFmtId="0" fontId="2" fillId="0" borderId="7" xfId="0" applyFont="1" applyBorder="1" applyAlignment="1" applyProtection="1">
      <alignment shrinkToFit="1"/>
      <protection hidden="1"/>
    </xf>
    <xf numFmtId="11" fontId="2" fillId="0" borderId="18" xfId="0" applyNumberFormat="1" applyFont="1" applyBorder="1" applyAlignment="1" applyProtection="1">
      <alignment horizontal="center"/>
      <protection hidden="1"/>
    </xf>
    <xf numFmtId="167" fontId="6" fillId="0" borderId="12" xfId="0" applyNumberFormat="1" applyFont="1" applyBorder="1" applyAlignment="1" applyProtection="1">
      <alignment horizontal="center"/>
      <protection hidden="1"/>
    </xf>
    <xf numFmtId="165" fontId="2" fillId="0" borderId="19" xfId="0" applyNumberFormat="1" applyFont="1" applyBorder="1" applyAlignment="1" applyProtection="1">
      <alignment horizontal="center"/>
      <protection hidden="1"/>
    </xf>
    <xf numFmtId="165" fontId="6" fillId="0" borderId="10" xfId="0" applyNumberFormat="1" applyFont="1" applyBorder="1" applyAlignment="1" applyProtection="1">
      <alignment horizontal="center"/>
      <protection hidden="1"/>
    </xf>
    <xf numFmtId="0" fontId="11" fillId="0" borderId="16" xfId="0" applyFont="1" applyBorder="1" applyAlignment="1" applyProtection="1">
      <alignment horizontal="center"/>
      <protection hidden="1"/>
    </xf>
    <xf numFmtId="0" fontId="5" fillId="3" borderId="20" xfId="0" applyFont="1" applyFill="1" applyBorder="1" applyAlignment="1" applyProtection="1">
      <alignment horizontal="center"/>
      <protection locked="0"/>
    </xf>
    <xf numFmtId="0" fontId="2" fillId="3" borderId="21" xfId="0" applyFont="1" applyFill="1" applyBorder="1" applyAlignment="1" applyProtection="1">
      <alignment horizontal="center"/>
      <protection locked="0"/>
    </xf>
    <xf numFmtId="0" fontId="2" fillId="3" borderId="22" xfId="0" applyFont="1" applyFill="1" applyBorder="1" applyAlignment="1" applyProtection="1">
      <alignment horizontal="center"/>
      <protection locked="0"/>
    </xf>
    <xf numFmtId="0" fontId="1" fillId="0" borderId="0" xfId="0" applyFont="1" applyProtection="1">
      <protection hidden="1"/>
    </xf>
    <xf numFmtId="0" fontId="13" fillId="0" borderId="0" xfId="0" applyFont="1" applyAlignment="1" applyProtection="1">
      <alignment horizontal="center"/>
      <protection hidden="1"/>
    </xf>
    <xf numFmtId="0" fontId="2" fillId="3" borderId="0" xfId="0" applyFont="1" applyFill="1" applyAlignment="1" applyProtection="1">
      <alignment horizontal="center"/>
      <protection locked="0"/>
    </xf>
    <xf numFmtId="0" fontId="2" fillId="3" borderId="7" xfId="0" applyFont="1" applyFill="1" applyBorder="1" applyAlignment="1" applyProtection="1">
      <alignment horizontal="center"/>
      <protection locked="0"/>
    </xf>
    <xf numFmtId="0" fontId="2" fillId="3" borderId="2" xfId="0" applyFont="1" applyFill="1" applyBorder="1" applyAlignment="1" applyProtection="1">
      <alignment horizontal="center"/>
      <protection locked="0"/>
    </xf>
    <xf numFmtId="14" fontId="2" fillId="3" borderId="0" xfId="0" applyNumberFormat="1" applyFont="1" applyFill="1" applyAlignment="1" applyProtection="1">
      <alignment horizontal="center"/>
      <protection locked="0"/>
    </xf>
    <xf numFmtId="0" fontId="2" fillId="0" borderId="0" xfId="0" applyFont="1" applyAlignment="1" applyProtection="1">
      <alignment horizontal="left"/>
      <protection hidden="1"/>
    </xf>
    <xf numFmtId="11" fontId="2" fillId="0" borderId="17" xfId="0" applyNumberFormat="1" applyFont="1" applyBorder="1" applyAlignment="1" applyProtection="1">
      <alignment horizontal="center"/>
      <protection hidden="1"/>
    </xf>
    <xf numFmtId="0" fontId="3" fillId="2" borderId="9" xfId="0" applyFont="1" applyFill="1" applyBorder="1" applyAlignment="1" applyProtection="1">
      <alignment horizontal="center" vertical="center" wrapText="1"/>
      <protection hidden="1"/>
    </xf>
    <xf numFmtId="0" fontId="3" fillId="2" borderId="10" xfId="0" applyFont="1" applyFill="1" applyBorder="1" applyAlignment="1" applyProtection="1">
      <alignment horizontal="center" vertical="center" wrapText="1"/>
      <protection hidden="1"/>
    </xf>
    <xf numFmtId="0" fontId="3" fillId="2" borderId="12" xfId="0" applyFont="1" applyFill="1" applyBorder="1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center" vertical="center" wrapText="1"/>
      <protection hidden="1"/>
    </xf>
    <xf numFmtId="0" fontId="0" fillId="0" borderId="0" xfId="0" applyAlignment="1" applyProtection="1">
      <alignment vertical="center" wrapText="1"/>
      <protection hidden="1"/>
    </xf>
    <xf numFmtId="0" fontId="3" fillId="2" borderId="11" xfId="0" applyFont="1" applyFill="1" applyBorder="1" applyAlignment="1" applyProtection="1">
      <alignment horizontal="center" vertical="center"/>
      <protection hidden="1"/>
    </xf>
    <xf numFmtId="0" fontId="3" fillId="2" borderId="12" xfId="0" applyFont="1" applyFill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0" borderId="0" xfId="0" applyAlignment="1" applyProtection="1">
      <alignment vertical="center"/>
      <protection hidden="1"/>
    </xf>
    <xf numFmtId="166" fontId="2" fillId="3" borderId="0" xfId="0" applyNumberFormat="1" applyFont="1" applyFill="1" applyAlignment="1" applyProtection="1">
      <alignment horizontal="center"/>
      <protection locked="0"/>
    </xf>
    <xf numFmtId="166" fontId="2" fillId="3" borderId="19" xfId="0" applyNumberFormat="1" applyFont="1" applyFill="1" applyBorder="1" applyAlignment="1" applyProtection="1">
      <alignment horizontal="center"/>
      <protection locked="0"/>
    </xf>
    <xf numFmtId="0" fontId="3" fillId="3" borderId="16" xfId="0" applyFont="1" applyFill="1" applyBorder="1" applyProtection="1">
      <protection locked="0"/>
    </xf>
    <xf numFmtId="0" fontId="3" fillId="3" borderId="23" xfId="0" applyFont="1" applyFill="1" applyBorder="1" applyProtection="1">
      <protection locked="0"/>
    </xf>
    <xf numFmtId="0" fontId="12" fillId="0" borderId="0" xfId="0" applyFont="1"/>
    <xf numFmtId="164" fontId="2" fillId="0" borderId="0" xfId="0" applyNumberFormat="1" applyFont="1" applyAlignment="1" applyProtection="1">
      <alignment horizontal="right"/>
      <protection hidden="1"/>
    </xf>
    <xf numFmtId="2" fontId="2" fillId="0" borderId="17" xfId="0" applyNumberFormat="1" applyFont="1" applyBorder="1" applyAlignment="1" applyProtection="1">
      <alignment horizontal="center"/>
      <protection hidden="1"/>
    </xf>
    <xf numFmtId="0" fontId="3" fillId="2" borderId="11" xfId="0" applyFont="1" applyFill="1" applyBorder="1" applyAlignment="1" applyProtection="1">
      <alignment horizontal="center" vertical="center" wrapText="1"/>
      <protection hidden="1"/>
    </xf>
    <xf numFmtId="0" fontId="10" fillId="0" borderId="0" xfId="0" applyFont="1" applyAlignment="1" applyProtection="1">
      <alignment horizontal="center" vertical="center"/>
      <protection hidden="1"/>
    </xf>
    <xf numFmtId="0" fontId="3" fillId="0" borderId="15" xfId="0" applyFont="1" applyBorder="1" applyAlignment="1" applyProtection="1">
      <alignment horizontal="center"/>
      <protection hidden="1"/>
    </xf>
    <xf numFmtId="0" fontId="3" fillId="0" borderId="16" xfId="0" applyFont="1" applyBorder="1" applyAlignment="1" applyProtection="1">
      <alignment horizontal="center"/>
      <protection hidden="1"/>
    </xf>
    <xf numFmtId="0" fontId="1" fillId="0" borderId="0" xfId="0" applyFont="1" applyAlignment="1" applyProtection="1">
      <alignment horizontal="center"/>
      <protection hidden="1"/>
    </xf>
    <xf numFmtId="0" fontId="3" fillId="2" borderId="15" xfId="0" applyFont="1" applyFill="1" applyBorder="1" applyAlignment="1" applyProtection="1">
      <alignment horizontal="center" vertical="center" wrapText="1"/>
      <protection hidden="1"/>
    </xf>
    <xf numFmtId="0" fontId="3" fillId="2" borderId="24" xfId="0" applyFont="1" applyFill="1" applyBorder="1" applyAlignment="1" applyProtection="1">
      <alignment horizontal="center" vertical="center" wrapText="1"/>
      <protection hidden="1"/>
    </xf>
    <xf numFmtId="0" fontId="2" fillId="3" borderId="15" xfId="0" applyFont="1" applyFill="1" applyBorder="1" applyAlignment="1" applyProtection="1">
      <alignment horizontal="center"/>
      <protection locked="0"/>
    </xf>
    <xf numFmtId="0" fontId="2" fillId="3" borderId="24" xfId="0" applyFont="1" applyFill="1" applyBorder="1" applyAlignment="1" applyProtection="1">
      <alignment horizontal="center"/>
      <protection locked="0"/>
    </xf>
    <xf numFmtId="0" fontId="2" fillId="0" borderId="2" xfId="0" applyFont="1" applyBorder="1" applyAlignment="1" applyProtection="1">
      <alignment horizontal="center"/>
      <protection hidden="1"/>
    </xf>
    <xf numFmtId="0" fontId="2" fillId="0" borderId="3" xfId="0" applyFont="1" applyBorder="1" applyAlignment="1" applyProtection="1">
      <alignment horizontal="center"/>
      <protection hidden="1"/>
    </xf>
    <xf numFmtId="0" fontId="2" fillId="0" borderId="0" xfId="0" applyFont="1" applyAlignment="1" applyProtection="1">
      <alignment horizontal="center"/>
      <protection hidden="1"/>
    </xf>
    <xf numFmtId="0" fontId="2" fillId="0" borderId="5" xfId="0" applyFont="1" applyBorder="1" applyAlignment="1" applyProtection="1">
      <alignment horizontal="center"/>
      <protection hidden="1"/>
    </xf>
    <xf numFmtId="0" fontId="2" fillId="0" borderId="7" xfId="0" applyFont="1" applyBorder="1" applyAlignment="1" applyProtection="1">
      <alignment horizontal="center"/>
      <protection hidden="1"/>
    </xf>
    <xf numFmtId="0" fontId="2" fillId="0" borderId="8" xfId="0" applyFont="1" applyBorder="1" applyAlignment="1" applyProtection="1">
      <alignment horizontal="center"/>
      <protection hidden="1"/>
    </xf>
    <xf numFmtId="0" fontId="2" fillId="0" borderId="0" xfId="0" applyFont="1" applyBorder="1" applyProtection="1">
      <protection hidden="1"/>
    </xf>
    <xf numFmtId="0" fontId="2" fillId="3" borderId="0" xfId="0" applyFont="1" applyFill="1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b="1"/>
              <a:t>Waterpeilvariatie over de tijd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4887406023399619"/>
          <c:y val="0.15376077990251219"/>
          <c:w val="0.80707927398905643"/>
          <c:h val="0.61658830146231725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Exemple!$A$24:$A$47</c:f>
              <c:numCache>
                <c:formatCode>General</c:formatCode>
                <c:ptCount val="2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10</c:v>
                </c:pt>
                <c:pt idx="7">
                  <c:v>15</c:v>
                </c:pt>
                <c:pt idx="8">
                  <c:v>20</c:v>
                </c:pt>
                <c:pt idx="9">
                  <c:v>25</c:v>
                </c:pt>
                <c:pt idx="10">
                  <c:v>30</c:v>
                </c:pt>
                <c:pt idx="11">
                  <c:v>35</c:v>
                </c:pt>
                <c:pt idx="12">
                  <c:v>40</c:v>
                </c:pt>
                <c:pt idx="13">
                  <c:v>45</c:v>
                </c:pt>
                <c:pt idx="14">
                  <c:v>50</c:v>
                </c:pt>
                <c:pt idx="15">
                  <c:v>55</c:v>
                </c:pt>
                <c:pt idx="16">
                  <c:v>60</c:v>
                </c:pt>
                <c:pt idx="17">
                  <c:v>70</c:v>
                </c:pt>
                <c:pt idx="18">
                  <c:v>80</c:v>
                </c:pt>
                <c:pt idx="19">
                  <c:v>90</c:v>
                </c:pt>
                <c:pt idx="20">
                  <c:v>100</c:v>
                </c:pt>
                <c:pt idx="21">
                  <c:v>110</c:v>
                </c:pt>
                <c:pt idx="22">
                  <c:v>120</c:v>
                </c:pt>
              </c:numCache>
            </c:numRef>
          </c:xVal>
          <c:yVal>
            <c:numRef>
              <c:f>Exemple!$B$24:$B$47</c:f>
              <c:numCache>
                <c:formatCode>0.000</c:formatCode>
                <c:ptCount val="24"/>
                <c:pt idx="0">
                  <c:v>0.05</c:v>
                </c:pt>
                <c:pt idx="1">
                  <c:v>4.8000000000000001E-2</c:v>
                </c:pt>
                <c:pt idx="2">
                  <c:v>4.2999999999999997E-2</c:v>
                </c:pt>
                <c:pt idx="3">
                  <c:v>4.2000000000000003E-2</c:v>
                </c:pt>
                <c:pt idx="4">
                  <c:v>0.04</c:v>
                </c:pt>
                <c:pt idx="5">
                  <c:v>3.9E-2</c:v>
                </c:pt>
                <c:pt idx="6">
                  <c:v>3.5000000000000003E-2</c:v>
                </c:pt>
                <c:pt idx="7">
                  <c:v>3.3000000000000002E-2</c:v>
                </c:pt>
                <c:pt idx="8">
                  <c:v>0.03</c:v>
                </c:pt>
                <c:pt idx="9">
                  <c:v>2.9000000000000001E-2</c:v>
                </c:pt>
                <c:pt idx="10">
                  <c:v>2.9000000000000001E-2</c:v>
                </c:pt>
                <c:pt idx="11">
                  <c:v>2.9000000000000001E-2</c:v>
                </c:pt>
                <c:pt idx="12">
                  <c:v>2.9000000000000001E-2</c:v>
                </c:pt>
                <c:pt idx="13">
                  <c:v>2.8000000000000001E-2</c:v>
                </c:pt>
                <c:pt idx="14">
                  <c:v>2.8000000000000001E-2</c:v>
                </c:pt>
                <c:pt idx="15">
                  <c:v>2.8000000000000001E-2</c:v>
                </c:pt>
                <c:pt idx="16">
                  <c:v>2.8000000000000001E-2</c:v>
                </c:pt>
                <c:pt idx="17">
                  <c:v>2.8000000000000001E-2</c:v>
                </c:pt>
                <c:pt idx="18">
                  <c:v>2.8000000000000001E-2</c:v>
                </c:pt>
                <c:pt idx="19">
                  <c:v>2.8000000000000001E-2</c:v>
                </c:pt>
                <c:pt idx="20">
                  <c:v>2.8000000000000001E-2</c:v>
                </c:pt>
                <c:pt idx="21">
                  <c:v>2.8000000000000001E-2</c:v>
                </c:pt>
                <c:pt idx="22">
                  <c:v>2.8000000000000001E-2</c:v>
                </c:pt>
                <c:pt idx="23" formatCode="General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FE4-43D6-9834-EAC6FEC18E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99548000"/>
        <c:axId val="1"/>
      </c:scatterChart>
      <c:valAx>
        <c:axId val="299548000"/>
        <c:scaling>
          <c:orientation val="minMax"/>
          <c:max val="150"/>
        </c:scaling>
        <c:delete val="0"/>
        <c:axPos val="b"/>
        <c:title>
          <c:tx>
            <c:rich>
              <a:bodyPr/>
              <a:lstStyle/>
              <a:p>
                <a:pPr>
                  <a:defRPr sz="1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t (min)</a:t>
                </a:r>
              </a:p>
            </c:rich>
          </c:tx>
          <c:layout>
            <c:manualLayout>
              <c:xMode val="edge"/>
              <c:yMode val="edge"/>
              <c:x val="0.50423111173603297"/>
              <c:y val="0.8720931145289081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crossBetween val="midCat"/>
        <c:majorUnit val="15"/>
      </c:val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h (m)</a:t>
                </a:r>
              </a:p>
            </c:rich>
          </c:tx>
          <c:layout>
            <c:manualLayout>
              <c:xMode val="edge"/>
              <c:yMode val="edge"/>
              <c:x val="1.3260900526969013E-2"/>
              <c:y val="0.43328499482536798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99548000"/>
        <c:crosses val="autoZero"/>
        <c:crossBetween val="midCat"/>
      </c:valAx>
      <c:spPr>
        <a:solidFill>
          <a:srgbClr val="FFFFCC"/>
        </a:solidFill>
        <a:ln w="254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25400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39370078740157483" l="0.39370078740157483" r="0.39370078740157483" t="0.39370078740157483" header="0.51181102362204722" footer="0.51181102362204722"/>
    <c:pageSetup paperSize="9" orientation="landscape" horizontalDpi="300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b="1"/>
              <a:t>Hauteur d'eau</a:t>
            </a:r>
            <a:r>
              <a:rPr lang="fr-FR" b="1" baseline="0"/>
              <a:t> en fonction du temps</a:t>
            </a:r>
            <a:endParaRPr lang="fr-FR" b="1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4887406023399619"/>
          <c:y val="0.15376077990251219"/>
          <c:w val="0.80707927398905643"/>
          <c:h val="0.61658830146231725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'KD1'!$A$22:$A$45</c:f>
              <c:numCache>
                <c:formatCode>General</c:formatCode>
                <c:ptCount val="2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10</c:v>
                </c:pt>
                <c:pt idx="7">
                  <c:v>15</c:v>
                </c:pt>
                <c:pt idx="8">
                  <c:v>20</c:v>
                </c:pt>
                <c:pt idx="9">
                  <c:v>25</c:v>
                </c:pt>
                <c:pt idx="10">
                  <c:v>30</c:v>
                </c:pt>
                <c:pt idx="11">
                  <c:v>35</c:v>
                </c:pt>
                <c:pt idx="12">
                  <c:v>40</c:v>
                </c:pt>
                <c:pt idx="13">
                  <c:v>45</c:v>
                </c:pt>
                <c:pt idx="14">
                  <c:v>50</c:v>
                </c:pt>
                <c:pt idx="15">
                  <c:v>55</c:v>
                </c:pt>
                <c:pt idx="16">
                  <c:v>60</c:v>
                </c:pt>
                <c:pt idx="17">
                  <c:v>70</c:v>
                </c:pt>
                <c:pt idx="18">
                  <c:v>80</c:v>
                </c:pt>
                <c:pt idx="19">
                  <c:v>90</c:v>
                </c:pt>
                <c:pt idx="20">
                  <c:v>100</c:v>
                </c:pt>
                <c:pt idx="21">
                  <c:v>110</c:v>
                </c:pt>
                <c:pt idx="22">
                  <c:v>120</c:v>
                </c:pt>
              </c:numCache>
            </c:numRef>
          </c:xVal>
          <c:yVal>
            <c:numRef>
              <c:f>'KD1'!$B$22:$B$45</c:f>
              <c:numCache>
                <c:formatCode>0.000</c:formatCode>
                <c:ptCount val="24"/>
                <c:pt idx="23" formatCode="General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C3F-4079-B132-DDEC24347F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99548000"/>
        <c:axId val="1"/>
      </c:scatterChart>
      <c:valAx>
        <c:axId val="299548000"/>
        <c:scaling>
          <c:orientation val="minMax"/>
          <c:max val="150"/>
        </c:scaling>
        <c:delete val="0"/>
        <c:axPos val="b"/>
        <c:title>
          <c:tx>
            <c:rich>
              <a:bodyPr/>
              <a:lstStyle/>
              <a:p>
                <a:pPr>
                  <a:defRPr sz="1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t (min)</a:t>
                </a:r>
              </a:p>
            </c:rich>
          </c:tx>
          <c:layout>
            <c:manualLayout>
              <c:xMode val="edge"/>
              <c:yMode val="edge"/>
              <c:x val="0.50423111173603297"/>
              <c:y val="0.8720931145289081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crossBetween val="midCat"/>
        <c:majorUnit val="15"/>
      </c:val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h (m)</a:t>
                </a:r>
              </a:p>
            </c:rich>
          </c:tx>
          <c:layout>
            <c:manualLayout>
              <c:xMode val="edge"/>
              <c:yMode val="edge"/>
              <c:x val="1.3260900526969013E-2"/>
              <c:y val="0.43328499482536798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99548000"/>
        <c:crosses val="autoZero"/>
        <c:crossBetween val="midCat"/>
      </c:valAx>
      <c:spPr>
        <a:solidFill>
          <a:srgbClr val="FFFFCC"/>
        </a:solidFill>
        <a:ln w="254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25400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39370078740157483" l="0.39370078740157483" r="0.39370078740157483" t="0.39370078740157483" header="0.51181102362204722" footer="0.51181102362204722"/>
    <c:pageSetup paperSize="9" orientation="landscape" horizontalDpi="300" verticalDpi="3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b="1"/>
              <a:t>Hauteur d'eau</a:t>
            </a:r>
            <a:r>
              <a:rPr lang="fr-FR" b="1" baseline="0"/>
              <a:t> en fonction du temps</a:t>
            </a:r>
            <a:endParaRPr lang="fr-FR" b="1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4887406023399619"/>
          <c:y val="0.15376077990251219"/>
          <c:w val="0.80707927398905643"/>
          <c:h val="0.61658830146231725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'KD2'!$A$22:$A$45</c:f>
              <c:numCache>
                <c:formatCode>General</c:formatCode>
                <c:ptCount val="2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10</c:v>
                </c:pt>
                <c:pt idx="7">
                  <c:v>15</c:v>
                </c:pt>
                <c:pt idx="8">
                  <c:v>20</c:v>
                </c:pt>
                <c:pt idx="9">
                  <c:v>25</c:v>
                </c:pt>
                <c:pt idx="10">
                  <c:v>30</c:v>
                </c:pt>
                <c:pt idx="11">
                  <c:v>35</c:v>
                </c:pt>
                <c:pt idx="12">
                  <c:v>40</c:v>
                </c:pt>
                <c:pt idx="13">
                  <c:v>45</c:v>
                </c:pt>
                <c:pt idx="14">
                  <c:v>50</c:v>
                </c:pt>
                <c:pt idx="15">
                  <c:v>55</c:v>
                </c:pt>
                <c:pt idx="16">
                  <c:v>60</c:v>
                </c:pt>
                <c:pt idx="17">
                  <c:v>70</c:v>
                </c:pt>
                <c:pt idx="18">
                  <c:v>80</c:v>
                </c:pt>
                <c:pt idx="19">
                  <c:v>90</c:v>
                </c:pt>
                <c:pt idx="20">
                  <c:v>100</c:v>
                </c:pt>
                <c:pt idx="21">
                  <c:v>110</c:v>
                </c:pt>
                <c:pt idx="22">
                  <c:v>120</c:v>
                </c:pt>
              </c:numCache>
            </c:numRef>
          </c:xVal>
          <c:yVal>
            <c:numRef>
              <c:f>'KD2'!$B$22:$B$45</c:f>
              <c:numCache>
                <c:formatCode>0.000</c:formatCode>
                <c:ptCount val="24"/>
                <c:pt idx="23" formatCode="General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FE2-4291-811C-9825203959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99548000"/>
        <c:axId val="1"/>
      </c:scatterChart>
      <c:valAx>
        <c:axId val="299548000"/>
        <c:scaling>
          <c:orientation val="minMax"/>
          <c:max val="150"/>
        </c:scaling>
        <c:delete val="0"/>
        <c:axPos val="b"/>
        <c:title>
          <c:tx>
            <c:rich>
              <a:bodyPr/>
              <a:lstStyle/>
              <a:p>
                <a:pPr>
                  <a:defRPr sz="1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t (min)</a:t>
                </a:r>
              </a:p>
            </c:rich>
          </c:tx>
          <c:layout>
            <c:manualLayout>
              <c:xMode val="edge"/>
              <c:yMode val="edge"/>
              <c:x val="0.50423111173603297"/>
              <c:y val="0.8720931145289081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crossBetween val="midCat"/>
        <c:majorUnit val="15"/>
      </c:val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h (m)</a:t>
                </a:r>
              </a:p>
            </c:rich>
          </c:tx>
          <c:layout>
            <c:manualLayout>
              <c:xMode val="edge"/>
              <c:yMode val="edge"/>
              <c:x val="1.3260900526969013E-2"/>
              <c:y val="0.43328499482536798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99548000"/>
        <c:crosses val="autoZero"/>
        <c:crossBetween val="midCat"/>
      </c:valAx>
      <c:spPr>
        <a:solidFill>
          <a:srgbClr val="FFFFCC"/>
        </a:solidFill>
        <a:ln w="254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25400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39370078740157483" l="0.39370078740157483" r="0.39370078740157483" t="0.39370078740157483" header="0.51181102362204722" footer="0.51181102362204722"/>
    <c:pageSetup paperSize="9" orientation="landscape" horizontalDpi="300" verticalDpi="3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fr-FR" b="1"/>
              <a:t>Hauteur d'eau</a:t>
            </a:r>
            <a:r>
              <a:rPr lang="fr-FR" b="1" baseline="0"/>
              <a:t> en fonction du temps</a:t>
            </a:r>
            <a:endParaRPr lang="fr-FR" b="1"/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4887406023399619"/>
          <c:y val="0.15376077990251219"/>
          <c:w val="0.80707927398905643"/>
          <c:h val="0.61658830146231725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'KD3'!$A$22:$A$45</c:f>
              <c:numCache>
                <c:formatCode>General</c:formatCode>
                <c:ptCount val="24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10</c:v>
                </c:pt>
                <c:pt idx="7">
                  <c:v>15</c:v>
                </c:pt>
                <c:pt idx="8">
                  <c:v>20</c:v>
                </c:pt>
                <c:pt idx="9">
                  <c:v>25</c:v>
                </c:pt>
                <c:pt idx="10">
                  <c:v>30</c:v>
                </c:pt>
                <c:pt idx="11">
                  <c:v>35</c:v>
                </c:pt>
                <c:pt idx="12">
                  <c:v>40</c:v>
                </c:pt>
                <c:pt idx="13">
                  <c:v>45</c:v>
                </c:pt>
                <c:pt idx="14">
                  <c:v>50</c:v>
                </c:pt>
                <c:pt idx="15">
                  <c:v>55</c:v>
                </c:pt>
                <c:pt idx="16">
                  <c:v>60</c:v>
                </c:pt>
                <c:pt idx="17">
                  <c:v>70</c:v>
                </c:pt>
                <c:pt idx="18">
                  <c:v>80</c:v>
                </c:pt>
                <c:pt idx="19">
                  <c:v>90</c:v>
                </c:pt>
                <c:pt idx="20">
                  <c:v>100</c:v>
                </c:pt>
                <c:pt idx="21">
                  <c:v>110</c:v>
                </c:pt>
                <c:pt idx="22">
                  <c:v>120</c:v>
                </c:pt>
              </c:numCache>
            </c:numRef>
          </c:xVal>
          <c:yVal>
            <c:numRef>
              <c:f>'KD3'!$B$22:$B$45</c:f>
              <c:numCache>
                <c:formatCode>0.000</c:formatCode>
                <c:ptCount val="24"/>
                <c:pt idx="23" formatCode="General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651-454A-A7F8-6E6EAABC74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99548000"/>
        <c:axId val="1"/>
      </c:scatterChart>
      <c:valAx>
        <c:axId val="299548000"/>
        <c:scaling>
          <c:orientation val="minMax"/>
          <c:max val="150"/>
        </c:scaling>
        <c:delete val="0"/>
        <c:axPos val="b"/>
        <c:title>
          <c:tx>
            <c:rich>
              <a:bodyPr/>
              <a:lstStyle/>
              <a:p>
                <a:pPr>
                  <a:defRPr sz="1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t (min)</a:t>
                </a:r>
              </a:p>
            </c:rich>
          </c:tx>
          <c:layout>
            <c:manualLayout>
              <c:xMode val="edge"/>
              <c:yMode val="edge"/>
              <c:x val="0.50423111173603297"/>
              <c:y val="0.8720931145289081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crossBetween val="midCat"/>
        <c:majorUnit val="15"/>
      </c:val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fr-FR"/>
                  <a:t>h (m)</a:t>
                </a:r>
              </a:p>
            </c:rich>
          </c:tx>
          <c:layout>
            <c:manualLayout>
              <c:xMode val="edge"/>
              <c:yMode val="edge"/>
              <c:x val="1.3260900526969013E-2"/>
              <c:y val="0.43328499482536798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fr-FR"/>
          </a:p>
        </c:txPr>
        <c:crossAx val="299548000"/>
        <c:crosses val="autoZero"/>
        <c:crossBetween val="midCat"/>
      </c:valAx>
      <c:spPr>
        <a:solidFill>
          <a:srgbClr val="FFFFCC"/>
        </a:solidFill>
        <a:ln w="25400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25400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39370078740157483" l="0.39370078740157483" r="0.39370078740157483" t="0.39370078740157483" header="0.51181102362204722" footer="0.51181102362204722"/>
    <c:pageSetup paperSize="9" orientation="landscape" horizontalDpi="300" verticalDpi="300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chart" Target="../charts/chart1.xml"/><Relationship Id="rId4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4.png"/><Relationship Id="rId1" Type="http://schemas.openxmlformats.org/officeDocument/2006/relationships/chart" Target="../charts/chart2.xml"/><Relationship Id="rId4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4.png"/><Relationship Id="rId1" Type="http://schemas.openxmlformats.org/officeDocument/2006/relationships/chart" Target="../charts/chart3.xml"/><Relationship Id="rId4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4.png"/><Relationship Id="rId1" Type="http://schemas.openxmlformats.org/officeDocument/2006/relationships/chart" Target="../charts/chart4.xml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733425</xdr:colOff>
      <xdr:row>51</xdr:row>
      <xdr:rowOff>9524</xdr:rowOff>
    </xdr:from>
    <xdr:to>
      <xdr:col>7</xdr:col>
      <xdr:colOff>981075</xdr:colOff>
      <xdr:row>73</xdr:row>
      <xdr:rowOff>9525</xdr:rowOff>
    </xdr:to>
    <xdr:graphicFrame macro="">
      <xdr:nvGraphicFramePr>
        <xdr:cNvPr id="9780" name="Graphique 1">
          <a:extLst>
            <a:ext uri="{FF2B5EF4-FFF2-40B4-BE49-F238E27FC236}">
              <a16:creationId xmlns:a16="http://schemas.microsoft.com/office/drawing/2014/main" id="{528A29B2-A14E-49A3-9AEC-2FFBB69CF82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569788</xdr:colOff>
      <xdr:row>41</xdr:row>
      <xdr:rowOff>26319</xdr:rowOff>
    </xdr:from>
    <xdr:to>
      <xdr:col>8</xdr:col>
      <xdr:colOff>723900</xdr:colOff>
      <xdr:row>47</xdr:row>
      <xdr:rowOff>66675</xdr:rowOff>
    </xdr:to>
    <xdr:sp macro="" textlink="">
      <xdr:nvSpPr>
        <xdr:cNvPr id="9240" name="Text Box 24">
          <a:extLst>
            <a:ext uri="{FF2B5EF4-FFF2-40B4-BE49-F238E27FC236}">
              <a16:creationId xmlns:a16="http://schemas.microsoft.com/office/drawing/2014/main" id="{3D5B8374-C026-4C98-82DC-4F75D8270431}"/>
            </a:ext>
          </a:extLst>
        </xdr:cNvPr>
        <xdr:cNvSpPr txBox="1">
          <a:spLocks noChangeArrowheads="1"/>
        </xdr:cNvSpPr>
      </xdr:nvSpPr>
      <xdr:spPr bwMode="auto">
        <a:xfrm>
          <a:off x="4255963" y="8217819"/>
          <a:ext cx="4154612" cy="126908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r>
            <a:rPr lang="fr-FR" sz="1100" i="1">
              <a:effectLst/>
              <a:latin typeface="+mn-lt"/>
              <a:ea typeface="+mn-ea"/>
              <a:cs typeface="+mn-cs"/>
            </a:rPr>
            <a:t>K = Doorlaatenheid in m/s</a:t>
          </a:r>
          <a:endParaRPr lang="fr-FR" sz="1100">
            <a:effectLst/>
            <a:latin typeface="+mn-lt"/>
            <a:ea typeface="+mn-ea"/>
            <a:cs typeface="+mn-cs"/>
          </a:endParaRPr>
        </a:p>
        <a:p>
          <a:r>
            <a:rPr lang="fr-FR" sz="1100" i="1">
              <a:effectLst/>
              <a:latin typeface="+mn-lt"/>
              <a:ea typeface="+mn-ea"/>
              <a:cs typeface="+mn-cs"/>
            </a:rPr>
            <a:t>C = Coëfficiënt in m</a:t>
          </a:r>
          <a:endParaRPr lang="fr-FR" sz="1100">
            <a:effectLst/>
            <a:latin typeface="+mn-lt"/>
            <a:ea typeface="+mn-ea"/>
            <a:cs typeface="+mn-cs"/>
          </a:endParaRPr>
        </a:p>
        <a:p>
          <a:r>
            <a:rPr lang="fr-FR" sz="1100" i="1">
              <a:effectLst/>
              <a:latin typeface="+mn-lt"/>
              <a:ea typeface="+mn-ea"/>
              <a:cs typeface="+mn-cs"/>
            </a:rPr>
            <a:t>S = Oppervlak van de binnenring in m²</a:t>
          </a:r>
          <a:endParaRPr lang="fr-FR" sz="1100">
            <a:effectLst/>
            <a:latin typeface="+mn-lt"/>
            <a:ea typeface="+mn-ea"/>
            <a:cs typeface="+mn-cs"/>
          </a:endParaRPr>
        </a:p>
        <a:p>
          <a:r>
            <a:rPr lang="fr-FR" sz="1100" i="1">
              <a:effectLst/>
              <a:latin typeface="+mn-lt"/>
              <a:ea typeface="+mn-ea"/>
              <a:cs typeface="+mn-cs"/>
            </a:rPr>
            <a:t>P = Perimeter  van de binnenring in m</a:t>
          </a:r>
          <a:endParaRPr lang="fr-FR" sz="1100">
            <a:effectLst/>
            <a:latin typeface="+mn-lt"/>
            <a:ea typeface="+mn-ea"/>
            <a:cs typeface="+mn-cs"/>
          </a:endParaRPr>
        </a:p>
        <a:p>
          <a:r>
            <a:rPr lang="fr-FR" sz="1100" i="1">
              <a:effectLst/>
              <a:latin typeface="+mn-lt"/>
              <a:ea typeface="+mn-ea"/>
              <a:cs typeface="+mn-cs"/>
            </a:rPr>
            <a:t>H</a:t>
          </a:r>
          <a:r>
            <a:rPr lang="fr-FR" sz="1100" i="1" baseline="-25000">
              <a:effectLst/>
              <a:latin typeface="+mn-lt"/>
              <a:ea typeface="+mn-ea"/>
              <a:cs typeface="+mn-cs"/>
            </a:rPr>
            <a:t>0</a:t>
          </a:r>
          <a:r>
            <a:rPr lang="fr-FR" sz="1100" i="1">
              <a:effectLst/>
              <a:latin typeface="+mn-lt"/>
              <a:ea typeface="+mn-ea"/>
              <a:cs typeface="+mn-cs"/>
            </a:rPr>
            <a:t> = Waterpeil aan t = 0 in m</a:t>
          </a:r>
          <a:endParaRPr lang="fr-FR" sz="1100">
            <a:effectLst/>
            <a:latin typeface="+mn-lt"/>
            <a:ea typeface="+mn-ea"/>
            <a:cs typeface="+mn-cs"/>
          </a:endParaRPr>
        </a:p>
        <a:p>
          <a:r>
            <a:rPr lang="fr-FR" sz="1100" i="1">
              <a:effectLst/>
              <a:latin typeface="+mn-lt"/>
              <a:ea typeface="+mn-ea"/>
              <a:cs typeface="+mn-cs"/>
            </a:rPr>
            <a:t>h = Waterpeil op</a:t>
          </a:r>
          <a:r>
            <a:rPr lang="fr-FR" sz="1100" i="1" baseline="0">
              <a:effectLst/>
              <a:latin typeface="+mn-lt"/>
              <a:ea typeface="+mn-ea"/>
              <a:cs typeface="+mn-cs"/>
            </a:rPr>
            <a:t> het moment</a:t>
          </a:r>
          <a:r>
            <a:rPr lang="fr-FR" sz="1100" i="1">
              <a:effectLst/>
              <a:latin typeface="+mn-lt"/>
              <a:ea typeface="+mn-ea"/>
              <a:cs typeface="+mn-cs"/>
            </a:rPr>
            <a:t> t in m</a:t>
          </a:r>
          <a:endParaRPr lang="fr-FR" sz="1100">
            <a:effectLst/>
            <a:latin typeface="+mn-lt"/>
            <a:ea typeface="+mn-ea"/>
            <a:cs typeface="+mn-cs"/>
          </a:endParaRPr>
        </a:p>
        <a:p>
          <a:r>
            <a:rPr lang="fr-FR" sz="1100" i="1">
              <a:effectLst/>
              <a:latin typeface="+mn-lt"/>
              <a:ea typeface="+mn-ea"/>
              <a:cs typeface="+mn-cs"/>
            </a:rPr>
            <a:t>t = Wet moment waarop</a:t>
          </a:r>
          <a:r>
            <a:rPr lang="fr-FR" sz="1100" i="1" baseline="0">
              <a:effectLst/>
              <a:latin typeface="+mn-lt"/>
              <a:ea typeface="+mn-ea"/>
              <a:cs typeface="+mn-cs"/>
            </a:rPr>
            <a:t> een </a:t>
          </a:r>
          <a:r>
            <a:rPr lang="fr-FR" sz="1100" i="1">
              <a:effectLst/>
              <a:latin typeface="+mn-lt"/>
              <a:ea typeface="+mn-ea"/>
              <a:cs typeface="+mn-cs"/>
            </a:rPr>
            <a:t>meting wordt uitgevoerd, in min</a:t>
          </a:r>
          <a:endParaRPr lang="fr-FR" sz="1100">
            <a:effectLst/>
            <a:latin typeface="+mn-lt"/>
            <a:ea typeface="+mn-ea"/>
            <a:cs typeface="+mn-cs"/>
          </a:endParaRPr>
        </a:p>
        <a:p>
          <a:pPr algn="l" rtl="0">
            <a:defRPr sz="1000"/>
          </a:pPr>
          <a:endParaRPr lang="fr-FR"/>
        </a:p>
      </xdr:txBody>
    </xdr:sp>
    <xdr:clientData/>
  </xdr:twoCellAnchor>
  <xdr:twoCellAnchor>
    <xdr:from>
      <xdr:col>4</xdr:col>
      <xdr:colOff>723900</xdr:colOff>
      <xdr:row>36</xdr:row>
      <xdr:rowOff>57150</xdr:rowOff>
    </xdr:from>
    <xdr:to>
      <xdr:col>7</xdr:col>
      <xdr:colOff>381000</xdr:colOff>
      <xdr:row>39</xdr:row>
      <xdr:rowOff>95250</xdr:rowOff>
    </xdr:to>
    <xdr:pic>
      <xdr:nvPicPr>
        <xdr:cNvPr id="27" name="Image 26">
          <a:extLst>
            <a:ext uri="{FF2B5EF4-FFF2-40B4-BE49-F238E27FC236}">
              <a16:creationId xmlns:a16="http://schemas.microsoft.com/office/drawing/2014/main" id="{12A01F32-35AD-4EDF-BB25-48703F00BC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0075" y="7286625"/>
          <a:ext cx="2438400" cy="60960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</xdr:pic>
    <xdr:clientData/>
  </xdr:twoCellAnchor>
  <xdr:twoCellAnchor>
    <xdr:from>
      <xdr:col>8</xdr:col>
      <xdr:colOff>114300</xdr:colOff>
      <xdr:row>36</xdr:row>
      <xdr:rowOff>47625</xdr:rowOff>
    </xdr:from>
    <xdr:to>
      <xdr:col>8</xdr:col>
      <xdr:colOff>704850</xdr:colOff>
      <xdr:row>39</xdr:row>
      <xdr:rowOff>28575</xdr:rowOff>
    </xdr:to>
    <xdr:pic>
      <xdr:nvPicPr>
        <xdr:cNvPr id="28" name="Image 27">
          <a:extLst>
            <a:ext uri="{FF2B5EF4-FFF2-40B4-BE49-F238E27FC236}">
              <a16:creationId xmlns:a16="http://schemas.microsoft.com/office/drawing/2014/main" id="{522C5EEE-FBE3-4EE1-865C-571B3030C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7277100"/>
          <a:ext cx="590550" cy="55245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</xdr:pic>
    <xdr:clientData/>
  </xdr:twoCellAnchor>
  <xdr:twoCellAnchor editAs="oneCell">
    <xdr:from>
      <xdr:col>5</xdr:col>
      <xdr:colOff>0</xdr:colOff>
      <xdr:row>22</xdr:row>
      <xdr:rowOff>320040</xdr:rowOff>
    </xdr:from>
    <xdr:to>
      <xdr:col>7</xdr:col>
      <xdr:colOff>1226820</xdr:colOff>
      <xdr:row>34</xdr:row>
      <xdr:rowOff>21260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4EF6048-0114-3CD6-BD27-5E95917D34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667250" y="5044440"/>
          <a:ext cx="3236595" cy="23967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733425</xdr:colOff>
      <xdr:row>49</xdr:row>
      <xdr:rowOff>9524</xdr:rowOff>
    </xdr:from>
    <xdr:to>
      <xdr:col>7</xdr:col>
      <xdr:colOff>981075</xdr:colOff>
      <xdr:row>71</xdr:row>
      <xdr:rowOff>9525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41A1F996-2163-4649-8003-99073BDF3E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569788</xdr:colOff>
      <xdr:row>39</xdr:row>
      <xdr:rowOff>26319</xdr:rowOff>
    </xdr:from>
    <xdr:to>
      <xdr:col>8</xdr:col>
      <xdr:colOff>723900</xdr:colOff>
      <xdr:row>45</xdr:row>
      <xdr:rowOff>66675</xdr:rowOff>
    </xdr:to>
    <xdr:sp macro="" textlink="">
      <xdr:nvSpPr>
        <xdr:cNvPr id="3" name="Text Box 24">
          <a:extLst>
            <a:ext uri="{FF2B5EF4-FFF2-40B4-BE49-F238E27FC236}">
              <a16:creationId xmlns:a16="http://schemas.microsoft.com/office/drawing/2014/main" id="{6DE61471-F4CE-456E-9CB8-A112FA97571F}"/>
            </a:ext>
          </a:extLst>
        </xdr:cNvPr>
        <xdr:cNvSpPr txBox="1">
          <a:spLocks noChangeArrowheads="1"/>
        </xdr:cNvSpPr>
      </xdr:nvSpPr>
      <xdr:spPr bwMode="auto">
        <a:xfrm>
          <a:off x="4255963" y="8217819"/>
          <a:ext cx="4154612" cy="126908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r>
            <a:rPr lang="fr-FR" sz="1100" i="1">
              <a:effectLst/>
              <a:latin typeface="+mn-lt"/>
              <a:ea typeface="+mn-ea"/>
              <a:cs typeface="+mn-cs"/>
            </a:rPr>
            <a:t>K = Perméabilité en m/s</a:t>
          </a:r>
          <a:endParaRPr lang="fr-FR" sz="1100">
            <a:effectLst/>
            <a:latin typeface="+mn-lt"/>
            <a:ea typeface="+mn-ea"/>
            <a:cs typeface="+mn-cs"/>
          </a:endParaRPr>
        </a:p>
        <a:p>
          <a:r>
            <a:rPr lang="fr-FR" sz="1100" i="1">
              <a:effectLst/>
              <a:latin typeface="+mn-lt"/>
              <a:ea typeface="+mn-ea"/>
              <a:cs typeface="+mn-cs"/>
            </a:rPr>
            <a:t>C = Coefficient en m</a:t>
          </a:r>
          <a:endParaRPr lang="fr-FR" sz="1100">
            <a:effectLst/>
            <a:latin typeface="+mn-lt"/>
            <a:ea typeface="+mn-ea"/>
            <a:cs typeface="+mn-cs"/>
          </a:endParaRPr>
        </a:p>
        <a:p>
          <a:r>
            <a:rPr lang="fr-FR" sz="1100" i="1">
              <a:effectLst/>
              <a:latin typeface="+mn-lt"/>
              <a:ea typeface="+mn-ea"/>
              <a:cs typeface="+mn-cs"/>
            </a:rPr>
            <a:t>S = Section de l’anneau central en m²</a:t>
          </a:r>
          <a:endParaRPr lang="fr-FR" sz="1100">
            <a:effectLst/>
            <a:latin typeface="+mn-lt"/>
            <a:ea typeface="+mn-ea"/>
            <a:cs typeface="+mn-cs"/>
          </a:endParaRPr>
        </a:p>
        <a:p>
          <a:r>
            <a:rPr lang="fr-FR" sz="1100" i="1">
              <a:effectLst/>
              <a:latin typeface="+mn-lt"/>
              <a:ea typeface="+mn-ea"/>
              <a:cs typeface="+mn-cs"/>
            </a:rPr>
            <a:t>P = Périmètre de l’anneau central en m</a:t>
          </a:r>
          <a:endParaRPr lang="fr-FR" sz="1100">
            <a:effectLst/>
            <a:latin typeface="+mn-lt"/>
            <a:ea typeface="+mn-ea"/>
            <a:cs typeface="+mn-cs"/>
          </a:endParaRPr>
        </a:p>
        <a:p>
          <a:r>
            <a:rPr lang="fr-FR" sz="1100" i="1">
              <a:effectLst/>
              <a:latin typeface="+mn-lt"/>
              <a:ea typeface="+mn-ea"/>
              <a:cs typeface="+mn-cs"/>
            </a:rPr>
            <a:t>H</a:t>
          </a:r>
          <a:r>
            <a:rPr lang="fr-FR" sz="1100" i="1" baseline="-25000">
              <a:effectLst/>
              <a:latin typeface="+mn-lt"/>
              <a:ea typeface="+mn-ea"/>
              <a:cs typeface="+mn-cs"/>
            </a:rPr>
            <a:t>0</a:t>
          </a:r>
          <a:r>
            <a:rPr lang="fr-FR" sz="1100" i="1">
              <a:effectLst/>
              <a:latin typeface="+mn-lt"/>
              <a:ea typeface="+mn-ea"/>
              <a:cs typeface="+mn-cs"/>
            </a:rPr>
            <a:t> = la hauteur du niveau d’eau à t = 0</a:t>
          </a:r>
          <a:endParaRPr lang="fr-FR" sz="1100">
            <a:effectLst/>
            <a:latin typeface="+mn-lt"/>
            <a:ea typeface="+mn-ea"/>
            <a:cs typeface="+mn-cs"/>
          </a:endParaRPr>
        </a:p>
        <a:p>
          <a:r>
            <a:rPr lang="fr-FR" sz="1100" i="1">
              <a:effectLst/>
              <a:latin typeface="+mn-lt"/>
              <a:ea typeface="+mn-ea"/>
              <a:cs typeface="+mn-cs"/>
            </a:rPr>
            <a:t>h = la hauteur d’eau à l’instant t où la mesure a été effectuée en m</a:t>
          </a:r>
          <a:endParaRPr lang="fr-FR" sz="1100">
            <a:effectLst/>
            <a:latin typeface="+mn-lt"/>
            <a:ea typeface="+mn-ea"/>
            <a:cs typeface="+mn-cs"/>
          </a:endParaRPr>
        </a:p>
        <a:p>
          <a:r>
            <a:rPr lang="fr-FR" sz="1100" i="1">
              <a:effectLst/>
              <a:latin typeface="+mn-lt"/>
              <a:ea typeface="+mn-ea"/>
              <a:cs typeface="+mn-cs"/>
            </a:rPr>
            <a:t>t = l’instant où la mesure a été effectuée en min</a:t>
          </a:r>
          <a:endParaRPr lang="fr-FR" sz="1100">
            <a:effectLst/>
            <a:latin typeface="+mn-lt"/>
            <a:ea typeface="+mn-ea"/>
            <a:cs typeface="+mn-cs"/>
          </a:endParaRPr>
        </a:p>
        <a:p>
          <a:pPr algn="l" rtl="0">
            <a:defRPr sz="1000"/>
          </a:pPr>
          <a:endParaRPr lang="fr-FR"/>
        </a:p>
      </xdr:txBody>
    </xdr:sp>
    <xdr:clientData/>
  </xdr:twoCellAnchor>
  <xdr:twoCellAnchor editAs="oneCell">
    <xdr:from>
      <xdr:col>5</xdr:col>
      <xdr:colOff>9525</xdr:colOff>
      <xdr:row>20</xdr:row>
      <xdr:rowOff>314324</xdr:rowOff>
    </xdr:from>
    <xdr:to>
      <xdr:col>8</xdr:col>
      <xdr:colOff>180975</xdr:colOff>
      <xdr:row>32</xdr:row>
      <xdr:rowOff>47625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ABB3021E-7F31-4238-B8E0-58F9E23ACA4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r="29070"/>
        <a:stretch/>
      </xdr:blipFill>
      <xdr:spPr>
        <a:xfrm>
          <a:off x="4524375" y="4457699"/>
          <a:ext cx="3343275" cy="2438401"/>
        </a:xfrm>
        <a:prstGeom prst="rect">
          <a:avLst/>
        </a:prstGeom>
      </xdr:spPr>
    </xdr:pic>
    <xdr:clientData/>
  </xdr:twoCellAnchor>
  <xdr:twoCellAnchor>
    <xdr:from>
      <xdr:col>4</xdr:col>
      <xdr:colOff>723900</xdr:colOff>
      <xdr:row>34</xdr:row>
      <xdr:rowOff>57150</xdr:rowOff>
    </xdr:from>
    <xdr:to>
      <xdr:col>7</xdr:col>
      <xdr:colOff>381000</xdr:colOff>
      <xdr:row>37</xdr:row>
      <xdr:rowOff>95250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6381CB02-0E32-46B5-BDE1-E345BE787A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0075" y="7286625"/>
          <a:ext cx="2438400" cy="60960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</xdr:pic>
    <xdr:clientData/>
  </xdr:twoCellAnchor>
  <xdr:twoCellAnchor>
    <xdr:from>
      <xdr:col>8</xdr:col>
      <xdr:colOff>114300</xdr:colOff>
      <xdr:row>34</xdr:row>
      <xdr:rowOff>47625</xdr:rowOff>
    </xdr:from>
    <xdr:to>
      <xdr:col>8</xdr:col>
      <xdr:colOff>704850</xdr:colOff>
      <xdr:row>37</xdr:row>
      <xdr:rowOff>28575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5C472FC2-BDEE-4EC1-9BDC-230016197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7277100"/>
          <a:ext cx="590550" cy="55245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733425</xdr:colOff>
      <xdr:row>49</xdr:row>
      <xdr:rowOff>9524</xdr:rowOff>
    </xdr:from>
    <xdr:to>
      <xdr:col>7</xdr:col>
      <xdr:colOff>981075</xdr:colOff>
      <xdr:row>71</xdr:row>
      <xdr:rowOff>9525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D2E0B86-E5A2-45EF-AA45-F8A6622C3D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569788</xdr:colOff>
      <xdr:row>39</xdr:row>
      <xdr:rowOff>26319</xdr:rowOff>
    </xdr:from>
    <xdr:to>
      <xdr:col>8</xdr:col>
      <xdr:colOff>723900</xdr:colOff>
      <xdr:row>45</xdr:row>
      <xdr:rowOff>66675</xdr:rowOff>
    </xdr:to>
    <xdr:sp macro="" textlink="">
      <xdr:nvSpPr>
        <xdr:cNvPr id="3" name="Text Box 24">
          <a:extLst>
            <a:ext uri="{FF2B5EF4-FFF2-40B4-BE49-F238E27FC236}">
              <a16:creationId xmlns:a16="http://schemas.microsoft.com/office/drawing/2014/main" id="{0553F3EF-D282-4E75-B447-0209580D9DCD}"/>
            </a:ext>
          </a:extLst>
        </xdr:cNvPr>
        <xdr:cNvSpPr txBox="1">
          <a:spLocks noChangeArrowheads="1"/>
        </xdr:cNvSpPr>
      </xdr:nvSpPr>
      <xdr:spPr bwMode="auto">
        <a:xfrm>
          <a:off x="4255963" y="8217819"/>
          <a:ext cx="4154612" cy="1269081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r>
            <a:rPr lang="fr-FR" sz="1100" i="1">
              <a:effectLst/>
              <a:latin typeface="+mn-lt"/>
              <a:ea typeface="+mn-ea"/>
              <a:cs typeface="+mn-cs"/>
            </a:rPr>
            <a:t>K = Perméabilité en m/s</a:t>
          </a:r>
          <a:endParaRPr lang="fr-FR" sz="1100">
            <a:effectLst/>
            <a:latin typeface="+mn-lt"/>
            <a:ea typeface="+mn-ea"/>
            <a:cs typeface="+mn-cs"/>
          </a:endParaRPr>
        </a:p>
        <a:p>
          <a:r>
            <a:rPr lang="fr-FR" sz="1100" i="1">
              <a:effectLst/>
              <a:latin typeface="+mn-lt"/>
              <a:ea typeface="+mn-ea"/>
              <a:cs typeface="+mn-cs"/>
            </a:rPr>
            <a:t>C = Coefficient en m</a:t>
          </a:r>
          <a:endParaRPr lang="fr-FR" sz="1100">
            <a:effectLst/>
            <a:latin typeface="+mn-lt"/>
            <a:ea typeface="+mn-ea"/>
            <a:cs typeface="+mn-cs"/>
          </a:endParaRPr>
        </a:p>
        <a:p>
          <a:r>
            <a:rPr lang="fr-FR" sz="1100" i="1">
              <a:effectLst/>
              <a:latin typeface="+mn-lt"/>
              <a:ea typeface="+mn-ea"/>
              <a:cs typeface="+mn-cs"/>
            </a:rPr>
            <a:t>S = Section de l’anneau central en m²</a:t>
          </a:r>
          <a:endParaRPr lang="fr-FR" sz="1100">
            <a:effectLst/>
            <a:latin typeface="+mn-lt"/>
            <a:ea typeface="+mn-ea"/>
            <a:cs typeface="+mn-cs"/>
          </a:endParaRPr>
        </a:p>
        <a:p>
          <a:r>
            <a:rPr lang="fr-FR" sz="1100" i="1">
              <a:effectLst/>
              <a:latin typeface="+mn-lt"/>
              <a:ea typeface="+mn-ea"/>
              <a:cs typeface="+mn-cs"/>
            </a:rPr>
            <a:t>P = Périmètre de l’anneau central en m</a:t>
          </a:r>
          <a:endParaRPr lang="fr-FR" sz="1100">
            <a:effectLst/>
            <a:latin typeface="+mn-lt"/>
            <a:ea typeface="+mn-ea"/>
            <a:cs typeface="+mn-cs"/>
          </a:endParaRPr>
        </a:p>
        <a:p>
          <a:r>
            <a:rPr lang="fr-FR" sz="1100" i="1">
              <a:effectLst/>
              <a:latin typeface="+mn-lt"/>
              <a:ea typeface="+mn-ea"/>
              <a:cs typeface="+mn-cs"/>
            </a:rPr>
            <a:t>H</a:t>
          </a:r>
          <a:r>
            <a:rPr lang="fr-FR" sz="1100" i="1" baseline="-25000">
              <a:effectLst/>
              <a:latin typeface="+mn-lt"/>
              <a:ea typeface="+mn-ea"/>
              <a:cs typeface="+mn-cs"/>
            </a:rPr>
            <a:t>0</a:t>
          </a:r>
          <a:r>
            <a:rPr lang="fr-FR" sz="1100" i="1">
              <a:effectLst/>
              <a:latin typeface="+mn-lt"/>
              <a:ea typeface="+mn-ea"/>
              <a:cs typeface="+mn-cs"/>
            </a:rPr>
            <a:t> = la hauteur du niveau d’eau à t = 0</a:t>
          </a:r>
          <a:endParaRPr lang="fr-FR" sz="1100">
            <a:effectLst/>
            <a:latin typeface="+mn-lt"/>
            <a:ea typeface="+mn-ea"/>
            <a:cs typeface="+mn-cs"/>
          </a:endParaRPr>
        </a:p>
        <a:p>
          <a:r>
            <a:rPr lang="fr-FR" sz="1100" i="1">
              <a:effectLst/>
              <a:latin typeface="+mn-lt"/>
              <a:ea typeface="+mn-ea"/>
              <a:cs typeface="+mn-cs"/>
            </a:rPr>
            <a:t>h = la hauteur d’eau à l’instant t où la mesure a été effectuée en m</a:t>
          </a:r>
          <a:endParaRPr lang="fr-FR" sz="1100">
            <a:effectLst/>
            <a:latin typeface="+mn-lt"/>
            <a:ea typeface="+mn-ea"/>
            <a:cs typeface="+mn-cs"/>
          </a:endParaRPr>
        </a:p>
        <a:p>
          <a:r>
            <a:rPr lang="fr-FR" sz="1100" i="1">
              <a:effectLst/>
              <a:latin typeface="+mn-lt"/>
              <a:ea typeface="+mn-ea"/>
              <a:cs typeface="+mn-cs"/>
            </a:rPr>
            <a:t>t = l’instant où la mesure a été effectuée en min</a:t>
          </a:r>
          <a:endParaRPr lang="fr-FR" sz="1100">
            <a:effectLst/>
            <a:latin typeface="+mn-lt"/>
            <a:ea typeface="+mn-ea"/>
            <a:cs typeface="+mn-cs"/>
          </a:endParaRPr>
        </a:p>
        <a:p>
          <a:pPr algn="l" rtl="0">
            <a:defRPr sz="1000"/>
          </a:pPr>
          <a:endParaRPr lang="fr-FR"/>
        </a:p>
      </xdr:txBody>
    </xdr:sp>
    <xdr:clientData/>
  </xdr:twoCellAnchor>
  <xdr:twoCellAnchor editAs="oneCell">
    <xdr:from>
      <xdr:col>5</xdr:col>
      <xdr:colOff>9525</xdr:colOff>
      <xdr:row>20</xdr:row>
      <xdr:rowOff>314324</xdr:rowOff>
    </xdr:from>
    <xdr:to>
      <xdr:col>8</xdr:col>
      <xdr:colOff>180975</xdr:colOff>
      <xdr:row>32</xdr:row>
      <xdr:rowOff>47625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B7BB5DEE-324A-4403-BD95-B61EEAE843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r="29070"/>
        <a:stretch/>
      </xdr:blipFill>
      <xdr:spPr>
        <a:xfrm>
          <a:off x="4524375" y="4457699"/>
          <a:ext cx="3343275" cy="2438401"/>
        </a:xfrm>
        <a:prstGeom prst="rect">
          <a:avLst/>
        </a:prstGeom>
      </xdr:spPr>
    </xdr:pic>
    <xdr:clientData/>
  </xdr:twoCellAnchor>
  <xdr:twoCellAnchor>
    <xdr:from>
      <xdr:col>4</xdr:col>
      <xdr:colOff>723900</xdr:colOff>
      <xdr:row>34</xdr:row>
      <xdr:rowOff>57150</xdr:rowOff>
    </xdr:from>
    <xdr:to>
      <xdr:col>7</xdr:col>
      <xdr:colOff>381000</xdr:colOff>
      <xdr:row>37</xdr:row>
      <xdr:rowOff>95250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92DF508A-8091-41F1-8D45-8E6FB3C2C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0075" y="7286625"/>
          <a:ext cx="2438400" cy="60960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</xdr:pic>
    <xdr:clientData/>
  </xdr:twoCellAnchor>
  <xdr:twoCellAnchor>
    <xdr:from>
      <xdr:col>8</xdr:col>
      <xdr:colOff>114300</xdr:colOff>
      <xdr:row>34</xdr:row>
      <xdr:rowOff>47625</xdr:rowOff>
    </xdr:from>
    <xdr:to>
      <xdr:col>8</xdr:col>
      <xdr:colOff>704850</xdr:colOff>
      <xdr:row>37</xdr:row>
      <xdr:rowOff>28575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444496F8-5E19-451A-B7F3-4AABE273D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7277100"/>
          <a:ext cx="590550" cy="55245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733425</xdr:colOff>
      <xdr:row>49</xdr:row>
      <xdr:rowOff>9524</xdr:rowOff>
    </xdr:from>
    <xdr:to>
      <xdr:col>7</xdr:col>
      <xdr:colOff>981075</xdr:colOff>
      <xdr:row>71</xdr:row>
      <xdr:rowOff>9525</xdr:rowOff>
    </xdr:to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5B1AFB4-0DE9-4BEA-A2CA-7BEB809D8D3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569788</xdr:colOff>
      <xdr:row>39</xdr:row>
      <xdr:rowOff>26320</xdr:rowOff>
    </xdr:from>
    <xdr:to>
      <xdr:col>8</xdr:col>
      <xdr:colOff>723900</xdr:colOff>
      <xdr:row>45</xdr:row>
      <xdr:rowOff>57151</xdr:rowOff>
    </xdr:to>
    <xdr:sp macro="" textlink="">
      <xdr:nvSpPr>
        <xdr:cNvPr id="3" name="Text Box 24">
          <a:extLst>
            <a:ext uri="{FF2B5EF4-FFF2-40B4-BE49-F238E27FC236}">
              <a16:creationId xmlns:a16="http://schemas.microsoft.com/office/drawing/2014/main" id="{8B3DE3E8-5EF1-4C77-BAB7-FD1E3AD63BC9}"/>
            </a:ext>
          </a:extLst>
        </xdr:cNvPr>
        <xdr:cNvSpPr txBox="1">
          <a:spLocks noChangeArrowheads="1"/>
        </xdr:cNvSpPr>
      </xdr:nvSpPr>
      <xdr:spPr bwMode="auto">
        <a:xfrm>
          <a:off x="4255963" y="8217820"/>
          <a:ext cx="4154612" cy="1259556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r>
            <a:rPr lang="fr-FR" sz="1100" i="1">
              <a:effectLst/>
              <a:latin typeface="+mn-lt"/>
              <a:ea typeface="+mn-ea"/>
              <a:cs typeface="+mn-cs"/>
            </a:rPr>
            <a:t>K = Perméabilité en m/s</a:t>
          </a:r>
          <a:endParaRPr lang="fr-FR" sz="1100">
            <a:effectLst/>
            <a:latin typeface="+mn-lt"/>
            <a:ea typeface="+mn-ea"/>
            <a:cs typeface="+mn-cs"/>
          </a:endParaRPr>
        </a:p>
        <a:p>
          <a:r>
            <a:rPr lang="fr-FR" sz="1100" i="1">
              <a:effectLst/>
              <a:latin typeface="+mn-lt"/>
              <a:ea typeface="+mn-ea"/>
              <a:cs typeface="+mn-cs"/>
            </a:rPr>
            <a:t>C = Coefficient en m</a:t>
          </a:r>
          <a:endParaRPr lang="fr-FR" sz="1100">
            <a:effectLst/>
            <a:latin typeface="+mn-lt"/>
            <a:ea typeface="+mn-ea"/>
            <a:cs typeface="+mn-cs"/>
          </a:endParaRPr>
        </a:p>
        <a:p>
          <a:r>
            <a:rPr lang="fr-FR" sz="1100" i="1">
              <a:effectLst/>
              <a:latin typeface="+mn-lt"/>
              <a:ea typeface="+mn-ea"/>
              <a:cs typeface="+mn-cs"/>
            </a:rPr>
            <a:t>S = Section de l’anneau central en m²</a:t>
          </a:r>
          <a:endParaRPr lang="fr-FR" sz="1100">
            <a:effectLst/>
            <a:latin typeface="+mn-lt"/>
            <a:ea typeface="+mn-ea"/>
            <a:cs typeface="+mn-cs"/>
          </a:endParaRPr>
        </a:p>
        <a:p>
          <a:r>
            <a:rPr lang="fr-FR" sz="1100" i="1">
              <a:effectLst/>
              <a:latin typeface="+mn-lt"/>
              <a:ea typeface="+mn-ea"/>
              <a:cs typeface="+mn-cs"/>
            </a:rPr>
            <a:t>P = Périmètre de l’anneau central en m</a:t>
          </a:r>
          <a:endParaRPr lang="fr-FR" sz="1100">
            <a:effectLst/>
            <a:latin typeface="+mn-lt"/>
            <a:ea typeface="+mn-ea"/>
            <a:cs typeface="+mn-cs"/>
          </a:endParaRPr>
        </a:p>
        <a:p>
          <a:r>
            <a:rPr lang="fr-FR" sz="1100" i="1">
              <a:effectLst/>
              <a:latin typeface="+mn-lt"/>
              <a:ea typeface="+mn-ea"/>
              <a:cs typeface="+mn-cs"/>
            </a:rPr>
            <a:t>H</a:t>
          </a:r>
          <a:r>
            <a:rPr lang="fr-FR" sz="1100" i="1" baseline="-25000">
              <a:effectLst/>
              <a:latin typeface="+mn-lt"/>
              <a:ea typeface="+mn-ea"/>
              <a:cs typeface="+mn-cs"/>
            </a:rPr>
            <a:t>0</a:t>
          </a:r>
          <a:r>
            <a:rPr lang="fr-FR" sz="1100" i="1">
              <a:effectLst/>
              <a:latin typeface="+mn-lt"/>
              <a:ea typeface="+mn-ea"/>
              <a:cs typeface="+mn-cs"/>
            </a:rPr>
            <a:t> = la hauteur du niveau d’eau à t = 0</a:t>
          </a:r>
          <a:endParaRPr lang="fr-FR" sz="1100">
            <a:effectLst/>
            <a:latin typeface="+mn-lt"/>
            <a:ea typeface="+mn-ea"/>
            <a:cs typeface="+mn-cs"/>
          </a:endParaRPr>
        </a:p>
        <a:p>
          <a:r>
            <a:rPr lang="fr-FR" sz="1100" i="1">
              <a:effectLst/>
              <a:latin typeface="+mn-lt"/>
              <a:ea typeface="+mn-ea"/>
              <a:cs typeface="+mn-cs"/>
            </a:rPr>
            <a:t>h = la hauteur d’eau à l’instant t où la mesure a été effectuée en m</a:t>
          </a:r>
          <a:endParaRPr lang="fr-FR" sz="1100">
            <a:effectLst/>
            <a:latin typeface="+mn-lt"/>
            <a:ea typeface="+mn-ea"/>
            <a:cs typeface="+mn-cs"/>
          </a:endParaRPr>
        </a:p>
        <a:p>
          <a:r>
            <a:rPr lang="fr-FR" sz="1100" i="1">
              <a:effectLst/>
              <a:latin typeface="+mn-lt"/>
              <a:ea typeface="+mn-ea"/>
              <a:cs typeface="+mn-cs"/>
            </a:rPr>
            <a:t>t = l’instant où la mesure a été effectuée en min</a:t>
          </a:r>
          <a:endParaRPr lang="fr-FR" sz="1100">
            <a:effectLst/>
            <a:latin typeface="+mn-lt"/>
            <a:ea typeface="+mn-ea"/>
            <a:cs typeface="+mn-cs"/>
          </a:endParaRPr>
        </a:p>
        <a:p>
          <a:pPr algn="l" rtl="0">
            <a:defRPr sz="1000"/>
          </a:pPr>
          <a:endParaRPr lang="fr-FR"/>
        </a:p>
      </xdr:txBody>
    </xdr:sp>
    <xdr:clientData/>
  </xdr:twoCellAnchor>
  <xdr:twoCellAnchor editAs="oneCell">
    <xdr:from>
      <xdr:col>5</xdr:col>
      <xdr:colOff>9525</xdr:colOff>
      <xdr:row>20</xdr:row>
      <xdr:rowOff>314324</xdr:rowOff>
    </xdr:from>
    <xdr:to>
      <xdr:col>8</xdr:col>
      <xdr:colOff>180975</xdr:colOff>
      <xdr:row>32</xdr:row>
      <xdr:rowOff>47625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E057A628-6C04-480E-A037-AA45CD76433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r="29070"/>
        <a:stretch/>
      </xdr:blipFill>
      <xdr:spPr>
        <a:xfrm>
          <a:off x="4524375" y="4457699"/>
          <a:ext cx="3343275" cy="2438401"/>
        </a:xfrm>
        <a:prstGeom prst="rect">
          <a:avLst/>
        </a:prstGeom>
      </xdr:spPr>
    </xdr:pic>
    <xdr:clientData/>
  </xdr:twoCellAnchor>
  <xdr:twoCellAnchor>
    <xdr:from>
      <xdr:col>4</xdr:col>
      <xdr:colOff>723900</xdr:colOff>
      <xdr:row>34</xdr:row>
      <xdr:rowOff>57150</xdr:rowOff>
    </xdr:from>
    <xdr:to>
      <xdr:col>7</xdr:col>
      <xdr:colOff>381000</xdr:colOff>
      <xdr:row>37</xdr:row>
      <xdr:rowOff>95250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8C632628-309C-44C0-B1DC-633B481EC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0075" y="7286625"/>
          <a:ext cx="2438400" cy="60960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</xdr:pic>
    <xdr:clientData/>
  </xdr:twoCellAnchor>
  <xdr:twoCellAnchor>
    <xdr:from>
      <xdr:col>8</xdr:col>
      <xdr:colOff>114300</xdr:colOff>
      <xdr:row>34</xdr:row>
      <xdr:rowOff>47625</xdr:rowOff>
    </xdr:from>
    <xdr:to>
      <xdr:col>8</xdr:col>
      <xdr:colOff>704850</xdr:colOff>
      <xdr:row>37</xdr:row>
      <xdr:rowOff>28575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14BF3D59-BEB4-4A6A-9B66-6FD1161615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0975" y="7277100"/>
          <a:ext cx="590550" cy="55245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8"/>
  <sheetViews>
    <sheetView tabSelected="1" view="pageBreakPreview" topLeftCell="A58" zoomScaleNormal="100" zoomScaleSheetLayoutView="100" workbookViewId="0">
      <selection activeCell="I4" sqref="I4"/>
    </sheetView>
  </sheetViews>
  <sheetFormatPr defaultColWidth="9.109375" defaultRowHeight="13.2" x14ac:dyDescent="0.25"/>
  <cols>
    <col min="1" max="1" width="11.5546875" style="1" customWidth="1"/>
    <col min="2" max="2" width="16.6640625" style="1" bestFit="1" customWidth="1"/>
    <col min="3" max="3" width="13" style="1" customWidth="1"/>
    <col min="4" max="4" width="14.33203125" style="1" customWidth="1"/>
    <col min="5" max="5" width="12.44140625" style="2" bestFit="1" customWidth="1"/>
    <col min="6" max="6" width="15.44140625" style="2" bestFit="1" customWidth="1"/>
    <col min="7" max="7" width="13.88671875" style="2" bestFit="1" customWidth="1"/>
    <col min="8" max="8" width="18.33203125" style="2" customWidth="1"/>
    <col min="9" max="9" width="15" style="2" bestFit="1" customWidth="1"/>
    <col min="10" max="10" width="12.44140625" style="2" bestFit="1" customWidth="1"/>
    <col min="11" max="11" width="13" style="2" bestFit="1" customWidth="1"/>
    <col min="12" max="12" width="10.6640625" style="1" customWidth="1"/>
    <col min="13" max="16384" width="9.109375" style="1"/>
  </cols>
  <sheetData>
    <row r="1" spans="1:11" ht="12.75" customHeight="1" x14ac:dyDescent="0.25">
      <c r="A1" s="58" t="s">
        <v>23</v>
      </c>
      <c r="B1" s="58"/>
      <c r="C1" s="58"/>
      <c r="D1" s="58"/>
      <c r="E1" s="58"/>
      <c r="F1" s="58"/>
      <c r="G1" s="58"/>
      <c r="H1" s="58"/>
    </row>
    <row r="2" spans="1:11" ht="32.25" customHeight="1" x14ac:dyDescent="0.25">
      <c r="A2" s="58"/>
      <c r="B2" s="58"/>
      <c r="C2" s="58"/>
      <c r="D2" s="58"/>
      <c r="E2" s="58"/>
      <c r="F2" s="58"/>
      <c r="G2" s="58"/>
      <c r="H2" s="58"/>
      <c r="I2" s="3"/>
      <c r="J2" s="3"/>
      <c r="K2" s="3"/>
    </row>
    <row r="3" spans="1:11" ht="12.75" customHeight="1" x14ac:dyDescent="0.25">
      <c r="A3" s="58"/>
      <c r="B3" s="58"/>
      <c r="C3" s="58"/>
      <c r="D3" s="58"/>
      <c r="E3" s="58"/>
      <c r="F3" s="58"/>
      <c r="G3" s="58"/>
      <c r="H3" s="58"/>
    </row>
    <row r="5" spans="1:11" x14ac:dyDescent="0.25">
      <c r="F5" s="34" t="s">
        <v>26</v>
      </c>
    </row>
    <row r="7" spans="1:11" ht="13.8" thickBot="1" x14ac:dyDescent="0.3"/>
    <row r="8" spans="1:11" ht="15" x14ac:dyDescent="0.25">
      <c r="A8" s="4"/>
      <c r="B8" s="5" t="s">
        <v>7</v>
      </c>
      <c r="C8" s="37" t="s">
        <v>14</v>
      </c>
      <c r="D8" s="5"/>
      <c r="E8" s="6"/>
      <c r="F8" s="5" t="s">
        <v>25</v>
      </c>
      <c r="G8" s="37" t="s">
        <v>14</v>
      </c>
      <c r="H8" s="7"/>
    </row>
    <row r="9" spans="1:11" ht="15" x14ac:dyDescent="0.25">
      <c r="A9" s="8"/>
      <c r="B9" s="72"/>
      <c r="C9" s="72"/>
      <c r="D9" s="72"/>
      <c r="E9" s="74"/>
      <c r="F9" s="72"/>
      <c r="G9" s="72"/>
      <c r="H9" s="10"/>
    </row>
    <row r="10" spans="1:11" ht="15" x14ac:dyDescent="0.25">
      <c r="A10" s="8"/>
      <c r="B10" s="72" t="s">
        <v>31</v>
      </c>
      <c r="C10" s="73"/>
      <c r="D10" s="72"/>
      <c r="E10" s="74"/>
      <c r="F10" s="72"/>
      <c r="G10" s="74"/>
      <c r="H10" s="10"/>
    </row>
    <row r="11" spans="1:11" ht="15" x14ac:dyDescent="0.25">
      <c r="A11" s="8"/>
      <c r="B11" s="9"/>
      <c r="C11" s="17"/>
      <c r="D11" s="9"/>
      <c r="F11" s="9"/>
      <c r="G11" s="9"/>
      <c r="H11" s="10"/>
    </row>
    <row r="12" spans="1:11" ht="15" x14ac:dyDescent="0.25">
      <c r="A12" s="8"/>
      <c r="B12" s="9" t="s">
        <v>24</v>
      </c>
      <c r="C12" s="38" t="s">
        <v>14</v>
      </c>
      <c r="D12" s="9"/>
      <c r="F12" s="9" t="s">
        <v>27</v>
      </c>
      <c r="G12" s="35" t="s">
        <v>14</v>
      </c>
      <c r="H12" s="10"/>
    </row>
    <row r="13" spans="1:11" ht="15" x14ac:dyDescent="0.25">
      <c r="A13" s="8"/>
      <c r="B13" s="9"/>
      <c r="C13" s="9"/>
      <c r="D13" s="9"/>
      <c r="F13" s="9"/>
      <c r="G13" s="9"/>
      <c r="H13" s="10"/>
    </row>
    <row r="14" spans="1:11" ht="15.6" thickBot="1" x14ac:dyDescent="0.3">
      <c r="A14" s="11"/>
      <c r="B14" s="12" t="s">
        <v>30</v>
      </c>
      <c r="C14" s="36" t="s">
        <v>14</v>
      </c>
      <c r="D14" s="12"/>
      <c r="E14" s="13"/>
      <c r="F14" s="24" t="s">
        <v>28</v>
      </c>
      <c r="G14" s="36" t="s">
        <v>14</v>
      </c>
      <c r="H14" s="14"/>
    </row>
    <row r="18" spans="1:12" ht="13.8" thickBot="1" x14ac:dyDescent="0.3"/>
    <row r="19" spans="1:12" s="49" customFormat="1" ht="44.1" customHeight="1" thickBot="1" x14ac:dyDescent="0.3">
      <c r="A19" s="62" t="s">
        <v>37</v>
      </c>
      <c r="B19" s="63"/>
      <c r="C19" s="57" t="s">
        <v>32</v>
      </c>
      <c r="D19" s="57" t="s">
        <v>33</v>
      </c>
      <c r="E19" s="46" t="s">
        <v>17</v>
      </c>
      <c r="F19" s="47" t="s">
        <v>29</v>
      </c>
      <c r="G19" s="48"/>
      <c r="H19" s="48"/>
      <c r="I19" s="48"/>
      <c r="J19" s="48"/>
      <c r="K19" s="48"/>
      <c r="L19" s="48"/>
    </row>
    <row r="20" spans="1:12" ht="16.2" thickBot="1" x14ac:dyDescent="0.35">
      <c r="A20" s="64">
        <v>300</v>
      </c>
      <c r="B20" s="65"/>
      <c r="C20" s="56">
        <f>PI()*(A20/2/1000)^2</f>
        <v>7.0685834705770348E-2</v>
      </c>
      <c r="D20" s="56">
        <f>2*PI()*(A20/1000/2)</f>
        <v>0.94247779607693793</v>
      </c>
      <c r="E20" s="56">
        <f>C20/D20</f>
        <v>7.4999999999999997E-2</v>
      </c>
      <c r="F20" s="30" t="s">
        <v>19</v>
      </c>
      <c r="L20" s="2"/>
    </row>
    <row r="22" spans="1:12" ht="27.75" customHeight="1" thickBot="1" x14ac:dyDescent="0.3"/>
    <row r="23" spans="1:12" s="45" customFormat="1" ht="47.4" thickBot="1" x14ac:dyDescent="0.3">
      <c r="A23" s="41" t="s">
        <v>0</v>
      </c>
      <c r="B23" s="42" t="s">
        <v>34</v>
      </c>
      <c r="C23" s="42" t="s">
        <v>1</v>
      </c>
      <c r="D23" s="43" t="s">
        <v>2</v>
      </c>
      <c r="E23" s="44"/>
      <c r="F23" s="44"/>
      <c r="G23" s="44"/>
      <c r="H23" s="44"/>
      <c r="I23" s="44"/>
      <c r="J23" s="44"/>
    </row>
    <row r="24" spans="1:12" ht="15" x14ac:dyDescent="0.25">
      <c r="A24" s="31">
        <v>0</v>
      </c>
      <c r="B24" s="50">
        <v>0.05</v>
      </c>
      <c r="C24" s="15" t="s">
        <v>3</v>
      </c>
      <c r="D24" s="16" t="s">
        <v>3</v>
      </c>
      <c r="I24" s="17"/>
      <c r="K24" s="1"/>
    </row>
    <row r="25" spans="1:12" ht="15" x14ac:dyDescent="0.25">
      <c r="A25" s="32">
        <v>1</v>
      </c>
      <c r="B25" s="51">
        <v>4.8000000000000001E-2</v>
      </c>
      <c r="C25" s="27">
        <f>D25*1000*3600</f>
        <v>72.582218684476388</v>
      </c>
      <c r="D25" s="25">
        <f t="shared" ref="D25:D46" si="0">-$E$20/(60*A25)*LN((B25+$E$20)/($B$24+$E$20))</f>
        <v>2.0161727412354556E-5</v>
      </c>
      <c r="I25" s="17"/>
      <c r="K25" s="1"/>
    </row>
    <row r="26" spans="1:12" ht="15" x14ac:dyDescent="0.25">
      <c r="A26" s="32">
        <v>2</v>
      </c>
      <c r="B26" s="51">
        <v>4.2999999999999997E-2</v>
      </c>
      <c r="C26" s="27">
        <f t="shared" ref="C26:C46" si="1">D26*1000*3600</f>
        <v>129.66550388243192</v>
      </c>
      <c r="D26" s="25">
        <f t="shared" si="0"/>
        <v>3.6018195522897758E-5</v>
      </c>
      <c r="E26" s="17"/>
      <c r="F26" s="17"/>
      <c r="G26" s="17"/>
      <c r="H26" s="17"/>
      <c r="I26" s="17"/>
      <c r="K26" s="1"/>
    </row>
    <row r="27" spans="1:12" ht="15" x14ac:dyDescent="0.25">
      <c r="A27" s="32">
        <v>3</v>
      </c>
      <c r="B27" s="51">
        <v>4.2000000000000003E-2</v>
      </c>
      <c r="C27" s="27">
        <f t="shared" si="1"/>
        <v>99.209703756817589</v>
      </c>
      <c r="D27" s="25">
        <f t="shared" si="0"/>
        <v>2.7558251043560444E-5</v>
      </c>
      <c r="I27" s="17"/>
      <c r="K27" s="1"/>
    </row>
    <row r="28" spans="1:12" ht="15" x14ac:dyDescent="0.25">
      <c r="A28" s="32">
        <v>4</v>
      </c>
      <c r="B28" s="51">
        <v>0.04</v>
      </c>
      <c r="C28" s="27">
        <f t="shared" si="1"/>
        <v>93.804310056432541</v>
      </c>
      <c r="D28" s="25">
        <f t="shared" si="0"/>
        <v>2.6056752793453481E-5</v>
      </c>
      <c r="I28" s="17"/>
      <c r="K28" s="1"/>
    </row>
    <row r="29" spans="1:12" ht="15" x14ac:dyDescent="0.25">
      <c r="A29" s="32">
        <v>5</v>
      </c>
      <c r="B29" s="51">
        <v>3.9E-2</v>
      </c>
      <c r="C29" s="27">
        <f t="shared" si="1"/>
        <v>82.903760017025178</v>
      </c>
      <c r="D29" s="25">
        <f t="shared" si="0"/>
        <v>2.3028822226951439E-5</v>
      </c>
      <c r="I29" s="17"/>
      <c r="K29" s="1"/>
    </row>
    <row r="30" spans="1:12" ht="15" x14ac:dyDescent="0.25">
      <c r="A30" s="32">
        <v>10</v>
      </c>
      <c r="B30" s="51">
        <v>3.5000000000000003E-2</v>
      </c>
      <c r="C30" s="27">
        <f t="shared" si="1"/>
        <v>57.525017179448199</v>
      </c>
      <c r="D30" s="25">
        <f t="shared" si="0"/>
        <v>1.5979171438735611E-5</v>
      </c>
      <c r="I30" s="17"/>
      <c r="K30" s="1"/>
    </row>
    <row r="31" spans="1:12" ht="15" x14ac:dyDescent="0.25">
      <c r="A31" s="32">
        <v>15</v>
      </c>
      <c r="B31" s="51">
        <v>3.3000000000000002E-2</v>
      </c>
      <c r="C31" s="27">
        <f t="shared" si="1"/>
        <v>43.854753053424439</v>
      </c>
      <c r="D31" s="25">
        <f t="shared" si="0"/>
        <v>1.2181875848173454E-5</v>
      </c>
      <c r="H31" s="54"/>
      <c r="I31" s="17"/>
      <c r="K31" s="1"/>
    </row>
    <row r="32" spans="1:12" ht="15" x14ac:dyDescent="0.25">
      <c r="A32" s="32">
        <v>20</v>
      </c>
      <c r="B32" s="51">
        <v>0.03</v>
      </c>
      <c r="C32" s="27">
        <f t="shared" si="1"/>
        <v>39.229512107575005</v>
      </c>
      <c r="D32" s="25">
        <f t="shared" si="0"/>
        <v>1.0897086696548612E-5</v>
      </c>
      <c r="H32"/>
      <c r="I32" s="17"/>
      <c r="K32" s="1"/>
    </row>
    <row r="33" spans="1:12" ht="15" x14ac:dyDescent="0.25">
      <c r="A33" s="32">
        <v>25</v>
      </c>
      <c r="B33" s="51">
        <v>2.9000000000000001E-2</v>
      </c>
      <c r="C33" s="27">
        <f t="shared" si="1"/>
        <v>33.106110868967129</v>
      </c>
      <c r="D33" s="25">
        <f t="shared" si="0"/>
        <v>9.1961419080464249E-6</v>
      </c>
      <c r="I33" s="17"/>
      <c r="K33" s="1"/>
    </row>
    <row r="34" spans="1:12" ht="15" x14ac:dyDescent="0.25">
      <c r="A34" s="32">
        <v>30</v>
      </c>
      <c r="B34" s="51">
        <v>2.9000000000000001E-2</v>
      </c>
      <c r="C34" s="27">
        <f t="shared" si="1"/>
        <v>27.588425724139274</v>
      </c>
      <c r="D34" s="25">
        <f t="shared" si="0"/>
        <v>7.6634515900386869E-6</v>
      </c>
      <c r="I34" s="17"/>
      <c r="K34" s="1"/>
    </row>
    <row r="35" spans="1:12" ht="15" x14ac:dyDescent="0.25">
      <c r="A35" s="32">
        <v>35</v>
      </c>
      <c r="B35" s="51">
        <v>2.9000000000000001E-2</v>
      </c>
      <c r="C35" s="27">
        <f t="shared" si="1"/>
        <v>23.647222049262233</v>
      </c>
      <c r="D35" s="25">
        <f t="shared" si="0"/>
        <v>6.5686727914617316E-6</v>
      </c>
      <c r="I35" s="17"/>
      <c r="K35" s="1"/>
    </row>
    <row r="36" spans="1:12" ht="15" x14ac:dyDescent="0.25">
      <c r="A36" s="32">
        <v>40</v>
      </c>
      <c r="B36" s="51">
        <v>2.9000000000000001E-2</v>
      </c>
      <c r="C36" s="27">
        <f t="shared" si="1"/>
        <v>20.69131929310446</v>
      </c>
      <c r="D36" s="25">
        <f t="shared" si="0"/>
        <v>5.747588692529016E-6</v>
      </c>
      <c r="I36" s="17"/>
      <c r="K36" s="1"/>
    </row>
    <row r="37" spans="1:12" ht="15" x14ac:dyDescent="0.25">
      <c r="A37" s="32">
        <v>45</v>
      </c>
      <c r="B37" s="51">
        <v>2.8000000000000001E-2</v>
      </c>
      <c r="C37" s="27">
        <f t="shared" si="1"/>
        <v>19.358474907266537</v>
      </c>
      <c r="D37" s="25">
        <f t="shared" si="0"/>
        <v>5.3773541409073718E-6</v>
      </c>
      <c r="I37" s="17"/>
      <c r="K37" s="1"/>
    </row>
    <row r="38" spans="1:12" ht="15" x14ac:dyDescent="0.25">
      <c r="A38" s="32">
        <v>50</v>
      </c>
      <c r="B38" s="51">
        <v>2.8000000000000001E-2</v>
      </c>
      <c r="C38" s="27">
        <f t="shared" si="1"/>
        <v>17.422627416539882</v>
      </c>
      <c r="D38" s="25">
        <f t="shared" si="0"/>
        <v>4.8396187268166344E-6</v>
      </c>
      <c r="H38" s="55" t="s">
        <v>36</v>
      </c>
      <c r="I38" s="17"/>
      <c r="K38" s="1"/>
    </row>
    <row r="39" spans="1:12" ht="15" x14ac:dyDescent="0.25">
      <c r="A39" s="32">
        <v>55</v>
      </c>
      <c r="B39" s="51">
        <v>2.8000000000000001E-2</v>
      </c>
      <c r="C39" s="27">
        <f t="shared" si="1"/>
        <v>15.838752196854442</v>
      </c>
      <c r="D39" s="25">
        <f t="shared" si="0"/>
        <v>4.3996533880151224E-6</v>
      </c>
      <c r="I39" s="17"/>
      <c r="K39" s="1"/>
    </row>
    <row r="40" spans="1:12" ht="15" x14ac:dyDescent="0.25">
      <c r="A40" s="32">
        <v>60</v>
      </c>
      <c r="B40" s="51">
        <v>2.8000000000000001E-2</v>
      </c>
      <c r="C40" s="27">
        <f t="shared" si="1"/>
        <v>14.518856180449905</v>
      </c>
      <c r="D40" s="25">
        <f t="shared" si="0"/>
        <v>4.0330156056805291E-6</v>
      </c>
      <c r="I40" s="17"/>
      <c r="K40" s="1"/>
    </row>
    <row r="41" spans="1:12" ht="15.6" x14ac:dyDescent="0.3">
      <c r="A41" s="32">
        <f t="shared" ref="A41:A46" si="2">A40+10</f>
        <v>70</v>
      </c>
      <c r="B41" s="51">
        <v>2.8000000000000001E-2</v>
      </c>
      <c r="C41" s="27">
        <f t="shared" si="1"/>
        <v>12.444733868957059</v>
      </c>
      <c r="D41" s="25">
        <f t="shared" si="0"/>
        <v>3.4568705191547387E-6</v>
      </c>
      <c r="E41" s="17"/>
      <c r="F41" s="19"/>
      <c r="G41" s="20"/>
      <c r="I41" s="21"/>
      <c r="K41" s="1"/>
    </row>
    <row r="42" spans="1:12" ht="15" x14ac:dyDescent="0.25">
      <c r="A42" s="32">
        <f t="shared" si="2"/>
        <v>80</v>
      </c>
      <c r="B42" s="51">
        <v>2.8000000000000001E-2</v>
      </c>
      <c r="C42" s="27">
        <f t="shared" si="1"/>
        <v>10.889142135337428</v>
      </c>
      <c r="D42" s="25">
        <f t="shared" si="0"/>
        <v>3.0247617042603968E-6</v>
      </c>
      <c r="E42" s="17"/>
      <c r="F42" s="17"/>
      <c r="G42" s="17"/>
      <c r="H42" s="17"/>
      <c r="I42" s="17"/>
      <c r="K42" s="1"/>
    </row>
    <row r="43" spans="1:12" ht="18.600000000000001" x14ac:dyDescent="0.45">
      <c r="A43" s="32">
        <f t="shared" si="2"/>
        <v>90</v>
      </c>
      <c r="B43" s="51">
        <v>2.8000000000000001E-2</v>
      </c>
      <c r="C43" s="27">
        <f t="shared" si="1"/>
        <v>9.6792374536332684</v>
      </c>
      <c r="D43" s="25">
        <f t="shared" si="0"/>
        <v>2.6886770704536859E-6</v>
      </c>
      <c r="E43" s="17"/>
      <c r="F43" s="22"/>
      <c r="G43" s="23"/>
      <c r="H43" s="17"/>
      <c r="I43" s="17"/>
      <c r="K43" s="1"/>
    </row>
    <row r="44" spans="1:12" ht="15" x14ac:dyDescent="0.25">
      <c r="A44" s="32">
        <f t="shared" si="2"/>
        <v>100</v>
      </c>
      <c r="B44" s="51">
        <v>2.8000000000000001E-2</v>
      </c>
      <c r="C44" s="27">
        <f t="shared" si="1"/>
        <v>8.711313708269941</v>
      </c>
      <c r="D44" s="25">
        <f t="shared" si="0"/>
        <v>2.4198093634083172E-6</v>
      </c>
      <c r="E44" s="39"/>
      <c r="F44" s="39"/>
      <c r="G44" s="39"/>
      <c r="H44" s="39"/>
      <c r="I44" s="17"/>
      <c r="K44" s="1"/>
    </row>
    <row r="45" spans="1:12" ht="15" x14ac:dyDescent="0.25">
      <c r="A45" s="32">
        <f t="shared" si="2"/>
        <v>110</v>
      </c>
      <c r="B45" s="51">
        <v>2.8000000000000001E-2</v>
      </c>
      <c r="C45" s="27">
        <f t="shared" si="1"/>
        <v>7.9193760984272208</v>
      </c>
      <c r="D45" s="25">
        <f t="shared" si="0"/>
        <v>2.1998266940075612E-6</v>
      </c>
      <c r="E45" s="39"/>
      <c r="F45" s="39"/>
      <c r="G45" s="39"/>
      <c r="H45" s="39"/>
      <c r="I45" s="17"/>
      <c r="K45" s="1"/>
    </row>
    <row r="46" spans="1:12" ht="15.6" thickBot="1" x14ac:dyDescent="0.3">
      <c r="A46" s="32">
        <f t="shared" si="2"/>
        <v>120</v>
      </c>
      <c r="B46" s="51">
        <v>2.8000000000000001E-2</v>
      </c>
      <c r="C46" s="27">
        <f t="shared" si="1"/>
        <v>7.2594280902249526</v>
      </c>
      <c r="D46" s="25">
        <f t="shared" si="0"/>
        <v>2.0165078028402645E-6</v>
      </c>
      <c r="K46" s="1"/>
    </row>
    <row r="47" spans="1:12" ht="16.2" thickBot="1" x14ac:dyDescent="0.35">
      <c r="A47" s="18"/>
      <c r="B47" s="29" t="s">
        <v>12</v>
      </c>
      <c r="C47" s="28">
        <f>AVERAGE(C25:C46)</f>
        <v>38.538627214957501</v>
      </c>
      <c r="D47" s="26">
        <f>AVERAGE(D25:D46)</f>
        <v>1.0705174226377085E-5</v>
      </c>
      <c r="L47" s="2"/>
    </row>
    <row r="48" spans="1:12" ht="15.6" thickBot="1" x14ac:dyDescent="0.3">
      <c r="D48" s="9"/>
      <c r="H48" s="33"/>
    </row>
    <row r="49" spans="1:16" ht="16.2" thickBot="1" x14ac:dyDescent="0.35">
      <c r="A49" s="59" t="s">
        <v>35</v>
      </c>
      <c r="B49" s="60"/>
      <c r="C49" s="52"/>
      <c r="D49" s="53"/>
      <c r="G49" s="33"/>
      <c r="K49" s="1"/>
    </row>
    <row r="50" spans="1:16" ht="15" x14ac:dyDescent="0.25">
      <c r="D50" s="9"/>
      <c r="H50" s="33"/>
    </row>
    <row r="51" spans="1:16" ht="15" x14ac:dyDescent="0.25">
      <c r="A51" s="9"/>
      <c r="B51" s="9"/>
      <c r="C51" s="9"/>
      <c r="D51" s="9"/>
      <c r="E51" s="39"/>
      <c r="H51" s="33"/>
      <c r="N51" s="61"/>
      <c r="O51" s="61"/>
      <c r="P51" s="61"/>
    </row>
    <row r="52" spans="1:16" x14ac:dyDescent="0.25">
      <c r="H52" s="33"/>
    </row>
    <row r="53" spans="1:16" x14ac:dyDescent="0.25">
      <c r="H53" s="33"/>
    </row>
    <row r="54" spans="1:16" x14ac:dyDescent="0.25">
      <c r="B54" s="2"/>
      <c r="C54" s="2"/>
      <c r="D54" s="2"/>
      <c r="E54" s="33"/>
      <c r="G54" s="1"/>
      <c r="H54" s="1"/>
      <c r="I54" s="1"/>
      <c r="J54" s="1"/>
      <c r="K54" s="1"/>
    </row>
    <row r="55" spans="1:16" x14ac:dyDescent="0.25">
      <c r="B55" s="2"/>
      <c r="C55" s="2"/>
      <c r="D55" s="2"/>
      <c r="E55" s="33"/>
      <c r="G55" s="1"/>
      <c r="H55" s="1"/>
      <c r="I55" s="1"/>
      <c r="J55" s="1"/>
      <c r="K55" s="1"/>
    </row>
    <row r="56" spans="1:16" x14ac:dyDescent="0.25">
      <c r="B56" s="2"/>
      <c r="C56" s="2"/>
      <c r="D56" s="2"/>
      <c r="E56" s="33"/>
      <c r="I56" s="1"/>
      <c r="J56" s="1"/>
      <c r="K56" s="1"/>
    </row>
    <row r="57" spans="1:16" x14ac:dyDescent="0.25">
      <c r="B57" s="2"/>
      <c r="C57" s="2"/>
      <c r="D57" s="2"/>
      <c r="E57" s="33"/>
      <c r="I57" s="1"/>
      <c r="J57" s="1"/>
      <c r="K57" s="1"/>
    </row>
    <row r="58" spans="1:16" x14ac:dyDescent="0.25">
      <c r="B58" s="2"/>
      <c r="C58" s="2"/>
      <c r="D58" s="2"/>
      <c r="I58" s="1"/>
      <c r="J58" s="1"/>
      <c r="K58" s="1"/>
    </row>
  </sheetData>
  <mergeCells count="5">
    <mergeCell ref="A1:H3"/>
    <mergeCell ref="A49:B49"/>
    <mergeCell ref="N51:P51"/>
    <mergeCell ref="A19:B19"/>
    <mergeCell ref="A20:B20"/>
  </mergeCells>
  <phoneticPr fontId="0" type="noConversion"/>
  <pageMargins left="0.99" right="0.55000000000000004" top="0.81" bottom="0.98425196850393704" header="0.51181102362204722" footer="0.51181102362204722"/>
  <pageSetup paperSize="9" scale="65" orientation="portrait" r:id="rId1"/>
  <headerFooter alignWithMargins="0">
    <oddFooter>&amp;RE178 - Version 0 - 11/09/09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56"/>
  <sheetViews>
    <sheetView view="pageBreakPreview" zoomScaleNormal="100" zoomScaleSheetLayoutView="100" workbookViewId="0">
      <selection activeCell="H14" sqref="H14"/>
    </sheetView>
  </sheetViews>
  <sheetFormatPr defaultColWidth="9.109375" defaultRowHeight="13.2" x14ac:dyDescent="0.25"/>
  <cols>
    <col min="1" max="1" width="11.5546875" style="1" customWidth="1"/>
    <col min="2" max="2" width="18.44140625" style="1" customWidth="1"/>
    <col min="3" max="3" width="11" style="1" bestFit="1" customWidth="1"/>
    <col min="4" max="4" width="14.33203125" style="1" customWidth="1"/>
    <col min="5" max="5" width="12.44140625" style="2" bestFit="1" customWidth="1"/>
    <col min="6" max="6" width="15.44140625" style="2" bestFit="1" customWidth="1"/>
    <col min="7" max="7" width="13.88671875" style="2" bestFit="1" customWidth="1"/>
    <col min="8" max="8" width="18.33203125" style="2" customWidth="1"/>
    <col min="9" max="9" width="15" style="2" bestFit="1" customWidth="1"/>
    <col min="10" max="10" width="12.44140625" style="2" bestFit="1" customWidth="1"/>
    <col min="11" max="11" width="13" style="2" bestFit="1" customWidth="1"/>
    <col min="12" max="12" width="10.6640625" style="1" customWidth="1"/>
    <col min="13" max="16384" width="9.109375" style="1"/>
  </cols>
  <sheetData>
    <row r="1" spans="1:11" ht="12.75" customHeight="1" x14ac:dyDescent="0.25">
      <c r="A1" s="58" t="s">
        <v>15</v>
      </c>
      <c r="B1" s="58"/>
      <c r="C1" s="58"/>
      <c r="D1" s="58"/>
      <c r="E1" s="58"/>
      <c r="F1" s="58"/>
      <c r="G1" s="58"/>
      <c r="H1" s="58"/>
      <c r="I1" s="58"/>
    </row>
    <row r="2" spans="1:11" ht="32.25" customHeight="1" x14ac:dyDescent="0.25">
      <c r="A2" s="58"/>
      <c r="B2" s="58"/>
      <c r="C2" s="58"/>
      <c r="D2" s="58"/>
      <c r="E2" s="58"/>
      <c r="F2" s="58"/>
      <c r="G2" s="58"/>
      <c r="H2" s="58"/>
      <c r="I2" s="58"/>
      <c r="J2" s="3"/>
      <c r="K2" s="3"/>
    </row>
    <row r="3" spans="1:11" ht="12.75" customHeight="1" x14ac:dyDescent="0.25">
      <c r="A3" s="58"/>
      <c r="B3" s="58"/>
      <c r="C3" s="58"/>
      <c r="D3" s="58"/>
      <c r="E3" s="58"/>
      <c r="F3" s="58"/>
      <c r="G3" s="58"/>
      <c r="H3" s="58"/>
      <c r="I3" s="58"/>
    </row>
    <row r="5" spans="1:11" x14ac:dyDescent="0.25">
      <c r="F5" s="34" t="s">
        <v>13</v>
      </c>
    </row>
    <row r="7" spans="1:11" ht="13.8" thickBot="1" x14ac:dyDescent="0.3"/>
    <row r="8" spans="1:11" ht="15" x14ac:dyDescent="0.25">
      <c r="A8" s="4"/>
      <c r="B8" s="5" t="s">
        <v>7</v>
      </c>
      <c r="C8" s="37" t="s">
        <v>14</v>
      </c>
      <c r="D8" s="5"/>
      <c r="E8" s="6"/>
      <c r="F8" s="5" t="s">
        <v>8</v>
      </c>
      <c r="G8" s="37" t="s">
        <v>14</v>
      </c>
      <c r="H8" s="66"/>
      <c r="I8" s="67"/>
    </row>
    <row r="9" spans="1:11" ht="15" x14ac:dyDescent="0.25">
      <c r="A9" s="8"/>
      <c r="B9" s="9"/>
      <c r="C9" s="17"/>
      <c r="D9" s="9"/>
      <c r="F9" s="9"/>
      <c r="G9" s="9"/>
      <c r="H9" s="68"/>
      <c r="I9" s="69"/>
    </row>
    <row r="10" spans="1:11" ht="15" x14ac:dyDescent="0.25">
      <c r="A10" s="8"/>
      <c r="B10" s="9" t="s">
        <v>5</v>
      </c>
      <c r="C10" s="38" t="s">
        <v>14</v>
      </c>
      <c r="D10" s="9"/>
      <c r="F10" s="9" t="s">
        <v>9</v>
      </c>
      <c r="G10" s="35" t="s">
        <v>14</v>
      </c>
      <c r="H10" s="68"/>
      <c r="I10" s="69"/>
    </row>
    <row r="11" spans="1:11" ht="15" x14ac:dyDescent="0.25">
      <c r="A11" s="8"/>
      <c r="B11" s="9"/>
      <c r="C11" s="9"/>
      <c r="D11" s="9"/>
      <c r="F11" s="9"/>
      <c r="G11" s="9"/>
      <c r="H11" s="68"/>
      <c r="I11" s="69"/>
    </row>
    <row r="12" spans="1:11" ht="15.6" thickBot="1" x14ac:dyDescent="0.3">
      <c r="A12" s="11"/>
      <c r="B12" s="12" t="s">
        <v>6</v>
      </c>
      <c r="C12" s="36" t="s">
        <v>14</v>
      </c>
      <c r="D12" s="12"/>
      <c r="E12" s="13"/>
      <c r="F12" s="24" t="s">
        <v>10</v>
      </c>
      <c r="G12" s="36" t="s">
        <v>14</v>
      </c>
      <c r="H12" s="70"/>
      <c r="I12" s="71"/>
    </row>
    <row r="16" spans="1:11" ht="13.8" thickBot="1" x14ac:dyDescent="0.3"/>
    <row r="17" spans="1:12" s="49" customFormat="1" ht="44.1" customHeight="1" thickBot="1" x14ac:dyDescent="0.3">
      <c r="A17" s="62" t="s">
        <v>16</v>
      </c>
      <c r="B17" s="63"/>
      <c r="C17" s="57" t="s">
        <v>21</v>
      </c>
      <c r="D17" s="57" t="s">
        <v>22</v>
      </c>
      <c r="E17" s="46" t="s">
        <v>17</v>
      </c>
      <c r="F17" s="47" t="s">
        <v>4</v>
      </c>
      <c r="G17" s="48"/>
      <c r="H17" s="48"/>
      <c r="I17" s="48"/>
      <c r="J17" s="48"/>
      <c r="K17" s="48"/>
      <c r="L17" s="48"/>
    </row>
    <row r="18" spans="1:12" ht="16.2" thickBot="1" x14ac:dyDescent="0.35">
      <c r="A18" s="64"/>
      <c r="B18" s="65"/>
      <c r="C18" s="40">
        <f>PI()*(A18/2/1000)^2</f>
        <v>0</v>
      </c>
      <c r="D18" s="40">
        <f>2*PI()*(A18/1000/2)</f>
        <v>0</v>
      </c>
      <c r="E18" s="40" t="e">
        <f>C18/D18</f>
        <v>#DIV/0!</v>
      </c>
      <c r="F18" s="30" t="s">
        <v>19</v>
      </c>
      <c r="L18" s="2"/>
    </row>
    <row r="20" spans="1:12" ht="27.75" customHeight="1" thickBot="1" x14ac:dyDescent="0.3"/>
    <row r="21" spans="1:12" s="45" customFormat="1" ht="47.4" thickBot="1" x14ac:dyDescent="0.3">
      <c r="A21" s="41" t="s">
        <v>0</v>
      </c>
      <c r="B21" s="42" t="s">
        <v>20</v>
      </c>
      <c r="C21" s="42" t="s">
        <v>1</v>
      </c>
      <c r="D21" s="43" t="s">
        <v>2</v>
      </c>
      <c r="E21" s="44"/>
      <c r="F21" s="44"/>
      <c r="G21" s="44"/>
      <c r="H21" s="44"/>
      <c r="I21" s="44"/>
      <c r="J21" s="44"/>
    </row>
    <row r="22" spans="1:12" ht="15" x14ac:dyDescent="0.25">
      <c r="A22" s="31">
        <v>0</v>
      </c>
      <c r="B22" s="50"/>
      <c r="C22" s="15" t="s">
        <v>3</v>
      </c>
      <c r="D22" s="16" t="s">
        <v>3</v>
      </c>
      <c r="I22" s="17"/>
      <c r="K22" s="1"/>
    </row>
    <row r="23" spans="1:12" ht="15" x14ac:dyDescent="0.25">
      <c r="A23" s="32">
        <v>1</v>
      </c>
      <c r="B23" s="51"/>
      <c r="C23" s="27" t="e">
        <f>D23*1000*3600</f>
        <v>#DIV/0!</v>
      </c>
      <c r="D23" s="25" t="e">
        <f t="shared" ref="D23:D44" si="0">-$E$18/(60*A23)*LN((B23+$E$18)/($B$22+$E$18))</f>
        <v>#DIV/0!</v>
      </c>
      <c r="I23" s="17"/>
      <c r="K23" s="1"/>
    </row>
    <row r="24" spans="1:12" ht="15" x14ac:dyDescent="0.25">
      <c r="A24" s="32">
        <v>2</v>
      </c>
      <c r="B24" s="51"/>
      <c r="C24" s="27" t="e">
        <f t="shared" ref="C24:C44" si="1">D24*1000*3600</f>
        <v>#DIV/0!</v>
      </c>
      <c r="D24" s="25" t="e">
        <f t="shared" si="0"/>
        <v>#DIV/0!</v>
      </c>
      <c r="E24" s="17"/>
      <c r="F24" s="17"/>
      <c r="G24" s="17"/>
      <c r="H24" s="17"/>
      <c r="I24" s="17"/>
      <c r="K24" s="1"/>
    </row>
    <row r="25" spans="1:12" ht="15" x14ac:dyDescent="0.25">
      <c r="A25" s="32">
        <v>3</v>
      </c>
      <c r="B25" s="51"/>
      <c r="C25" s="27" t="e">
        <f t="shared" si="1"/>
        <v>#DIV/0!</v>
      </c>
      <c r="D25" s="25" t="e">
        <f t="shared" si="0"/>
        <v>#DIV/0!</v>
      </c>
      <c r="I25" s="17"/>
      <c r="K25" s="1"/>
    </row>
    <row r="26" spans="1:12" ht="15" x14ac:dyDescent="0.25">
      <c r="A26" s="32">
        <v>4</v>
      </c>
      <c r="B26" s="51"/>
      <c r="C26" s="27" t="e">
        <f t="shared" si="1"/>
        <v>#DIV/0!</v>
      </c>
      <c r="D26" s="25" t="e">
        <f t="shared" si="0"/>
        <v>#DIV/0!</v>
      </c>
      <c r="I26" s="17"/>
      <c r="K26" s="1"/>
    </row>
    <row r="27" spans="1:12" ht="15" x14ac:dyDescent="0.25">
      <c r="A27" s="32">
        <v>5</v>
      </c>
      <c r="B27" s="51"/>
      <c r="C27" s="27" t="e">
        <f t="shared" si="1"/>
        <v>#DIV/0!</v>
      </c>
      <c r="D27" s="25" t="e">
        <f t="shared" si="0"/>
        <v>#DIV/0!</v>
      </c>
      <c r="I27" s="17"/>
      <c r="K27" s="1"/>
    </row>
    <row r="28" spans="1:12" ht="15" x14ac:dyDescent="0.25">
      <c r="A28" s="32">
        <v>10</v>
      </c>
      <c r="B28" s="51"/>
      <c r="C28" s="27" t="e">
        <f t="shared" si="1"/>
        <v>#DIV/0!</v>
      </c>
      <c r="D28" s="25" t="e">
        <f t="shared" si="0"/>
        <v>#DIV/0!</v>
      </c>
      <c r="I28" s="17"/>
      <c r="K28" s="1"/>
    </row>
    <row r="29" spans="1:12" ht="15" x14ac:dyDescent="0.25">
      <c r="A29" s="32">
        <v>15</v>
      </c>
      <c r="B29" s="51"/>
      <c r="C29" s="27" t="e">
        <f t="shared" si="1"/>
        <v>#DIV/0!</v>
      </c>
      <c r="D29" s="25" t="e">
        <f t="shared" si="0"/>
        <v>#DIV/0!</v>
      </c>
      <c r="H29" s="54"/>
      <c r="I29" s="17"/>
      <c r="K29" s="1"/>
    </row>
    <row r="30" spans="1:12" ht="15" x14ac:dyDescent="0.25">
      <c r="A30" s="32">
        <v>20</v>
      </c>
      <c r="B30" s="51"/>
      <c r="C30" s="27" t="e">
        <f t="shared" si="1"/>
        <v>#DIV/0!</v>
      </c>
      <c r="D30" s="25" t="e">
        <f t="shared" si="0"/>
        <v>#DIV/0!</v>
      </c>
      <c r="H30"/>
      <c r="I30" s="17"/>
      <c r="K30" s="1"/>
    </row>
    <row r="31" spans="1:12" ht="15" x14ac:dyDescent="0.25">
      <c r="A31" s="32">
        <v>25</v>
      </c>
      <c r="B31" s="51"/>
      <c r="C31" s="27" t="e">
        <f t="shared" si="1"/>
        <v>#DIV/0!</v>
      </c>
      <c r="D31" s="25" t="e">
        <f t="shared" si="0"/>
        <v>#DIV/0!</v>
      </c>
      <c r="I31" s="17"/>
      <c r="K31" s="1"/>
    </row>
    <row r="32" spans="1:12" ht="15" x14ac:dyDescent="0.25">
      <c r="A32" s="32">
        <v>30</v>
      </c>
      <c r="B32" s="51"/>
      <c r="C32" s="27" t="e">
        <f t="shared" si="1"/>
        <v>#DIV/0!</v>
      </c>
      <c r="D32" s="25" t="e">
        <f t="shared" si="0"/>
        <v>#DIV/0!</v>
      </c>
      <c r="I32" s="17"/>
      <c r="K32" s="1"/>
    </row>
    <row r="33" spans="1:12" ht="15" x14ac:dyDescent="0.25">
      <c r="A33" s="32">
        <v>35</v>
      </c>
      <c r="B33" s="51"/>
      <c r="C33" s="27" t="e">
        <f t="shared" si="1"/>
        <v>#DIV/0!</v>
      </c>
      <c r="D33" s="25" t="e">
        <f t="shared" si="0"/>
        <v>#DIV/0!</v>
      </c>
      <c r="I33" s="17"/>
      <c r="K33" s="1"/>
    </row>
    <row r="34" spans="1:12" ht="15" x14ac:dyDescent="0.25">
      <c r="A34" s="32">
        <v>40</v>
      </c>
      <c r="B34" s="51"/>
      <c r="C34" s="27" t="e">
        <f t="shared" si="1"/>
        <v>#DIV/0!</v>
      </c>
      <c r="D34" s="25" t="e">
        <f t="shared" si="0"/>
        <v>#DIV/0!</v>
      </c>
      <c r="I34" s="17"/>
      <c r="K34" s="1"/>
    </row>
    <row r="35" spans="1:12" ht="15" x14ac:dyDescent="0.25">
      <c r="A35" s="32">
        <v>45</v>
      </c>
      <c r="B35" s="51"/>
      <c r="C35" s="27" t="e">
        <f t="shared" si="1"/>
        <v>#DIV/0!</v>
      </c>
      <c r="D35" s="25" t="e">
        <f t="shared" si="0"/>
        <v>#DIV/0!</v>
      </c>
      <c r="I35" s="17"/>
      <c r="K35" s="1"/>
    </row>
    <row r="36" spans="1:12" ht="15" x14ac:dyDescent="0.25">
      <c r="A36" s="32">
        <v>50</v>
      </c>
      <c r="B36" s="51"/>
      <c r="C36" s="27" t="e">
        <f t="shared" si="1"/>
        <v>#DIV/0!</v>
      </c>
      <c r="D36" s="25" t="e">
        <f t="shared" si="0"/>
        <v>#DIV/0!</v>
      </c>
      <c r="H36" s="55" t="s">
        <v>18</v>
      </c>
      <c r="I36" s="17"/>
      <c r="K36" s="1"/>
    </row>
    <row r="37" spans="1:12" ht="15" x14ac:dyDescent="0.25">
      <c r="A37" s="32">
        <v>55</v>
      </c>
      <c r="B37" s="51"/>
      <c r="C37" s="27" t="e">
        <f t="shared" si="1"/>
        <v>#DIV/0!</v>
      </c>
      <c r="D37" s="25" t="e">
        <f t="shared" si="0"/>
        <v>#DIV/0!</v>
      </c>
      <c r="I37" s="17"/>
      <c r="K37" s="1"/>
    </row>
    <row r="38" spans="1:12" ht="15" x14ac:dyDescent="0.25">
      <c r="A38" s="32">
        <v>60</v>
      </c>
      <c r="B38" s="51"/>
      <c r="C38" s="27" t="e">
        <f t="shared" si="1"/>
        <v>#DIV/0!</v>
      </c>
      <c r="D38" s="25" t="e">
        <f t="shared" si="0"/>
        <v>#DIV/0!</v>
      </c>
      <c r="I38" s="17"/>
      <c r="K38" s="1"/>
    </row>
    <row r="39" spans="1:12" ht="15.6" x14ac:dyDescent="0.3">
      <c r="A39" s="32">
        <f t="shared" ref="A39:A44" si="2">A38+10</f>
        <v>70</v>
      </c>
      <c r="B39" s="51"/>
      <c r="C39" s="27" t="e">
        <f t="shared" si="1"/>
        <v>#DIV/0!</v>
      </c>
      <c r="D39" s="25" t="e">
        <f t="shared" si="0"/>
        <v>#DIV/0!</v>
      </c>
      <c r="E39" s="17"/>
      <c r="F39" s="19"/>
      <c r="G39" s="20"/>
      <c r="I39" s="21"/>
      <c r="K39" s="1"/>
    </row>
    <row r="40" spans="1:12" ht="15" x14ac:dyDescent="0.25">
      <c r="A40" s="32">
        <f t="shared" si="2"/>
        <v>80</v>
      </c>
      <c r="B40" s="51"/>
      <c r="C40" s="27" t="e">
        <f t="shared" si="1"/>
        <v>#DIV/0!</v>
      </c>
      <c r="D40" s="25" t="e">
        <f t="shared" si="0"/>
        <v>#DIV/0!</v>
      </c>
      <c r="E40" s="17"/>
      <c r="F40" s="17"/>
      <c r="G40" s="17"/>
      <c r="H40" s="17"/>
      <c r="I40" s="17"/>
      <c r="K40" s="1"/>
    </row>
    <row r="41" spans="1:12" ht="18.600000000000001" x14ac:dyDescent="0.45">
      <c r="A41" s="32">
        <f t="shared" si="2"/>
        <v>90</v>
      </c>
      <c r="B41" s="51"/>
      <c r="C41" s="27" t="e">
        <f t="shared" si="1"/>
        <v>#DIV/0!</v>
      </c>
      <c r="D41" s="25" t="e">
        <f t="shared" si="0"/>
        <v>#DIV/0!</v>
      </c>
      <c r="E41" s="17"/>
      <c r="F41" s="22"/>
      <c r="G41" s="23"/>
      <c r="H41" s="17"/>
      <c r="I41" s="17"/>
      <c r="K41" s="1"/>
    </row>
    <row r="42" spans="1:12" ht="15" x14ac:dyDescent="0.25">
      <c r="A42" s="32">
        <f t="shared" si="2"/>
        <v>100</v>
      </c>
      <c r="B42" s="51"/>
      <c r="C42" s="27" t="e">
        <f t="shared" si="1"/>
        <v>#DIV/0!</v>
      </c>
      <c r="D42" s="25" t="e">
        <f t="shared" si="0"/>
        <v>#DIV/0!</v>
      </c>
      <c r="E42" s="39"/>
      <c r="F42" s="39"/>
      <c r="G42" s="39"/>
      <c r="H42" s="39"/>
      <c r="I42" s="17"/>
      <c r="K42" s="1"/>
    </row>
    <row r="43" spans="1:12" ht="15" x14ac:dyDescent="0.25">
      <c r="A43" s="32">
        <f t="shared" si="2"/>
        <v>110</v>
      </c>
      <c r="B43" s="51"/>
      <c r="C43" s="27" t="e">
        <f t="shared" si="1"/>
        <v>#DIV/0!</v>
      </c>
      <c r="D43" s="25" t="e">
        <f t="shared" si="0"/>
        <v>#DIV/0!</v>
      </c>
      <c r="E43" s="39"/>
      <c r="F43" s="39"/>
      <c r="G43" s="39"/>
      <c r="H43" s="39"/>
      <c r="I43" s="17"/>
      <c r="K43" s="1"/>
    </row>
    <row r="44" spans="1:12" ht="15.6" thickBot="1" x14ac:dyDescent="0.3">
      <c r="A44" s="32">
        <f t="shared" si="2"/>
        <v>120</v>
      </c>
      <c r="B44" s="51"/>
      <c r="C44" s="27" t="e">
        <f t="shared" si="1"/>
        <v>#DIV/0!</v>
      </c>
      <c r="D44" s="25" t="e">
        <f t="shared" si="0"/>
        <v>#DIV/0!</v>
      </c>
      <c r="K44" s="1"/>
    </row>
    <row r="45" spans="1:12" ht="16.2" thickBot="1" x14ac:dyDescent="0.35">
      <c r="A45" s="18"/>
      <c r="B45" s="29" t="s">
        <v>12</v>
      </c>
      <c r="C45" s="28" t="e">
        <f>AVERAGE(C23:C44)</f>
        <v>#DIV/0!</v>
      </c>
      <c r="D45" s="26" t="e">
        <f>AVERAGE(D23:D44)</f>
        <v>#DIV/0!</v>
      </c>
      <c r="L45" s="2"/>
    </row>
    <row r="46" spans="1:12" ht="15.6" thickBot="1" x14ac:dyDescent="0.3">
      <c r="D46" s="9"/>
      <c r="H46" s="33"/>
    </row>
    <row r="47" spans="1:12" ht="16.2" thickBot="1" x14ac:dyDescent="0.35">
      <c r="A47" s="59" t="s">
        <v>11</v>
      </c>
      <c r="B47" s="60"/>
      <c r="C47" s="52"/>
      <c r="D47" s="53"/>
      <c r="G47" s="33"/>
      <c r="K47" s="1"/>
    </row>
    <row r="48" spans="1:12" ht="15" x14ac:dyDescent="0.25">
      <c r="D48" s="9"/>
      <c r="H48" s="33"/>
    </row>
    <row r="49" spans="1:16" ht="15" x14ac:dyDescent="0.25">
      <c r="A49" s="9"/>
      <c r="B49" s="9"/>
      <c r="C49" s="9"/>
      <c r="D49" s="9"/>
      <c r="E49" s="39"/>
      <c r="H49" s="33"/>
      <c r="N49" s="61"/>
      <c r="O49" s="61"/>
      <c r="P49" s="61"/>
    </row>
    <row r="50" spans="1:16" x14ac:dyDescent="0.25">
      <c r="H50" s="33"/>
    </row>
    <row r="51" spans="1:16" x14ac:dyDescent="0.25">
      <c r="H51" s="33"/>
    </row>
    <row r="52" spans="1:16" x14ac:dyDescent="0.25">
      <c r="B52" s="2"/>
      <c r="C52" s="2"/>
      <c r="D52" s="2"/>
      <c r="E52" s="33"/>
      <c r="G52" s="1"/>
      <c r="H52" s="1"/>
      <c r="I52" s="1"/>
      <c r="J52" s="1"/>
      <c r="K52" s="1"/>
    </row>
    <row r="53" spans="1:16" x14ac:dyDescent="0.25">
      <c r="B53" s="2"/>
      <c r="C53" s="2"/>
      <c r="D53" s="2"/>
      <c r="E53" s="33"/>
      <c r="G53" s="1"/>
      <c r="H53" s="1"/>
      <c r="I53" s="1"/>
      <c r="J53" s="1"/>
      <c r="K53" s="1"/>
    </row>
    <row r="54" spans="1:16" x14ac:dyDescent="0.25">
      <c r="B54" s="2"/>
      <c r="C54" s="2"/>
      <c r="D54" s="2"/>
      <c r="E54" s="33"/>
      <c r="I54" s="1"/>
      <c r="J54" s="1"/>
      <c r="K54" s="1"/>
    </row>
    <row r="55" spans="1:16" x14ac:dyDescent="0.25">
      <c r="B55" s="2"/>
      <c r="C55" s="2"/>
      <c r="D55" s="2"/>
      <c r="E55" s="33"/>
      <c r="I55" s="1"/>
      <c r="J55" s="1"/>
      <c r="K55" s="1"/>
    </row>
    <row r="56" spans="1:16" x14ac:dyDescent="0.25">
      <c r="B56" s="2"/>
      <c r="C56" s="2"/>
      <c r="D56" s="2"/>
      <c r="I56" s="1"/>
      <c r="J56" s="1"/>
      <c r="K56" s="1"/>
    </row>
  </sheetData>
  <mergeCells count="6">
    <mergeCell ref="A17:B17"/>
    <mergeCell ref="A18:B18"/>
    <mergeCell ref="A47:B47"/>
    <mergeCell ref="N49:P49"/>
    <mergeCell ref="A1:I3"/>
    <mergeCell ref="H8:I12"/>
  </mergeCells>
  <pageMargins left="0.99" right="0.55000000000000004" top="0.81" bottom="0.98425196850393704" header="0.51181102362204722" footer="0.51181102362204722"/>
  <pageSetup paperSize="9" scale="65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56"/>
  <sheetViews>
    <sheetView view="pageBreakPreview" zoomScaleNormal="100" zoomScaleSheetLayoutView="100" workbookViewId="0">
      <selection activeCell="H14" sqref="H14"/>
    </sheetView>
  </sheetViews>
  <sheetFormatPr defaultColWidth="9.109375" defaultRowHeight="13.2" x14ac:dyDescent="0.25"/>
  <cols>
    <col min="1" max="1" width="11.5546875" style="1" customWidth="1"/>
    <col min="2" max="2" width="18.44140625" style="1" customWidth="1"/>
    <col min="3" max="3" width="11" style="1" bestFit="1" customWidth="1"/>
    <col min="4" max="4" width="14.33203125" style="1" customWidth="1"/>
    <col min="5" max="5" width="12.44140625" style="2" bestFit="1" customWidth="1"/>
    <col min="6" max="6" width="15.44140625" style="2" bestFit="1" customWidth="1"/>
    <col min="7" max="7" width="13.88671875" style="2" bestFit="1" customWidth="1"/>
    <col min="8" max="8" width="18.33203125" style="2" customWidth="1"/>
    <col min="9" max="9" width="15" style="2" bestFit="1" customWidth="1"/>
    <col min="10" max="10" width="12.44140625" style="2" bestFit="1" customWidth="1"/>
    <col min="11" max="11" width="13" style="2" bestFit="1" customWidth="1"/>
    <col min="12" max="12" width="10.6640625" style="1" customWidth="1"/>
    <col min="13" max="16384" width="9.109375" style="1"/>
  </cols>
  <sheetData>
    <row r="1" spans="1:11" ht="12.75" customHeight="1" x14ac:dyDescent="0.25">
      <c r="A1" s="58" t="s">
        <v>15</v>
      </c>
      <c r="B1" s="58"/>
      <c r="C1" s="58"/>
      <c r="D1" s="58"/>
      <c r="E1" s="58"/>
      <c r="F1" s="58"/>
      <c r="G1" s="58"/>
      <c r="H1" s="58"/>
    </row>
    <row r="2" spans="1:11" ht="32.25" customHeight="1" x14ac:dyDescent="0.25">
      <c r="A2" s="58"/>
      <c r="B2" s="58"/>
      <c r="C2" s="58"/>
      <c r="D2" s="58"/>
      <c r="E2" s="58"/>
      <c r="F2" s="58"/>
      <c r="G2" s="58"/>
      <c r="H2" s="58"/>
      <c r="I2" s="3"/>
      <c r="J2" s="3"/>
      <c r="K2" s="3"/>
    </row>
    <row r="3" spans="1:11" ht="12.75" customHeight="1" x14ac:dyDescent="0.25">
      <c r="A3" s="58"/>
      <c r="B3" s="58"/>
      <c r="C3" s="58"/>
      <c r="D3" s="58"/>
      <c r="E3" s="58"/>
      <c r="F3" s="58"/>
      <c r="G3" s="58"/>
      <c r="H3" s="58"/>
    </row>
    <row r="5" spans="1:11" x14ac:dyDescent="0.25">
      <c r="F5" s="34" t="s">
        <v>13</v>
      </c>
    </row>
    <row r="7" spans="1:11" ht="13.8" thickBot="1" x14ac:dyDescent="0.3"/>
    <row r="8" spans="1:11" ht="15" x14ac:dyDescent="0.25">
      <c r="A8" s="4"/>
      <c r="B8" s="5" t="s">
        <v>7</v>
      </c>
      <c r="C8" s="37" t="s">
        <v>14</v>
      </c>
      <c r="D8" s="5"/>
      <c r="E8" s="6"/>
      <c r="F8" s="5" t="s">
        <v>8</v>
      </c>
      <c r="G8" s="37" t="s">
        <v>14</v>
      </c>
      <c r="H8" s="7"/>
    </row>
    <row r="9" spans="1:11" ht="15" x14ac:dyDescent="0.25">
      <c r="A9" s="8"/>
      <c r="B9" s="9"/>
      <c r="C9" s="17"/>
      <c r="D9" s="9"/>
      <c r="F9" s="9"/>
      <c r="G9" s="9"/>
      <c r="H9" s="10"/>
    </row>
    <row r="10" spans="1:11" ht="15" x14ac:dyDescent="0.25">
      <c r="A10" s="8"/>
      <c r="B10" s="9" t="s">
        <v>5</v>
      </c>
      <c r="C10" s="38" t="s">
        <v>14</v>
      </c>
      <c r="D10" s="9"/>
      <c r="F10" s="9" t="s">
        <v>9</v>
      </c>
      <c r="G10" s="35" t="s">
        <v>14</v>
      </c>
      <c r="H10" s="10"/>
    </row>
    <row r="11" spans="1:11" ht="15" x14ac:dyDescent="0.25">
      <c r="A11" s="8"/>
      <c r="B11" s="9"/>
      <c r="C11" s="9"/>
      <c r="D11" s="9"/>
      <c r="F11" s="9"/>
      <c r="G11" s="9"/>
      <c r="H11" s="10"/>
    </row>
    <row r="12" spans="1:11" ht="15.6" thickBot="1" x14ac:dyDescent="0.3">
      <c r="A12" s="11"/>
      <c r="B12" s="12" t="s">
        <v>6</v>
      </c>
      <c r="C12" s="36" t="s">
        <v>14</v>
      </c>
      <c r="D12" s="12"/>
      <c r="E12" s="13"/>
      <c r="F12" s="24" t="s">
        <v>10</v>
      </c>
      <c r="G12" s="36" t="s">
        <v>14</v>
      </c>
      <c r="H12" s="14"/>
    </row>
    <row r="16" spans="1:11" ht="13.8" thickBot="1" x14ac:dyDescent="0.3"/>
    <row r="17" spans="1:12" s="49" customFormat="1" ht="44.1" customHeight="1" thickBot="1" x14ac:dyDescent="0.3">
      <c r="A17" s="62" t="s">
        <v>16</v>
      </c>
      <c r="B17" s="63"/>
      <c r="C17" s="57" t="s">
        <v>21</v>
      </c>
      <c r="D17" s="57" t="s">
        <v>22</v>
      </c>
      <c r="E17" s="46" t="s">
        <v>17</v>
      </c>
      <c r="F17" s="47" t="s">
        <v>4</v>
      </c>
      <c r="G17" s="48"/>
      <c r="H17" s="48"/>
      <c r="I17" s="48"/>
      <c r="J17" s="48"/>
      <c r="K17" s="48"/>
      <c r="L17" s="48"/>
    </row>
    <row r="18" spans="1:12" ht="16.2" thickBot="1" x14ac:dyDescent="0.35">
      <c r="A18" s="64"/>
      <c r="B18" s="65"/>
      <c r="C18" s="40">
        <f>PI()*(A18/2/1000)^2</f>
        <v>0</v>
      </c>
      <c r="D18" s="40">
        <f>2*PI()*(A18/1000/2)</f>
        <v>0</v>
      </c>
      <c r="E18" s="40" t="e">
        <f>C18/D18</f>
        <v>#DIV/0!</v>
      </c>
      <c r="F18" s="30" t="s">
        <v>19</v>
      </c>
      <c r="L18" s="2"/>
    </row>
    <row r="20" spans="1:12" ht="27.75" customHeight="1" thickBot="1" x14ac:dyDescent="0.3"/>
    <row r="21" spans="1:12" s="45" customFormat="1" ht="47.4" thickBot="1" x14ac:dyDescent="0.3">
      <c r="A21" s="41" t="s">
        <v>0</v>
      </c>
      <c r="B21" s="42" t="s">
        <v>20</v>
      </c>
      <c r="C21" s="42" t="s">
        <v>1</v>
      </c>
      <c r="D21" s="43" t="s">
        <v>2</v>
      </c>
      <c r="E21" s="44"/>
      <c r="F21" s="44"/>
      <c r="G21" s="44"/>
      <c r="H21" s="44"/>
      <c r="I21" s="44"/>
      <c r="J21" s="44"/>
    </row>
    <row r="22" spans="1:12" ht="15" x14ac:dyDescent="0.25">
      <c r="A22" s="31">
        <v>0</v>
      </c>
      <c r="B22" s="50"/>
      <c r="C22" s="15" t="s">
        <v>3</v>
      </c>
      <c r="D22" s="16" t="s">
        <v>3</v>
      </c>
      <c r="I22" s="17"/>
      <c r="K22" s="1"/>
    </row>
    <row r="23" spans="1:12" ht="15" x14ac:dyDescent="0.25">
      <c r="A23" s="32">
        <v>1</v>
      </c>
      <c r="B23" s="51"/>
      <c r="C23" s="27" t="e">
        <f>D23*1000*3600</f>
        <v>#DIV/0!</v>
      </c>
      <c r="D23" s="25" t="e">
        <f t="shared" ref="D23:D44" si="0">-$E$18/(60*A23)*LN((B23+$E$18)/($B$22+$E$18))</f>
        <v>#DIV/0!</v>
      </c>
      <c r="I23" s="17"/>
      <c r="K23" s="1"/>
    </row>
    <row r="24" spans="1:12" ht="15" x14ac:dyDescent="0.25">
      <c r="A24" s="32">
        <v>2</v>
      </c>
      <c r="B24" s="51"/>
      <c r="C24" s="27" t="e">
        <f t="shared" ref="C24:C44" si="1">D24*1000*3600</f>
        <v>#DIV/0!</v>
      </c>
      <c r="D24" s="25" t="e">
        <f t="shared" si="0"/>
        <v>#DIV/0!</v>
      </c>
      <c r="E24" s="17"/>
      <c r="F24" s="17"/>
      <c r="G24" s="17"/>
      <c r="H24" s="17"/>
      <c r="I24" s="17"/>
      <c r="K24" s="1"/>
    </row>
    <row r="25" spans="1:12" ht="15" x14ac:dyDescent="0.25">
      <c r="A25" s="32">
        <v>3</v>
      </c>
      <c r="B25" s="51"/>
      <c r="C25" s="27" t="e">
        <f t="shared" si="1"/>
        <v>#DIV/0!</v>
      </c>
      <c r="D25" s="25" t="e">
        <f t="shared" si="0"/>
        <v>#DIV/0!</v>
      </c>
      <c r="I25" s="17"/>
      <c r="K25" s="1"/>
    </row>
    <row r="26" spans="1:12" ht="15" x14ac:dyDescent="0.25">
      <c r="A26" s="32">
        <v>4</v>
      </c>
      <c r="B26" s="51"/>
      <c r="C26" s="27" t="e">
        <f t="shared" si="1"/>
        <v>#DIV/0!</v>
      </c>
      <c r="D26" s="25" t="e">
        <f t="shared" si="0"/>
        <v>#DIV/0!</v>
      </c>
      <c r="I26" s="17"/>
      <c r="K26" s="1"/>
    </row>
    <row r="27" spans="1:12" ht="15" x14ac:dyDescent="0.25">
      <c r="A27" s="32">
        <v>5</v>
      </c>
      <c r="B27" s="51"/>
      <c r="C27" s="27" t="e">
        <f t="shared" si="1"/>
        <v>#DIV/0!</v>
      </c>
      <c r="D27" s="25" t="e">
        <f t="shared" si="0"/>
        <v>#DIV/0!</v>
      </c>
      <c r="I27" s="17"/>
      <c r="K27" s="1"/>
    </row>
    <row r="28" spans="1:12" ht="15" x14ac:dyDescent="0.25">
      <c r="A28" s="32">
        <v>10</v>
      </c>
      <c r="B28" s="51"/>
      <c r="C28" s="27" t="e">
        <f t="shared" si="1"/>
        <v>#DIV/0!</v>
      </c>
      <c r="D28" s="25" t="e">
        <f t="shared" si="0"/>
        <v>#DIV/0!</v>
      </c>
      <c r="I28" s="17"/>
      <c r="K28" s="1"/>
    </row>
    <row r="29" spans="1:12" ht="15" x14ac:dyDescent="0.25">
      <c r="A29" s="32">
        <v>15</v>
      </c>
      <c r="B29" s="51"/>
      <c r="C29" s="27" t="e">
        <f t="shared" si="1"/>
        <v>#DIV/0!</v>
      </c>
      <c r="D29" s="25" t="e">
        <f t="shared" si="0"/>
        <v>#DIV/0!</v>
      </c>
      <c r="H29" s="54"/>
      <c r="I29" s="17"/>
      <c r="K29" s="1"/>
    </row>
    <row r="30" spans="1:12" ht="15" x14ac:dyDescent="0.25">
      <c r="A30" s="32">
        <v>20</v>
      </c>
      <c r="B30" s="51"/>
      <c r="C30" s="27" t="e">
        <f t="shared" si="1"/>
        <v>#DIV/0!</v>
      </c>
      <c r="D30" s="25" t="e">
        <f t="shared" si="0"/>
        <v>#DIV/0!</v>
      </c>
      <c r="H30"/>
      <c r="I30" s="17"/>
      <c r="K30" s="1"/>
    </row>
    <row r="31" spans="1:12" ht="15" x14ac:dyDescent="0.25">
      <c r="A31" s="32">
        <v>25</v>
      </c>
      <c r="B31" s="51"/>
      <c r="C31" s="27" t="e">
        <f t="shared" si="1"/>
        <v>#DIV/0!</v>
      </c>
      <c r="D31" s="25" t="e">
        <f t="shared" si="0"/>
        <v>#DIV/0!</v>
      </c>
      <c r="I31" s="17"/>
      <c r="K31" s="1"/>
    </row>
    <row r="32" spans="1:12" ht="15" x14ac:dyDescent="0.25">
      <c r="A32" s="32">
        <v>30</v>
      </c>
      <c r="B32" s="51"/>
      <c r="C32" s="27" t="e">
        <f t="shared" si="1"/>
        <v>#DIV/0!</v>
      </c>
      <c r="D32" s="25" t="e">
        <f t="shared" si="0"/>
        <v>#DIV/0!</v>
      </c>
      <c r="I32" s="17"/>
      <c r="K32" s="1"/>
    </row>
    <row r="33" spans="1:12" ht="15" x14ac:dyDescent="0.25">
      <c r="A33" s="32">
        <v>35</v>
      </c>
      <c r="B33" s="51"/>
      <c r="C33" s="27" t="e">
        <f t="shared" si="1"/>
        <v>#DIV/0!</v>
      </c>
      <c r="D33" s="25" t="e">
        <f t="shared" si="0"/>
        <v>#DIV/0!</v>
      </c>
      <c r="I33" s="17"/>
      <c r="K33" s="1"/>
    </row>
    <row r="34" spans="1:12" ht="15" x14ac:dyDescent="0.25">
      <c r="A34" s="32">
        <v>40</v>
      </c>
      <c r="B34" s="51"/>
      <c r="C34" s="27" t="e">
        <f t="shared" si="1"/>
        <v>#DIV/0!</v>
      </c>
      <c r="D34" s="25" t="e">
        <f t="shared" si="0"/>
        <v>#DIV/0!</v>
      </c>
      <c r="I34" s="17"/>
      <c r="K34" s="1"/>
    </row>
    <row r="35" spans="1:12" ht="15" x14ac:dyDescent="0.25">
      <c r="A35" s="32">
        <v>45</v>
      </c>
      <c r="B35" s="51"/>
      <c r="C35" s="27" t="e">
        <f t="shared" si="1"/>
        <v>#DIV/0!</v>
      </c>
      <c r="D35" s="25" t="e">
        <f t="shared" si="0"/>
        <v>#DIV/0!</v>
      </c>
      <c r="I35" s="17"/>
      <c r="K35" s="1"/>
    </row>
    <row r="36" spans="1:12" ht="15" x14ac:dyDescent="0.25">
      <c r="A36" s="32">
        <v>50</v>
      </c>
      <c r="B36" s="51"/>
      <c r="C36" s="27" t="e">
        <f t="shared" si="1"/>
        <v>#DIV/0!</v>
      </c>
      <c r="D36" s="25" t="e">
        <f t="shared" si="0"/>
        <v>#DIV/0!</v>
      </c>
      <c r="H36" s="55" t="s">
        <v>18</v>
      </c>
      <c r="I36" s="17"/>
      <c r="K36" s="1"/>
    </row>
    <row r="37" spans="1:12" ht="15" x14ac:dyDescent="0.25">
      <c r="A37" s="32">
        <v>55</v>
      </c>
      <c r="B37" s="51"/>
      <c r="C37" s="27" t="e">
        <f t="shared" si="1"/>
        <v>#DIV/0!</v>
      </c>
      <c r="D37" s="25" t="e">
        <f t="shared" si="0"/>
        <v>#DIV/0!</v>
      </c>
      <c r="I37" s="17"/>
      <c r="K37" s="1"/>
    </row>
    <row r="38" spans="1:12" ht="15" x14ac:dyDescent="0.25">
      <c r="A38" s="32">
        <v>60</v>
      </c>
      <c r="B38" s="51"/>
      <c r="C38" s="27" t="e">
        <f t="shared" si="1"/>
        <v>#DIV/0!</v>
      </c>
      <c r="D38" s="25" t="e">
        <f t="shared" si="0"/>
        <v>#DIV/0!</v>
      </c>
      <c r="I38" s="17"/>
      <c r="K38" s="1"/>
    </row>
    <row r="39" spans="1:12" ht="15.6" x14ac:dyDescent="0.3">
      <c r="A39" s="32">
        <f t="shared" ref="A39:A44" si="2">A38+10</f>
        <v>70</v>
      </c>
      <c r="B39" s="51"/>
      <c r="C39" s="27" t="e">
        <f t="shared" si="1"/>
        <v>#DIV/0!</v>
      </c>
      <c r="D39" s="25" t="e">
        <f t="shared" si="0"/>
        <v>#DIV/0!</v>
      </c>
      <c r="E39" s="17"/>
      <c r="F39" s="19"/>
      <c r="G39" s="20"/>
      <c r="I39" s="21"/>
      <c r="K39" s="1"/>
    </row>
    <row r="40" spans="1:12" ht="15" x14ac:dyDescent="0.25">
      <c r="A40" s="32">
        <f t="shared" si="2"/>
        <v>80</v>
      </c>
      <c r="B40" s="51"/>
      <c r="C40" s="27" t="e">
        <f t="shared" si="1"/>
        <v>#DIV/0!</v>
      </c>
      <c r="D40" s="25" t="e">
        <f t="shared" si="0"/>
        <v>#DIV/0!</v>
      </c>
      <c r="E40" s="17"/>
      <c r="F40" s="17"/>
      <c r="G40" s="17"/>
      <c r="H40" s="17"/>
      <c r="I40" s="17"/>
      <c r="K40" s="1"/>
    </row>
    <row r="41" spans="1:12" ht="18.600000000000001" x14ac:dyDescent="0.45">
      <c r="A41" s="32">
        <f t="shared" si="2"/>
        <v>90</v>
      </c>
      <c r="B41" s="51"/>
      <c r="C41" s="27" t="e">
        <f t="shared" si="1"/>
        <v>#DIV/0!</v>
      </c>
      <c r="D41" s="25" t="e">
        <f t="shared" si="0"/>
        <v>#DIV/0!</v>
      </c>
      <c r="E41" s="17"/>
      <c r="F41" s="22"/>
      <c r="G41" s="23"/>
      <c r="H41" s="17"/>
      <c r="I41" s="17"/>
      <c r="K41" s="1"/>
    </row>
    <row r="42" spans="1:12" ht="15" x14ac:dyDescent="0.25">
      <c r="A42" s="32">
        <f t="shared" si="2"/>
        <v>100</v>
      </c>
      <c r="B42" s="51"/>
      <c r="C42" s="27" t="e">
        <f t="shared" si="1"/>
        <v>#DIV/0!</v>
      </c>
      <c r="D42" s="25" t="e">
        <f t="shared" si="0"/>
        <v>#DIV/0!</v>
      </c>
      <c r="E42" s="39"/>
      <c r="F42" s="39"/>
      <c r="G42" s="39"/>
      <c r="H42" s="39"/>
      <c r="I42" s="17"/>
      <c r="K42" s="1"/>
    </row>
    <row r="43" spans="1:12" ht="15" x14ac:dyDescent="0.25">
      <c r="A43" s="32">
        <f t="shared" si="2"/>
        <v>110</v>
      </c>
      <c r="B43" s="51"/>
      <c r="C43" s="27" t="e">
        <f t="shared" si="1"/>
        <v>#DIV/0!</v>
      </c>
      <c r="D43" s="25" t="e">
        <f t="shared" si="0"/>
        <v>#DIV/0!</v>
      </c>
      <c r="E43" s="39"/>
      <c r="F43" s="39"/>
      <c r="G43" s="39"/>
      <c r="H43" s="39"/>
      <c r="I43" s="17"/>
      <c r="K43" s="1"/>
    </row>
    <row r="44" spans="1:12" ht="15.6" thickBot="1" x14ac:dyDescent="0.3">
      <c r="A44" s="32">
        <f t="shared" si="2"/>
        <v>120</v>
      </c>
      <c r="B44" s="51"/>
      <c r="C44" s="27" t="e">
        <f t="shared" si="1"/>
        <v>#DIV/0!</v>
      </c>
      <c r="D44" s="25" t="e">
        <f t="shared" si="0"/>
        <v>#DIV/0!</v>
      </c>
      <c r="K44" s="1"/>
    </row>
    <row r="45" spans="1:12" ht="16.2" thickBot="1" x14ac:dyDescent="0.35">
      <c r="A45" s="18"/>
      <c r="B45" s="29" t="s">
        <v>12</v>
      </c>
      <c r="C45" s="28" t="e">
        <f>AVERAGE(C23:C44)</f>
        <v>#DIV/0!</v>
      </c>
      <c r="D45" s="26" t="e">
        <f>AVERAGE(D23:D44)</f>
        <v>#DIV/0!</v>
      </c>
      <c r="L45" s="2"/>
    </row>
    <row r="46" spans="1:12" ht="15.6" thickBot="1" x14ac:dyDescent="0.3">
      <c r="D46" s="9"/>
      <c r="H46" s="33"/>
    </row>
    <row r="47" spans="1:12" ht="16.2" thickBot="1" x14ac:dyDescent="0.35">
      <c r="A47" s="59" t="s">
        <v>11</v>
      </c>
      <c r="B47" s="60"/>
      <c r="C47" s="52"/>
      <c r="D47" s="53"/>
      <c r="G47" s="33"/>
      <c r="K47" s="1"/>
    </row>
    <row r="48" spans="1:12" ht="15" x14ac:dyDescent="0.25">
      <c r="D48" s="9"/>
      <c r="H48" s="33"/>
    </row>
    <row r="49" spans="1:16" ht="15" x14ac:dyDescent="0.25">
      <c r="A49" s="9"/>
      <c r="B49" s="9"/>
      <c r="C49" s="9"/>
      <c r="D49" s="9"/>
      <c r="E49" s="39"/>
      <c r="H49" s="33"/>
      <c r="N49" s="61"/>
      <c r="O49" s="61"/>
      <c r="P49" s="61"/>
    </row>
    <row r="50" spans="1:16" x14ac:dyDescent="0.25">
      <c r="H50" s="33"/>
    </row>
    <row r="51" spans="1:16" x14ac:dyDescent="0.25">
      <c r="H51" s="33"/>
    </row>
    <row r="52" spans="1:16" x14ac:dyDescent="0.25">
      <c r="B52" s="2"/>
      <c r="C52" s="2"/>
      <c r="D52" s="2"/>
      <c r="E52" s="33"/>
      <c r="G52" s="1"/>
      <c r="H52" s="1"/>
      <c r="I52" s="1"/>
      <c r="J52" s="1"/>
      <c r="K52" s="1"/>
    </row>
    <row r="53" spans="1:16" x14ac:dyDescent="0.25">
      <c r="B53" s="2"/>
      <c r="C53" s="2"/>
      <c r="D53" s="2"/>
      <c r="E53" s="33"/>
      <c r="G53" s="1"/>
      <c r="H53" s="1"/>
      <c r="I53" s="1"/>
      <c r="J53" s="1"/>
      <c r="K53" s="1"/>
    </row>
    <row r="54" spans="1:16" x14ac:dyDescent="0.25">
      <c r="B54" s="2"/>
      <c r="C54" s="2"/>
      <c r="D54" s="2"/>
      <c r="E54" s="33"/>
      <c r="I54" s="1"/>
      <c r="J54" s="1"/>
      <c r="K54" s="1"/>
    </row>
    <row r="55" spans="1:16" x14ac:dyDescent="0.25">
      <c r="B55" s="2"/>
      <c r="C55" s="2"/>
      <c r="D55" s="2"/>
      <c r="E55" s="33"/>
      <c r="I55" s="1"/>
      <c r="J55" s="1"/>
      <c r="K55" s="1"/>
    </row>
    <row r="56" spans="1:16" x14ac:dyDescent="0.25">
      <c r="B56" s="2"/>
      <c r="C56" s="2"/>
      <c r="D56" s="2"/>
      <c r="I56" s="1"/>
      <c r="J56" s="1"/>
      <c r="K56" s="1"/>
    </row>
  </sheetData>
  <mergeCells count="5">
    <mergeCell ref="A1:H3"/>
    <mergeCell ref="A17:B17"/>
    <mergeCell ref="A18:B18"/>
    <mergeCell ref="A47:B47"/>
    <mergeCell ref="N49:P49"/>
  </mergeCells>
  <pageMargins left="0.99" right="0.55000000000000004" top="0.81" bottom="0.98425196850393704" header="0.51181102362204722" footer="0.51181102362204722"/>
  <pageSetup paperSize="9" scale="65" orientation="portrait" r:id="rId1"/>
  <headerFooter alignWithMargins="0">
    <oddFooter>&amp;RE178 - Version 0 - 11/09/09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56"/>
  <sheetViews>
    <sheetView view="pageBreakPreview" zoomScaleNormal="100" zoomScaleSheetLayoutView="100" workbookViewId="0">
      <selection activeCell="H15" sqref="H15"/>
    </sheetView>
  </sheetViews>
  <sheetFormatPr defaultColWidth="9.109375" defaultRowHeight="13.2" x14ac:dyDescent="0.25"/>
  <cols>
    <col min="1" max="1" width="11.5546875" style="1" customWidth="1"/>
    <col min="2" max="2" width="18.44140625" style="1" customWidth="1"/>
    <col min="3" max="3" width="11" style="1" bestFit="1" customWidth="1"/>
    <col min="4" max="4" width="14.33203125" style="1" customWidth="1"/>
    <col min="5" max="5" width="12.44140625" style="2" bestFit="1" customWidth="1"/>
    <col min="6" max="6" width="15.44140625" style="2" bestFit="1" customWidth="1"/>
    <col min="7" max="7" width="13.88671875" style="2" bestFit="1" customWidth="1"/>
    <col min="8" max="8" width="18.33203125" style="2" customWidth="1"/>
    <col min="9" max="9" width="15" style="2" bestFit="1" customWidth="1"/>
    <col min="10" max="10" width="12.44140625" style="2" bestFit="1" customWidth="1"/>
    <col min="11" max="11" width="13" style="2" bestFit="1" customWidth="1"/>
    <col min="12" max="12" width="10.6640625" style="1" customWidth="1"/>
    <col min="13" max="16384" width="9.109375" style="1"/>
  </cols>
  <sheetData>
    <row r="1" spans="1:11" ht="12.75" customHeight="1" x14ac:dyDescent="0.25">
      <c r="A1" s="58" t="s">
        <v>15</v>
      </c>
      <c r="B1" s="58"/>
      <c r="C1" s="58"/>
      <c r="D1" s="58"/>
      <c r="E1" s="58"/>
      <c r="F1" s="58"/>
      <c r="G1" s="58"/>
      <c r="H1" s="58"/>
    </row>
    <row r="2" spans="1:11" ht="32.25" customHeight="1" x14ac:dyDescent="0.25">
      <c r="A2" s="58"/>
      <c r="B2" s="58"/>
      <c r="C2" s="58"/>
      <c r="D2" s="58"/>
      <c r="E2" s="58"/>
      <c r="F2" s="58"/>
      <c r="G2" s="58"/>
      <c r="H2" s="58"/>
      <c r="I2" s="3"/>
      <c r="J2" s="3"/>
      <c r="K2" s="3"/>
    </row>
    <row r="3" spans="1:11" ht="12.75" customHeight="1" x14ac:dyDescent="0.25">
      <c r="A3" s="58"/>
      <c r="B3" s="58"/>
      <c r="C3" s="58"/>
      <c r="D3" s="58"/>
      <c r="E3" s="58"/>
      <c r="F3" s="58"/>
      <c r="G3" s="58"/>
      <c r="H3" s="58"/>
    </row>
    <row r="5" spans="1:11" x14ac:dyDescent="0.25">
      <c r="F5" s="34" t="s">
        <v>13</v>
      </c>
    </row>
    <row r="7" spans="1:11" ht="13.8" thickBot="1" x14ac:dyDescent="0.3"/>
    <row r="8" spans="1:11" ht="15" x14ac:dyDescent="0.25">
      <c r="A8" s="4"/>
      <c r="B8" s="5" t="s">
        <v>7</v>
      </c>
      <c r="C8" s="37" t="s">
        <v>14</v>
      </c>
      <c r="D8" s="5"/>
      <c r="E8" s="6"/>
      <c r="F8" s="5" t="s">
        <v>8</v>
      </c>
      <c r="G8" s="37" t="s">
        <v>14</v>
      </c>
      <c r="H8" s="7"/>
    </row>
    <row r="9" spans="1:11" ht="15" x14ac:dyDescent="0.25">
      <c r="A9" s="8"/>
      <c r="B9" s="9"/>
      <c r="C9" s="17"/>
      <c r="D9" s="9"/>
      <c r="F9" s="9"/>
      <c r="G9" s="9"/>
      <c r="H9" s="10"/>
    </row>
    <row r="10" spans="1:11" ht="15" x14ac:dyDescent="0.25">
      <c r="A10" s="8"/>
      <c r="B10" s="9" t="s">
        <v>5</v>
      </c>
      <c r="C10" s="38" t="s">
        <v>14</v>
      </c>
      <c r="D10" s="9"/>
      <c r="F10" s="9" t="s">
        <v>9</v>
      </c>
      <c r="G10" s="35" t="s">
        <v>14</v>
      </c>
      <c r="H10" s="10"/>
    </row>
    <row r="11" spans="1:11" ht="15" x14ac:dyDescent="0.25">
      <c r="A11" s="8"/>
      <c r="B11" s="9"/>
      <c r="C11" s="9"/>
      <c r="D11" s="9"/>
      <c r="F11" s="9"/>
      <c r="G11" s="9"/>
      <c r="H11" s="10"/>
    </row>
    <row r="12" spans="1:11" ht="15.6" thickBot="1" x14ac:dyDescent="0.3">
      <c r="A12" s="11"/>
      <c r="B12" s="12" t="s">
        <v>6</v>
      </c>
      <c r="C12" s="36" t="s">
        <v>14</v>
      </c>
      <c r="D12" s="12"/>
      <c r="E12" s="13"/>
      <c r="F12" s="24" t="s">
        <v>10</v>
      </c>
      <c r="G12" s="36" t="s">
        <v>14</v>
      </c>
      <c r="H12" s="14"/>
    </row>
    <row r="16" spans="1:11" ht="13.8" thickBot="1" x14ac:dyDescent="0.3"/>
    <row r="17" spans="1:12" s="49" customFormat="1" ht="44.1" customHeight="1" thickBot="1" x14ac:dyDescent="0.3">
      <c r="A17" s="62" t="s">
        <v>16</v>
      </c>
      <c r="B17" s="63"/>
      <c r="C17" s="57" t="s">
        <v>21</v>
      </c>
      <c r="D17" s="57" t="s">
        <v>22</v>
      </c>
      <c r="E17" s="46" t="s">
        <v>17</v>
      </c>
      <c r="F17" s="47" t="s">
        <v>4</v>
      </c>
      <c r="G17" s="48"/>
      <c r="H17" s="48"/>
      <c r="I17" s="48"/>
      <c r="J17" s="48"/>
      <c r="K17" s="48"/>
      <c r="L17" s="48"/>
    </row>
    <row r="18" spans="1:12" ht="16.2" thickBot="1" x14ac:dyDescent="0.35">
      <c r="A18" s="64"/>
      <c r="B18" s="65"/>
      <c r="C18" s="40">
        <f>PI()*(A18/2/1000)^2</f>
        <v>0</v>
      </c>
      <c r="D18" s="40">
        <f>2*PI()*(A18/1000/2)</f>
        <v>0</v>
      </c>
      <c r="E18" s="40" t="e">
        <f>C18/D18</f>
        <v>#DIV/0!</v>
      </c>
      <c r="F18" s="30" t="s">
        <v>19</v>
      </c>
      <c r="L18" s="2"/>
    </row>
    <row r="20" spans="1:12" ht="27.75" customHeight="1" thickBot="1" x14ac:dyDescent="0.3"/>
    <row r="21" spans="1:12" s="45" customFormat="1" ht="47.4" thickBot="1" x14ac:dyDescent="0.3">
      <c r="A21" s="41" t="s">
        <v>0</v>
      </c>
      <c r="B21" s="42" t="s">
        <v>20</v>
      </c>
      <c r="C21" s="42" t="s">
        <v>1</v>
      </c>
      <c r="D21" s="43" t="s">
        <v>2</v>
      </c>
      <c r="E21" s="44"/>
      <c r="F21" s="44"/>
      <c r="G21" s="44"/>
      <c r="H21" s="44"/>
      <c r="I21" s="44"/>
      <c r="J21" s="44"/>
    </row>
    <row r="22" spans="1:12" ht="15" x14ac:dyDescent="0.25">
      <c r="A22" s="31">
        <v>0</v>
      </c>
      <c r="B22" s="50"/>
      <c r="C22" s="15" t="s">
        <v>3</v>
      </c>
      <c r="D22" s="16" t="s">
        <v>3</v>
      </c>
      <c r="I22" s="17"/>
      <c r="K22" s="1"/>
    </row>
    <row r="23" spans="1:12" ht="15" x14ac:dyDescent="0.25">
      <c r="A23" s="32">
        <v>1</v>
      </c>
      <c r="B23" s="51"/>
      <c r="C23" s="27" t="e">
        <f>D23*1000*3600</f>
        <v>#DIV/0!</v>
      </c>
      <c r="D23" s="25" t="e">
        <f t="shared" ref="D23:D44" si="0">-$E$18/(60*A23)*LN((B23+$E$18)/($B$22+$E$18))</f>
        <v>#DIV/0!</v>
      </c>
      <c r="I23" s="17"/>
      <c r="K23" s="1"/>
    </row>
    <row r="24" spans="1:12" ht="15" x14ac:dyDescent="0.25">
      <c r="A24" s="32">
        <v>2</v>
      </c>
      <c r="B24" s="51"/>
      <c r="C24" s="27" t="e">
        <f t="shared" ref="C24:C44" si="1">D24*1000*3600</f>
        <v>#DIV/0!</v>
      </c>
      <c r="D24" s="25" t="e">
        <f t="shared" si="0"/>
        <v>#DIV/0!</v>
      </c>
      <c r="E24" s="17"/>
      <c r="F24" s="17"/>
      <c r="G24" s="17"/>
      <c r="H24" s="17"/>
      <c r="I24" s="17"/>
      <c r="K24" s="1"/>
    </row>
    <row r="25" spans="1:12" ht="15" x14ac:dyDescent="0.25">
      <c r="A25" s="32">
        <v>3</v>
      </c>
      <c r="B25" s="51"/>
      <c r="C25" s="27" t="e">
        <f t="shared" si="1"/>
        <v>#DIV/0!</v>
      </c>
      <c r="D25" s="25" t="e">
        <f t="shared" si="0"/>
        <v>#DIV/0!</v>
      </c>
      <c r="I25" s="17"/>
      <c r="K25" s="1"/>
    </row>
    <row r="26" spans="1:12" ht="15" x14ac:dyDescent="0.25">
      <c r="A26" s="32">
        <v>4</v>
      </c>
      <c r="B26" s="51"/>
      <c r="C26" s="27" t="e">
        <f t="shared" si="1"/>
        <v>#DIV/0!</v>
      </c>
      <c r="D26" s="25" t="e">
        <f t="shared" si="0"/>
        <v>#DIV/0!</v>
      </c>
      <c r="I26" s="17"/>
      <c r="K26" s="1"/>
    </row>
    <row r="27" spans="1:12" ht="15" x14ac:dyDescent="0.25">
      <c r="A27" s="32">
        <v>5</v>
      </c>
      <c r="B27" s="51"/>
      <c r="C27" s="27" t="e">
        <f t="shared" si="1"/>
        <v>#DIV/0!</v>
      </c>
      <c r="D27" s="25" t="e">
        <f t="shared" si="0"/>
        <v>#DIV/0!</v>
      </c>
      <c r="I27" s="17"/>
      <c r="K27" s="1"/>
    </row>
    <row r="28" spans="1:12" ht="15" x14ac:dyDescent="0.25">
      <c r="A28" s="32">
        <v>10</v>
      </c>
      <c r="B28" s="51"/>
      <c r="C28" s="27" t="e">
        <f t="shared" si="1"/>
        <v>#DIV/0!</v>
      </c>
      <c r="D28" s="25" t="e">
        <f t="shared" si="0"/>
        <v>#DIV/0!</v>
      </c>
      <c r="I28" s="17"/>
      <c r="K28" s="1"/>
    </row>
    <row r="29" spans="1:12" ht="15" x14ac:dyDescent="0.25">
      <c r="A29" s="32">
        <v>15</v>
      </c>
      <c r="B29" s="51"/>
      <c r="C29" s="27" t="e">
        <f t="shared" si="1"/>
        <v>#DIV/0!</v>
      </c>
      <c r="D29" s="25" t="e">
        <f t="shared" si="0"/>
        <v>#DIV/0!</v>
      </c>
      <c r="H29" s="54"/>
      <c r="I29" s="17"/>
      <c r="K29" s="1"/>
    </row>
    <row r="30" spans="1:12" ht="15" x14ac:dyDescent="0.25">
      <c r="A30" s="32">
        <v>20</v>
      </c>
      <c r="B30" s="51"/>
      <c r="C30" s="27" t="e">
        <f t="shared" si="1"/>
        <v>#DIV/0!</v>
      </c>
      <c r="D30" s="25" t="e">
        <f t="shared" si="0"/>
        <v>#DIV/0!</v>
      </c>
      <c r="H30"/>
      <c r="I30" s="17"/>
      <c r="K30" s="1"/>
    </row>
    <row r="31" spans="1:12" ht="15" x14ac:dyDescent="0.25">
      <c r="A31" s="32">
        <v>25</v>
      </c>
      <c r="B31" s="51"/>
      <c r="C31" s="27" t="e">
        <f t="shared" si="1"/>
        <v>#DIV/0!</v>
      </c>
      <c r="D31" s="25" t="e">
        <f t="shared" si="0"/>
        <v>#DIV/0!</v>
      </c>
      <c r="I31" s="17"/>
      <c r="K31" s="1"/>
    </row>
    <row r="32" spans="1:12" ht="15" x14ac:dyDescent="0.25">
      <c r="A32" s="32">
        <v>30</v>
      </c>
      <c r="B32" s="51"/>
      <c r="C32" s="27" t="e">
        <f t="shared" si="1"/>
        <v>#DIV/0!</v>
      </c>
      <c r="D32" s="25" t="e">
        <f t="shared" si="0"/>
        <v>#DIV/0!</v>
      </c>
      <c r="I32" s="17"/>
      <c r="K32" s="1"/>
    </row>
    <row r="33" spans="1:12" ht="15" x14ac:dyDescent="0.25">
      <c r="A33" s="32">
        <v>35</v>
      </c>
      <c r="B33" s="51"/>
      <c r="C33" s="27" t="e">
        <f t="shared" si="1"/>
        <v>#DIV/0!</v>
      </c>
      <c r="D33" s="25" t="e">
        <f t="shared" si="0"/>
        <v>#DIV/0!</v>
      </c>
      <c r="I33" s="17"/>
      <c r="K33" s="1"/>
    </row>
    <row r="34" spans="1:12" ht="15" x14ac:dyDescent="0.25">
      <c r="A34" s="32">
        <v>40</v>
      </c>
      <c r="B34" s="51"/>
      <c r="C34" s="27" t="e">
        <f t="shared" si="1"/>
        <v>#DIV/0!</v>
      </c>
      <c r="D34" s="25" t="e">
        <f t="shared" si="0"/>
        <v>#DIV/0!</v>
      </c>
      <c r="I34" s="17"/>
      <c r="K34" s="1"/>
    </row>
    <row r="35" spans="1:12" ht="15" x14ac:dyDescent="0.25">
      <c r="A35" s="32">
        <v>45</v>
      </c>
      <c r="B35" s="51"/>
      <c r="C35" s="27" t="e">
        <f t="shared" si="1"/>
        <v>#DIV/0!</v>
      </c>
      <c r="D35" s="25" t="e">
        <f t="shared" si="0"/>
        <v>#DIV/0!</v>
      </c>
      <c r="I35" s="17"/>
      <c r="K35" s="1"/>
    </row>
    <row r="36" spans="1:12" ht="15" x14ac:dyDescent="0.25">
      <c r="A36" s="32">
        <v>50</v>
      </c>
      <c r="B36" s="51"/>
      <c r="C36" s="27" t="e">
        <f t="shared" si="1"/>
        <v>#DIV/0!</v>
      </c>
      <c r="D36" s="25" t="e">
        <f t="shared" si="0"/>
        <v>#DIV/0!</v>
      </c>
      <c r="H36" s="55" t="s">
        <v>18</v>
      </c>
      <c r="I36" s="17"/>
      <c r="K36" s="1"/>
    </row>
    <row r="37" spans="1:12" ht="15" x14ac:dyDescent="0.25">
      <c r="A37" s="32">
        <v>55</v>
      </c>
      <c r="B37" s="51"/>
      <c r="C37" s="27" t="e">
        <f t="shared" si="1"/>
        <v>#DIV/0!</v>
      </c>
      <c r="D37" s="25" t="e">
        <f t="shared" si="0"/>
        <v>#DIV/0!</v>
      </c>
      <c r="I37" s="17"/>
      <c r="K37" s="1"/>
    </row>
    <row r="38" spans="1:12" ht="15" x14ac:dyDescent="0.25">
      <c r="A38" s="32">
        <v>60</v>
      </c>
      <c r="B38" s="51"/>
      <c r="C38" s="27" t="e">
        <f t="shared" si="1"/>
        <v>#DIV/0!</v>
      </c>
      <c r="D38" s="25" t="e">
        <f t="shared" si="0"/>
        <v>#DIV/0!</v>
      </c>
      <c r="I38" s="17"/>
      <c r="K38" s="1"/>
    </row>
    <row r="39" spans="1:12" ht="15.6" x14ac:dyDescent="0.3">
      <c r="A39" s="32">
        <f t="shared" ref="A39:A44" si="2">A38+10</f>
        <v>70</v>
      </c>
      <c r="B39" s="51"/>
      <c r="C39" s="27" t="e">
        <f t="shared" si="1"/>
        <v>#DIV/0!</v>
      </c>
      <c r="D39" s="25" t="e">
        <f t="shared" si="0"/>
        <v>#DIV/0!</v>
      </c>
      <c r="E39" s="17"/>
      <c r="F39" s="19"/>
      <c r="G39" s="20"/>
      <c r="I39" s="21"/>
      <c r="K39" s="1"/>
    </row>
    <row r="40" spans="1:12" ht="15" x14ac:dyDescent="0.25">
      <c r="A40" s="32">
        <f t="shared" si="2"/>
        <v>80</v>
      </c>
      <c r="B40" s="51"/>
      <c r="C40" s="27" t="e">
        <f t="shared" si="1"/>
        <v>#DIV/0!</v>
      </c>
      <c r="D40" s="25" t="e">
        <f t="shared" si="0"/>
        <v>#DIV/0!</v>
      </c>
      <c r="E40" s="17"/>
      <c r="F40" s="17"/>
      <c r="G40" s="17"/>
      <c r="H40" s="17"/>
      <c r="I40" s="17"/>
      <c r="K40" s="1"/>
    </row>
    <row r="41" spans="1:12" ht="18.600000000000001" x14ac:dyDescent="0.45">
      <c r="A41" s="32">
        <f t="shared" si="2"/>
        <v>90</v>
      </c>
      <c r="B41" s="51"/>
      <c r="C41" s="27" t="e">
        <f t="shared" si="1"/>
        <v>#DIV/0!</v>
      </c>
      <c r="D41" s="25" t="e">
        <f t="shared" si="0"/>
        <v>#DIV/0!</v>
      </c>
      <c r="E41" s="17"/>
      <c r="F41" s="22"/>
      <c r="G41" s="23"/>
      <c r="H41" s="17"/>
      <c r="I41" s="17"/>
      <c r="K41" s="1"/>
    </row>
    <row r="42" spans="1:12" ht="15" x14ac:dyDescent="0.25">
      <c r="A42" s="32">
        <f t="shared" si="2"/>
        <v>100</v>
      </c>
      <c r="B42" s="51"/>
      <c r="C42" s="27" t="e">
        <f t="shared" si="1"/>
        <v>#DIV/0!</v>
      </c>
      <c r="D42" s="25" t="e">
        <f t="shared" si="0"/>
        <v>#DIV/0!</v>
      </c>
      <c r="E42" s="39"/>
      <c r="F42" s="39"/>
      <c r="G42" s="39"/>
      <c r="H42" s="39"/>
      <c r="I42" s="17"/>
      <c r="K42" s="1"/>
    </row>
    <row r="43" spans="1:12" ht="15" x14ac:dyDescent="0.25">
      <c r="A43" s="32">
        <f t="shared" si="2"/>
        <v>110</v>
      </c>
      <c r="B43" s="51"/>
      <c r="C43" s="27" t="e">
        <f t="shared" si="1"/>
        <v>#DIV/0!</v>
      </c>
      <c r="D43" s="25" t="e">
        <f t="shared" si="0"/>
        <v>#DIV/0!</v>
      </c>
      <c r="E43" s="39"/>
      <c r="F43" s="39"/>
      <c r="G43" s="39"/>
      <c r="H43" s="39"/>
      <c r="I43" s="17"/>
      <c r="K43" s="1"/>
    </row>
    <row r="44" spans="1:12" ht="15.6" thickBot="1" x14ac:dyDescent="0.3">
      <c r="A44" s="32">
        <f t="shared" si="2"/>
        <v>120</v>
      </c>
      <c r="B44" s="51"/>
      <c r="C44" s="27" t="e">
        <f t="shared" si="1"/>
        <v>#DIV/0!</v>
      </c>
      <c r="D44" s="25" t="e">
        <f t="shared" si="0"/>
        <v>#DIV/0!</v>
      </c>
      <c r="K44" s="1"/>
    </row>
    <row r="45" spans="1:12" ht="16.2" thickBot="1" x14ac:dyDescent="0.35">
      <c r="A45" s="18"/>
      <c r="B45" s="29" t="s">
        <v>12</v>
      </c>
      <c r="C45" s="28" t="e">
        <f>AVERAGE(C23:C44)</f>
        <v>#DIV/0!</v>
      </c>
      <c r="D45" s="26" t="e">
        <f>AVERAGE(D23:D44)</f>
        <v>#DIV/0!</v>
      </c>
      <c r="L45" s="2"/>
    </row>
    <row r="46" spans="1:12" ht="15.6" thickBot="1" x14ac:dyDescent="0.3">
      <c r="D46" s="9"/>
      <c r="H46" s="33"/>
    </row>
    <row r="47" spans="1:12" ht="16.2" thickBot="1" x14ac:dyDescent="0.35">
      <c r="A47" s="59" t="s">
        <v>11</v>
      </c>
      <c r="B47" s="60"/>
      <c r="C47" s="52"/>
      <c r="D47" s="53"/>
      <c r="G47" s="33"/>
      <c r="K47" s="1"/>
    </row>
    <row r="48" spans="1:12" ht="15" x14ac:dyDescent="0.25">
      <c r="D48" s="9"/>
      <c r="H48" s="33"/>
    </row>
    <row r="49" spans="1:16" ht="15" x14ac:dyDescent="0.25">
      <c r="A49" s="9"/>
      <c r="B49" s="9"/>
      <c r="C49" s="9"/>
      <c r="D49" s="9"/>
      <c r="E49" s="39"/>
      <c r="H49" s="33"/>
      <c r="N49" s="61"/>
      <c r="O49" s="61"/>
      <c r="P49" s="61"/>
    </row>
    <row r="50" spans="1:16" x14ac:dyDescent="0.25">
      <c r="H50" s="33"/>
    </row>
    <row r="51" spans="1:16" x14ac:dyDescent="0.25">
      <c r="H51" s="33"/>
    </row>
    <row r="52" spans="1:16" x14ac:dyDescent="0.25">
      <c r="B52" s="2"/>
      <c r="C52" s="2"/>
      <c r="D52" s="2"/>
      <c r="E52" s="33"/>
      <c r="G52" s="1"/>
      <c r="H52" s="1"/>
      <c r="I52" s="1"/>
      <c r="J52" s="1"/>
      <c r="K52" s="1"/>
    </row>
    <row r="53" spans="1:16" x14ac:dyDescent="0.25">
      <c r="B53" s="2"/>
      <c r="C53" s="2"/>
      <c r="D53" s="2"/>
      <c r="E53" s="33"/>
      <c r="G53" s="1"/>
      <c r="H53" s="1"/>
      <c r="I53" s="1"/>
      <c r="J53" s="1"/>
      <c r="K53" s="1"/>
    </row>
    <row r="54" spans="1:16" x14ac:dyDescent="0.25">
      <c r="B54" s="2"/>
      <c r="C54" s="2"/>
      <c r="D54" s="2"/>
      <c r="E54" s="33"/>
      <c r="I54" s="1"/>
      <c r="J54" s="1"/>
      <c r="K54" s="1"/>
    </row>
    <row r="55" spans="1:16" x14ac:dyDescent="0.25">
      <c r="B55" s="2"/>
      <c r="C55" s="2"/>
      <c r="D55" s="2"/>
      <c r="E55" s="33"/>
      <c r="I55" s="1"/>
      <c r="J55" s="1"/>
      <c r="K55" s="1"/>
    </row>
    <row r="56" spans="1:16" x14ac:dyDescent="0.25">
      <c r="B56" s="2"/>
      <c r="C56" s="2"/>
      <c r="D56" s="2"/>
      <c r="I56" s="1"/>
      <c r="J56" s="1"/>
      <c r="K56" s="1"/>
    </row>
  </sheetData>
  <mergeCells count="5">
    <mergeCell ref="A1:H3"/>
    <mergeCell ref="A17:B17"/>
    <mergeCell ref="A18:B18"/>
    <mergeCell ref="A47:B47"/>
    <mergeCell ref="N49:P49"/>
  </mergeCells>
  <pageMargins left="0.99" right="0.55000000000000004" top="0.81" bottom="0.98425196850393704" header="0.51181102362204722" footer="0.51181102362204722"/>
  <pageSetup paperSize="9" scale="65" orientation="portrait" r:id="rId1"/>
  <headerFooter alignWithMargins="0">
    <oddFooter>&amp;RE178 - Version 0 - 11/09/09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dedefb4-b12e-4750-9dcf-b05c8d6e3c81" xsi:nil="true"/>
    <lcf76f155ced4ddcb4097134ff3c332f xmlns="eb7aceb2-86ce-4071-9fb5-3f744c2e113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51E4BD487A7E49AE07341F0601FE83" ma:contentTypeVersion="16" ma:contentTypeDescription="Crée un document." ma:contentTypeScope="" ma:versionID="a39242318c99335d7f67fa512d0a19cc">
  <xsd:schema xmlns:xsd="http://www.w3.org/2001/XMLSchema" xmlns:xs="http://www.w3.org/2001/XMLSchema" xmlns:p="http://schemas.microsoft.com/office/2006/metadata/properties" xmlns:ns2="eb7aceb2-86ce-4071-9fb5-3f744c2e113f" xmlns:ns3="adedefb4-b12e-4750-9dcf-b05c8d6e3c81" targetNamespace="http://schemas.microsoft.com/office/2006/metadata/properties" ma:root="true" ma:fieldsID="87d0f58d2feea65280ff1f6230824ef2" ns2:_="" ns3:_="">
    <xsd:import namespace="eb7aceb2-86ce-4071-9fb5-3f744c2e113f"/>
    <xsd:import namespace="adedefb4-b12e-4750-9dcf-b05c8d6e3c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7aceb2-86ce-4071-9fb5-3f744c2e11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728ebab7-5141-49b7-a835-37ad4c0caec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edefb4-b12e-4750-9dcf-b05c8d6e3c8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7b3d534-d95c-4e7c-9fcb-debef967597d}" ma:internalName="TaxCatchAll" ma:showField="CatchAllData" ma:web="adedefb4-b12e-4750-9dcf-b05c8d6e3c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23ECB21-88BA-472D-9C69-69AC50699C1D}">
  <ds:schemaRefs>
    <ds:schemaRef ds:uri="http://schemas.microsoft.com/office/2006/metadata/properties"/>
    <ds:schemaRef ds:uri="http://schemas.microsoft.com/office/infopath/2007/PartnerControls"/>
    <ds:schemaRef ds:uri="eb7aceb2-86ce-4071-9fb5-3f744c2e113f"/>
    <ds:schemaRef ds:uri="adedefb4-b12e-4750-9dcf-b05c8d6e3c81"/>
  </ds:schemaRefs>
</ds:datastoreItem>
</file>

<file path=customXml/itemProps2.xml><?xml version="1.0" encoding="utf-8"?>
<ds:datastoreItem xmlns:ds="http://schemas.openxmlformats.org/officeDocument/2006/customXml" ds:itemID="{E7AA6623-5900-4572-8238-C568DE12C04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65E6AEE-2CD1-458C-9CC8-378D89AE4E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Exemple</vt:lpstr>
      <vt:lpstr>KD1</vt:lpstr>
      <vt:lpstr>KD2</vt:lpstr>
      <vt:lpstr>KD3</vt:lpstr>
      <vt:lpstr>Exemple!Print_Area</vt:lpstr>
      <vt:lpstr>'KD1'!Print_Area</vt:lpstr>
      <vt:lpstr>'KD2'!Print_Area</vt:lpstr>
      <vt:lpstr>'KD3'!Print_Area</vt:lpstr>
    </vt:vector>
  </TitlesOfParts>
  <Company>Solen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Benoit GENTIL</dc:creator>
  <cp:lastModifiedBy>MAYER Francois</cp:lastModifiedBy>
  <cp:lastPrinted>2021-04-29T08:03:59Z</cp:lastPrinted>
  <dcterms:created xsi:type="dcterms:W3CDTF">2003-09-23T16:49:09Z</dcterms:created>
  <dcterms:modified xsi:type="dcterms:W3CDTF">2026-04-09T08:27:18Z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0x010100D351E4BD487A7E49AE07341F0601FE83</vt:lpwstr>
  </property>
  <property fmtid="{D5CDD505-2E9C-101B-9397-08002B2CF9AE}" pid="3" name="MediaServiceImageTags">
    <vt:lpwstr/>
  </property>
</Properties>
</file>